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05" windowWidth="20730" windowHeight="11760" activeTab="3"/>
  </bookViews>
  <sheets>
    <sheet name="目次" sheetId="62" r:id="rId1"/>
    <sheet name="問0-1" sheetId="7" r:id="rId2"/>
    <sheet name="問0-2" sheetId="8" r:id="rId3"/>
    <sheet name="問0-3" sheetId="9" r:id="rId4"/>
    <sheet name="問1" sheetId="10" r:id="rId5"/>
    <sheet name="問2" sheetId="11" r:id="rId6"/>
    <sheet name="問3" sheetId="12" r:id="rId7"/>
    <sheet name="問4-複" sheetId="13" r:id="rId8"/>
    <sheet name="問5" sheetId="14" r:id="rId9"/>
    <sheet name="問6-複" sheetId="15" r:id="rId10"/>
    <sheet name="問7" sheetId="16" r:id="rId11"/>
    <sheet name="問8" sheetId="17" r:id="rId12"/>
    <sheet name="問9-複" sheetId="18" r:id="rId13"/>
    <sheet name="問10-1" sheetId="19" r:id="rId14"/>
    <sheet name="問10-2" sheetId="20" r:id="rId15"/>
    <sheet name="問10-3" sheetId="21" r:id="rId16"/>
    <sheet name="問10-4" sheetId="22" r:id="rId17"/>
    <sheet name="問10-5" sheetId="23" r:id="rId18"/>
    <sheet name="問10-6" sheetId="24" r:id="rId19"/>
    <sheet name="問11-1" sheetId="25" r:id="rId20"/>
    <sheet name="問11-2" sheetId="26" r:id="rId21"/>
    <sheet name="問11-3" sheetId="27" r:id="rId22"/>
    <sheet name="問11-4" sheetId="28" r:id="rId23"/>
    <sheet name="問11-5" sheetId="29" r:id="rId24"/>
    <sheet name="問12-1-複" sheetId="30" r:id="rId25"/>
    <sheet name="問12-2-複" sheetId="31" r:id="rId26"/>
    <sheet name="問12-3-複" sheetId="32" r:id="rId27"/>
    <sheet name="問12-4-複" sheetId="33" r:id="rId28"/>
    <sheet name="問13-複" sheetId="34" r:id="rId29"/>
    <sheet name="問14-1" sheetId="35" r:id="rId30"/>
    <sheet name="問14-2" sheetId="36" r:id="rId31"/>
    <sheet name="問14-3-複" sheetId="37" r:id="rId32"/>
    <sheet name="問15" sheetId="38" r:id="rId33"/>
    <sheet name="問16-複" sheetId="39" r:id="rId34"/>
    <sheet name="問17" sheetId="40" r:id="rId35"/>
    <sheet name="問18-分複" sheetId="41" r:id="rId36"/>
    <sheet name="問19" sheetId="42" r:id="rId37"/>
    <sheet name="問20" sheetId="43" r:id="rId38"/>
    <sheet name="問21" sheetId="44" r:id="rId39"/>
    <sheet name="問22" sheetId="45" r:id="rId40"/>
    <sheet name="問23-分複" sheetId="46" r:id="rId41"/>
    <sheet name="問24" sheetId="47" r:id="rId42"/>
    <sheet name="問25" sheetId="48" r:id="rId43"/>
    <sheet name="問26-分" sheetId="49" r:id="rId44"/>
    <sheet name="問27" sheetId="50" r:id="rId45"/>
    <sheet name="問28" sheetId="51" r:id="rId46"/>
    <sheet name="問29" sheetId="52" r:id="rId47"/>
    <sheet name="問30-複" sheetId="53" r:id="rId48"/>
    <sheet name="問31-複" sheetId="54" r:id="rId49"/>
    <sheet name="問32-複" sheetId="55" r:id="rId50"/>
    <sheet name="問33-複" sheetId="56" r:id="rId51"/>
    <sheet name="問34-複" sheetId="57" r:id="rId52"/>
    <sheet name="問35-複" sheetId="58" r:id="rId53"/>
    <sheet name="問36-複" sheetId="59" r:id="rId54"/>
    <sheet name="問37-複" sheetId="60" r:id="rId55"/>
    <sheet name="問38-複" sheetId="61" r:id="rId56"/>
  </sheets>
  <definedNames>
    <definedName name="anslist_若年者">#REF!</definedName>
    <definedName name="sheetlist_若年者">#REF!</definedName>
  </definedNames>
  <calcPr calcId="145621"/>
</workbook>
</file>

<file path=xl/calcChain.xml><?xml version="1.0" encoding="utf-8"?>
<calcChain xmlns="http://schemas.openxmlformats.org/spreadsheetml/2006/main">
  <c r="B20" i="62" l="1"/>
  <c r="B19" i="62"/>
  <c r="B18" i="62"/>
  <c r="B17" i="62"/>
  <c r="B16" i="62"/>
  <c r="B15" i="62"/>
  <c r="B14" i="62"/>
  <c r="B13" i="62"/>
  <c r="B12" i="62"/>
  <c r="B11" i="62"/>
  <c r="B10" i="62"/>
  <c r="B9" i="62"/>
  <c r="B8" i="62"/>
  <c r="B7" i="62"/>
  <c r="B6" i="62"/>
  <c r="B5" i="62"/>
  <c r="B4" i="62"/>
  <c r="B3" i="62"/>
  <c r="B2" i="62"/>
  <c r="B56" i="62"/>
  <c r="B55" i="62"/>
  <c r="B54" i="62"/>
  <c r="B53" i="62"/>
  <c r="B52" i="62"/>
  <c r="B51" i="62"/>
  <c r="B50" i="62"/>
  <c r="B49" i="62"/>
  <c r="B48" i="62"/>
  <c r="B47" i="62"/>
  <c r="B46" i="62"/>
  <c r="B45" i="62"/>
  <c r="B44" i="62"/>
  <c r="B43" i="62"/>
  <c r="B42" i="62"/>
  <c r="B41" i="62"/>
  <c r="B40" i="62"/>
  <c r="B39" i="62"/>
  <c r="B38" i="62"/>
  <c r="B37" i="62"/>
  <c r="B36" i="62"/>
  <c r="B35" i="62"/>
  <c r="B34" i="62"/>
  <c r="B33" i="62"/>
  <c r="B32" i="62"/>
  <c r="B31" i="62"/>
  <c r="B30" i="62"/>
  <c r="B29" i="62"/>
  <c r="B28" i="62"/>
  <c r="B27" i="62"/>
  <c r="B26" i="62"/>
  <c r="B25" i="62"/>
  <c r="B24" i="62"/>
  <c r="B23" i="62"/>
  <c r="B22" i="62"/>
  <c r="B21" i="62"/>
</calcChain>
</file>

<file path=xl/sharedStrings.xml><?xml version="1.0" encoding="utf-8"?>
<sst xmlns="http://schemas.openxmlformats.org/spreadsheetml/2006/main" count="2360" uniqueCount="414">
  <si>
    <t>サンプル数</t>
    <rPh sb="4" eb="5">
      <t>スウ</t>
    </rPh>
    <phoneticPr fontId="2"/>
  </si>
  <si>
    <t>年齢</t>
    <rPh sb="0" eb="2">
      <t>ネンレイ</t>
    </rPh>
    <phoneticPr fontId="2"/>
  </si>
  <si>
    <t>鹿児島</t>
    <rPh sb="0" eb="3">
      <t>カゴシマ</t>
    </rPh>
    <phoneticPr fontId="2"/>
  </si>
  <si>
    <t>肝属</t>
    <rPh sb="0" eb="2">
      <t>キモツキ</t>
    </rPh>
    <phoneticPr fontId="2"/>
  </si>
  <si>
    <t>配偶者</t>
  </si>
  <si>
    <t>出水</t>
    <rPh sb="0" eb="2">
      <t>イズミ</t>
    </rPh>
    <phoneticPr fontId="2"/>
  </si>
  <si>
    <t>熊毛</t>
    <rPh sb="0" eb="2">
      <t>クマゲ</t>
    </rPh>
    <phoneticPr fontId="2"/>
  </si>
  <si>
    <t>曽於</t>
    <rPh sb="0" eb="2">
      <t>ソオ</t>
    </rPh>
    <phoneticPr fontId="2"/>
  </si>
  <si>
    <t>奄美</t>
    <rPh sb="0" eb="2">
      <t>アマミ</t>
    </rPh>
    <phoneticPr fontId="2"/>
  </si>
  <si>
    <t>年齢</t>
  </si>
  <si>
    <t>鹿児島</t>
  </si>
  <si>
    <t>肝属</t>
  </si>
  <si>
    <t>南薩</t>
  </si>
  <si>
    <t>出水</t>
  </si>
  <si>
    <t>熊毛</t>
  </si>
  <si>
    <t>川薩</t>
  </si>
  <si>
    <t>曽於</t>
  </si>
  <si>
    <t>奄美</t>
  </si>
  <si>
    <t>友人</t>
  </si>
  <si>
    <t>男女</t>
  </si>
  <si>
    <t>無回答</t>
  </si>
  <si>
    <t>男性</t>
  </si>
  <si>
    <t>圏域</t>
  </si>
  <si>
    <t>女性</t>
  </si>
  <si>
    <t>問１　世帯類型</t>
  </si>
  <si>
    <t>問２　住まいの種類</t>
  </si>
  <si>
    <t>問３　今後希望する生活場所</t>
  </si>
  <si>
    <t>問４　将来の生活不安の有無及び内容</t>
  </si>
  <si>
    <t>問５　地域のつながりの程度</t>
  </si>
  <si>
    <t>問６　つながりを感じること</t>
  </si>
  <si>
    <t>問７　安否確認や見守り活動の状況</t>
  </si>
  <si>
    <t>問８　生きがいの程度</t>
  </si>
  <si>
    <t>問９　生きがいを感じるとき</t>
  </si>
  <si>
    <t>問10　会・グループ等への参加頻度</t>
  </si>
  <si>
    <t>（１）ボランティアのグループ</t>
  </si>
  <si>
    <t>（２）スポーツ関係のグループやクラブ</t>
  </si>
  <si>
    <t>（３）趣味関係のグループ</t>
  </si>
  <si>
    <t>姶良・伊佐</t>
  </si>
  <si>
    <t>（４）町内会・自治会</t>
  </si>
  <si>
    <t>（５）学習・教養サークル</t>
  </si>
  <si>
    <t>問11　社会参加活動や仕事の頻度</t>
  </si>
  <si>
    <t>（１）見守りが必要な高齢者を支援する活動</t>
  </si>
  <si>
    <t>（２）介護が必要な高齢者を支援する活動</t>
  </si>
  <si>
    <t>（３）子どもを育てている親を支援する活動</t>
  </si>
  <si>
    <t>（４）地域の生活環境の改善（美化）活動</t>
  </si>
  <si>
    <t>夫婦二人暮らし世帯</t>
  </si>
  <si>
    <t>（５）収入ある仕事</t>
  </si>
  <si>
    <t>夫婦と子ども（未婚）の世帯</t>
  </si>
  <si>
    <t>問12　あなたとまわりの人の「たすけあい」について</t>
  </si>
  <si>
    <t>（１）あなたの心配事や愚痴（ぐち）を聞いてくれる人</t>
    <phoneticPr fontId="2"/>
  </si>
  <si>
    <t>その他の世帯（３世代同居など）</t>
  </si>
  <si>
    <t>（２）反対に，あなたが心配事や愚痴（ぐち）を聞いてあげる人</t>
    <phoneticPr fontId="2"/>
  </si>
  <si>
    <t>（３）あなたが病気で数日間寝込んだときに，看病や世話をしてくれる人</t>
    <phoneticPr fontId="2"/>
  </si>
  <si>
    <t>持家一戸建て</t>
  </si>
  <si>
    <t>借家一戸建て</t>
  </si>
  <si>
    <t>問13　何かあったときの相談相手</t>
  </si>
  <si>
    <t>分譲マンション</t>
  </si>
  <si>
    <t>問14　友人関係</t>
  </si>
  <si>
    <t>（１）友人・知人と会う頻度</t>
    <phoneticPr fontId="2"/>
  </si>
  <si>
    <t>公団・公社住宅</t>
  </si>
  <si>
    <t>県営住宅</t>
  </si>
  <si>
    <t>市町村営住宅</t>
  </si>
  <si>
    <t>問15　今後の地域活動等への参加意向</t>
  </si>
  <si>
    <t>賃貸マンション・アパート</t>
  </si>
  <si>
    <t>問16　参加促進に必要なこと</t>
  </si>
  <si>
    <t>社宅・官舎</t>
  </si>
  <si>
    <t>問17　就労の有無及び引退年齢に対する考え</t>
  </si>
  <si>
    <t>間借り・住み込み</t>
  </si>
  <si>
    <t>問18　働いている理由</t>
  </si>
  <si>
    <t>その他</t>
  </si>
  <si>
    <t>問19　現在の健康状態</t>
  </si>
  <si>
    <t>問20　介護保険料の仕組みの理解度</t>
  </si>
  <si>
    <t>現在の住居にずっと住み続けたい</t>
  </si>
  <si>
    <t>問21　給付と負担のバランスの考え</t>
  </si>
  <si>
    <t>買い物や通院に便利な市街地に住居を買って（借りて）移り住みたい</t>
  </si>
  <si>
    <t>問22　介護による活動中断の有無</t>
  </si>
  <si>
    <t>自然豊かで静かな環境の郊外に住居を買って（借りて）移り住みたい</t>
  </si>
  <si>
    <t>問23　活動中断の年齢</t>
  </si>
  <si>
    <t>家族や親族，兄弟姉妹のところへ移り住みたい</t>
  </si>
  <si>
    <t>問24　ダブルケアの経験の有無</t>
  </si>
  <si>
    <t>高齢者対応の住宅やアパートに移り住みたい</t>
  </si>
  <si>
    <t>問25　自分はどのような介護を受けたいか</t>
  </si>
  <si>
    <t>グループホームに入居したい</t>
  </si>
  <si>
    <t>問26　在宅で介護を受けたい理由</t>
  </si>
  <si>
    <t>有料老人ホーム・軽費老人ホームに入居したい</t>
  </si>
  <si>
    <t>問27　在宅介護を頼みたい相手</t>
  </si>
  <si>
    <t>介護保険施設に入所したい</t>
  </si>
  <si>
    <t>問28　自身の死について家族との話し合いの有無</t>
  </si>
  <si>
    <t>問29　最期を迎えたいと思う場所</t>
  </si>
  <si>
    <t>問30　「介護予防」の言葉の把握及び聞きたい場所</t>
  </si>
  <si>
    <t>自分や配偶者の健康や病気のこと</t>
  </si>
  <si>
    <t>問31　健康づくりの内容</t>
  </si>
  <si>
    <t>自分や配偶者が介護を必要とする状態になること</t>
  </si>
  <si>
    <t>問32　健康づくりに実際に取り組んでいる内容</t>
  </si>
  <si>
    <t>頼れる人がいなくなり一人きりの暮らしになること</t>
  </si>
  <si>
    <t>問33　介護予防について強化して欲しい取り組み</t>
  </si>
  <si>
    <t>生活費や老後の蓄えのこと</t>
  </si>
  <si>
    <t>問34　認知症不安の有無及び内容</t>
  </si>
  <si>
    <t>家屋，土地・田畑やお墓などの財産管理や相続のこと</t>
  </si>
  <si>
    <t>問35　認知症相談窓口の把握の有無及び場所</t>
  </si>
  <si>
    <t>家族・親族との人間関係のこと</t>
  </si>
  <si>
    <t>問36　認知症の方がいる場合の対応</t>
  </si>
  <si>
    <t>隣近所，友人との付き合いのこと</t>
  </si>
  <si>
    <t>問37　若年性認知症の周知状況について</t>
  </si>
  <si>
    <t>子ども，孫などの将来のこと</t>
  </si>
  <si>
    <t>問38　高齢社会対策について強化して欲しい取り組み</t>
  </si>
  <si>
    <t>だまされたり，犯罪に巻き込まれること</t>
  </si>
  <si>
    <t>不安は感じない</t>
  </si>
  <si>
    <t>とても感じる</t>
  </si>
  <si>
    <t>少し感じる</t>
  </si>
  <si>
    <t>あまり感じない</t>
  </si>
  <si>
    <t>感じない</t>
  </si>
  <si>
    <t>わからない</t>
  </si>
  <si>
    <t>近隣同士で挨拶や立ち話をしている</t>
  </si>
  <si>
    <t>困ったときは近隣同士で助けあっている</t>
  </si>
  <si>
    <t>講や結（ゆい）など伝統的なつながりが残っている</t>
  </si>
  <si>
    <t>地域の回覧板・掲示板などが活用されている</t>
  </si>
  <si>
    <t>町内会・自治会・子ども会などの地縁団体の活動が行われている</t>
  </si>
  <si>
    <t>公民館や集会所など気軽に集まれる場所があり，利用されている</t>
  </si>
  <si>
    <t>ボランテイアやＮＰＯの活動が行われている</t>
  </si>
  <si>
    <t>行政が主催するイベントに住民が参加している</t>
  </si>
  <si>
    <t>学校等が実施している行事等に住民が参加している</t>
  </si>
  <si>
    <t>行われていることはない（よく知らない）</t>
  </si>
  <si>
    <t>十分に行われていると思う</t>
  </si>
  <si>
    <t>どちらかといえば行われていると思う</t>
  </si>
  <si>
    <t>どちらかといえば不十分だと思う</t>
  </si>
  <si>
    <t>ほとんど行われていないと思う</t>
  </si>
  <si>
    <t>十分感じている</t>
  </si>
  <si>
    <t>多少感じている</t>
  </si>
  <si>
    <t>あまり感じていない</t>
  </si>
  <si>
    <t>まったく感じていない</t>
  </si>
  <si>
    <t>仕事に打ち込んでいるとき</t>
  </si>
  <si>
    <t>趣味やスポーツ・レクリエーションに熱中しているとき</t>
  </si>
  <si>
    <t>勉強や教養を高めるための活動に取り組んでいるとき</t>
  </si>
  <si>
    <t>夫婦団らんのとき</t>
  </si>
  <si>
    <t>子どもや孫など家族との団らんのとき</t>
  </si>
  <si>
    <t>友人や知人と食事，雑談をしているとき</t>
  </si>
  <si>
    <t>テレビを見たり，ラジオを聞いているとき</t>
  </si>
  <si>
    <t>ボランティアや地域の活動をしているとき</t>
  </si>
  <si>
    <t>旅行に出かけたとき</t>
  </si>
  <si>
    <t>生きがいを感じることはない</t>
  </si>
  <si>
    <t>週４回以上</t>
  </si>
  <si>
    <t>週２～３回</t>
  </si>
  <si>
    <t>週１回</t>
  </si>
  <si>
    <t>月１～３回</t>
  </si>
  <si>
    <t>年に数回</t>
  </si>
  <si>
    <t>参加していない</t>
  </si>
  <si>
    <t>同居の子ども</t>
  </si>
  <si>
    <t>別居の子ども</t>
  </si>
  <si>
    <t>兄弟姉妹・親戚・親・孫</t>
  </si>
  <si>
    <t>近隣</t>
  </si>
  <si>
    <t>そのような人はいない</t>
  </si>
  <si>
    <t>自治会・町内会</t>
  </si>
  <si>
    <t>社会福祉協議会・民生委員</t>
  </si>
  <si>
    <t>ケアマネジャー</t>
  </si>
  <si>
    <t>医師・歯科医師・看護師</t>
  </si>
  <si>
    <t>地域包括支援センター</t>
  </si>
  <si>
    <t>市町村保健センター</t>
  </si>
  <si>
    <t>役所・役場</t>
  </si>
  <si>
    <t>会っていない</t>
  </si>
  <si>
    <t>０人（いない）</t>
  </si>
  <si>
    <t>１～２人</t>
  </si>
  <si>
    <t>３～５人</t>
  </si>
  <si>
    <t>６～９人</t>
  </si>
  <si>
    <t>近所・同じ地域の人</t>
  </si>
  <si>
    <t>幼なじみ</t>
  </si>
  <si>
    <t>学生時代の友人</t>
  </si>
  <si>
    <t>仕事での同僚・元同僚</t>
  </si>
  <si>
    <t>趣味や関心が同じ友人</t>
  </si>
  <si>
    <t>ボランティア等の活動での友人</t>
  </si>
  <si>
    <t>いない</t>
  </si>
  <si>
    <t>積極的に参加していきたい</t>
  </si>
  <si>
    <t>できるだけ参加していきたい</t>
  </si>
  <si>
    <t>機会があれば，参加してもよい</t>
  </si>
  <si>
    <t>あまり参加したくない</t>
  </si>
  <si>
    <t>活動に関する情報をもっと提供する</t>
  </si>
  <si>
    <t>参加しやすい体制を整備する</t>
  </si>
  <si>
    <t>指導者の養成，活動者の確保のための機会を充実する</t>
  </si>
  <si>
    <t>施設を利用しやすくする</t>
  </si>
  <si>
    <t>活動のための施設を整備する</t>
  </si>
  <si>
    <t>活動者のための保険制度を普及する（ボランティア保険）</t>
  </si>
  <si>
    <t>資金的援助をする</t>
  </si>
  <si>
    <t>取り組む必要はない</t>
  </si>
  <si>
    <t>働けるうちはいつまでも</t>
  </si>
  <si>
    <t>仕事をしていない</t>
  </si>
  <si>
    <t>生活費をまかなうため</t>
  </si>
  <si>
    <t>生活費の不足をおぎなうため</t>
  </si>
  <si>
    <t>将来に備えて蓄えをできるだけ増やすため</t>
  </si>
  <si>
    <t>家業の後継者（子どもなど）を助けるため</t>
  </si>
  <si>
    <t>おこづかいがほしいから</t>
  </si>
  <si>
    <t>健康によいから</t>
  </si>
  <si>
    <t>友達がほしいから</t>
  </si>
  <si>
    <t>生きがいが得られるから</t>
  </si>
  <si>
    <t>何もしないと退屈だから</t>
  </si>
  <si>
    <t>特に理由はない</t>
  </si>
  <si>
    <t>とても健康</t>
  </si>
  <si>
    <t>まあまあ健康</t>
  </si>
  <si>
    <t>あまり健康でない</t>
  </si>
  <si>
    <t>健康でない</t>
  </si>
  <si>
    <t>よく理解している</t>
  </si>
  <si>
    <t>だいたい理解している</t>
  </si>
  <si>
    <t>あまり理解していない</t>
  </si>
  <si>
    <t>ほとんど理解していない</t>
  </si>
  <si>
    <t>現在の介護保険サービス水準を維持するために必要な範囲内での介護保険料の引き上げであればやむを得ない</t>
  </si>
  <si>
    <t>もっと介護保険サービスを充実するべきであり，そのために介護保険料が引き上げられてもやむを得ない</t>
  </si>
  <si>
    <t>介護保険料を現状維持又は引き下げることが重要であり，そのためには介護保険サービスが削減されてもやむを得ない</t>
  </si>
  <si>
    <t>仕事を退職した</t>
  </si>
  <si>
    <t>仕事を転職した</t>
  </si>
  <si>
    <t>仕事を退職したり転職したりしたことはない</t>
  </si>
  <si>
    <t>現在，ダブルケアに直面している</t>
  </si>
  <si>
    <t>過去にダブルケアを経験したことがある</t>
  </si>
  <si>
    <t>現在直面しており，過去にも経験がある</t>
  </si>
  <si>
    <t>数年先にダブルケアの状態になる可能性がある</t>
  </si>
  <si>
    <t>ダブルケアに直面したことはない</t>
  </si>
  <si>
    <t>自宅で家族中心の介護を受けたい</t>
  </si>
  <si>
    <t>自宅で家族の介護と外部の介護サービスを組み合わせた介護を受けたい</t>
  </si>
  <si>
    <t>家族に依存せずに生活できるような介護サービスがあれば自宅で介護を受けたい</t>
  </si>
  <si>
    <t>有料老人ホームや高齢者向けの住宅に引っ越して介護を受けたい</t>
  </si>
  <si>
    <t>特別養護老人ホームなどの施設で介護を受けたい</t>
  </si>
  <si>
    <t>医療機関に入院して介護を受けたい</t>
  </si>
  <si>
    <t>家族と一緒に過ごしたいから</t>
  </si>
  <si>
    <t>友人・知人がまわりにいるので離れたくないから</t>
  </si>
  <si>
    <t>住み慣れた家を離れたくないから</t>
  </si>
  <si>
    <t>介護施設や有料老人ホームなどに入所，入居したいが経済的に困難だから</t>
  </si>
  <si>
    <t>介護施設や有料老人ホームなどに入所，入居したいが，希望する施設に空きがないと思うから</t>
  </si>
  <si>
    <t>子ども</t>
  </si>
  <si>
    <t>子どもの配偶者</t>
  </si>
  <si>
    <t>兄弟姉妹などの親族</t>
  </si>
  <si>
    <t>孫</t>
  </si>
  <si>
    <t>ヘルパーなどの介護専門職</t>
  </si>
  <si>
    <t>頼みたい人はいない</t>
  </si>
  <si>
    <t>詳しく話し合っている</t>
  </si>
  <si>
    <t>一応話し合ったことがある</t>
  </si>
  <si>
    <t>全く話し合ったことがない</t>
  </si>
  <si>
    <t>病院などの医療施設</t>
  </si>
  <si>
    <t>自宅</t>
  </si>
  <si>
    <t>子どもの家</t>
  </si>
  <si>
    <t>兄弟姉妹など親族の家</t>
  </si>
  <si>
    <t>高齢者向けのケア付き住宅</t>
  </si>
  <si>
    <t>特別養護老人ホームなどの福祉施設</t>
  </si>
  <si>
    <t>チラシ・パンフレット</t>
  </si>
  <si>
    <t>講演会</t>
  </si>
  <si>
    <t>テレビ・ラジオ</t>
  </si>
  <si>
    <t>新聞・雑誌</t>
  </si>
  <si>
    <t>医療機関・薬局</t>
  </si>
  <si>
    <t>特定健康診査等の健診会場</t>
  </si>
  <si>
    <t>県や市町村，地域包括支援センターの取組</t>
  </si>
  <si>
    <t>ＮＰＯ法人の活動</t>
  </si>
  <si>
    <t>老人クラブの活動</t>
  </si>
  <si>
    <t>家族・友人・知人</t>
  </si>
  <si>
    <t>聞いたことがない</t>
  </si>
  <si>
    <t>スポーツクラブ等でマシンを使った運動</t>
  </si>
  <si>
    <t>自宅や自宅周辺で手軽にできる運動や健康づくり</t>
  </si>
  <si>
    <t>転倒予防など，事故を避けるための知恵やコツを習得する</t>
  </si>
  <si>
    <t>食生活の改善</t>
  </si>
  <si>
    <t>歯みがきや義歯（入れ歯）の手入れ方法などを習得する</t>
  </si>
  <si>
    <t>認知症の予防についての知識を習得する</t>
  </si>
  <si>
    <t>取り組んでみたいものは特にない</t>
  </si>
  <si>
    <t>特に何もしていない</t>
  </si>
  <si>
    <t>自分のことで，最近「もの忘れ」があり認知症ではないかと心配である</t>
  </si>
  <si>
    <t>家族のことで，最近「もの忘れ」が多くなるなど「おかしいな？」と感じるが，単なる「もの忘れ」なのか，認知症なのかわからない</t>
  </si>
  <si>
    <t>自分や家族が認知症にならないか心配である</t>
  </si>
  <si>
    <t>心配事を相談したくてもどこに相談したらよいかわからない</t>
  </si>
  <si>
    <t>認知症になったときの対応や介護の仕方がわからない</t>
  </si>
  <si>
    <t>不安なことや心配なことはない</t>
  </si>
  <si>
    <t>市町村</t>
  </si>
  <si>
    <t>保健所</t>
  </si>
  <si>
    <t>医療機関</t>
  </si>
  <si>
    <t>認知症疾患医療センター</t>
  </si>
  <si>
    <t>認知症の人と家族の会</t>
  </si>
  <si>
    <t>知らない</t>
  </si>
  <si>
    <t>ご家族に声をかけ相談にのる</t>
  </si>
  <si>
    <t>民生委員に相談する</t>
  </si>
  <si>
    <t>地域包括支援センターや市町村に相談する</t>
  </si>
  <si>
    <t>どう接して良いかわからないので，特に何もしない</t>
  </si>
  <si>
    <t>本人，家族が気の毒なのでそっとしておく</t>
  </si>
  <si>
    <t>高齢者の生きがいづくり・ボランティア活動など様々な社会活動への参加促進</t>
  </si>
  <si>
    <t>健康づくり，介護予防や認知症予防のための取組</t>
  </si>
  <si>
    <t>在宅での生活を続けられるような多様な福祉サービスや介護サービスの整備</t>
  </si>
  <si>
    <t>特別養護老人ホームなどの施設サービスの整備</t>
  </si>
  <si>
    <t>地域における見守り活動の促進</t>
  </si>
  <si>
    <t>成年後見制度や高齢者虐待防止など高齢者の権利擁護</t>
  </si>
  <si>
    <t>高齢者に対する犯罪（窃盗，詐欺等）や交通事故防止の対策</t>
  </si>
  <si>
    <t>高齢者の身体が不自由になっても生活できる住宅の整備</t>
  </si>
  <si>
    <t>高齢者の外出・利用に配慮した公共交通機関の整備や公共施設等（道路を含む）におけるバリアフリー化</t>
  </si>
  <si>
    <t>複数回答（いくつでも）</t>
  </si>
  <si>
    <t>（６）その他の団体や会</t>
  </si>
  <si>
    <t>（１）あなたの心配事や愚痴（ぐち）を聞いてくれる人</t>
  </si>
  <si>
    <t>（２）反対に，あなたが心配事や愚痴（ぐち）を聞いてあげる人</t>
  </si>
  <si>
    <t>（３）あなたが病気で数日間寝込んだときに，看病や世話をしてくれる人</t>
  </si>
  <si>
    <t>（４）反対に，看病や世話をしてあげる人</t>
  </si>
  <si>
    <t>（１）友人・知人と会う頻度</t>
  </si>
  <si>
    <t>（２）この１ヶ月間，何人の友人・知人と会ったか</t>
  </si>
  <si>
    <t>（３）よく会う友人・知人はどんな関係の人か</t>
  </si>
  <si>
    <t>男女</t>
    <rPh sb="0" eb="2">
      <t>ダンジョ</t>
    </rPh>
    <phoneticPr fontId="2"/>
  </si>
  <si>
    <t>世帯</t>
    <rPh sb="0" eb="2">
      <t>セタイ</t>
    </rPh>
    <phoneticPr fontId="2"/>
  </si>
  <si>
    <t>健康</t>
    <rPh sb="0" eb="2">
      <t>ケンコウ</t>
    </rPh>
    <phoneticPr fontId="2"/>
  </si>
  <si>
    <t>圏域</t>
    <rPh sb="0" eb="2">
      <t>ケンイキ</t>
    </rPh>
    <phoneticPr fontId="2"/>
  </si>
  <si>
    <t>上段：回答数
下段：構成比</t>
    <rPh sb="0" eb="2">
      <t>ジョウダン</t>
    </rPh>
    <rPh sb="3" eb="6">
      <t>カイトウスウ</t>
    </rPh>
    <rPh sb="7" eb="9">
      <t>ゲダン</t>
    </rPh>
    <rPh sb="10" eb="13">
      <t>コウセイヒ</t>
    </rPh>
    <phoneticPr fontId="2"/>
  </si>
  <si>
    <t>全　体</t>
    <rPh sb="0" eb="1">
      <t>ゼン</t>
    </rPh>
    <rPh sb="2" eb="3">
      <t>カラダ</t>
    </rPh>
    <phoneticPr fontId="2"/>
  </si>
  <si>
    <t>男性</t>
    <rPh sb="0" eb="2">
      <t>ダンセイ</t>
    </rPh>
    <phoneticPr fontId="2"/>
  </si>
  <si>
    <t>女性</t>
    <rPh sb="0" eb="2">
      <t>ジョセイ</t>
    </rPh>
    <phoneticPr fontId="2"/>
  </si>
  <si>
    <t>40～44歳</t>
    <rPh sb="5" eb="6">
      <t>トシ</t>
    </rPh>
    <phoneticPr fontId="2"/>
  </si>
  <si>
    <t>45～49歳</t>
    <rPh sb="5" eb="6">
      <t>トシ</t>
    </rPh>
    <phoneticPr fontId="2"/>
  </si>
  <si>
    <t>50～54歳</t>
    <rPh sb="5" eb="6">
      <t>トシ</t>
    </rPh>
    <phoneticPr fontId="2"/>
  </si>
  <si>
    <t>55～59歳</t>
    <rPh sb="5" eb="6">
      <t>トシ</t>
    </rPh>
    <phoneticPr fontId="2"/>
  </si>
  <si>
    <t>60～64歳</t>
    <rPh sb="5" eb="6">
      <t>トシ</t>
    </rPh>
    <phoneticPr fontId="2"/>
  </si>
  <si>
    <t>独居</t>
    <rPh sb="0" eb="2">
      <t>ドッキョ</t>
    </rPh>
    <phoneticPr fontId="2"/>
  </si>
  <si>
    <t>夫婦</t>
    <rPh sb="0" eb="2">
      <t>フウフ</t>
    </rPh>
    <phoneticPr fontId="2"/>
  </si>
  <si>
    <t>南薩</t>
    <rPh sb="0" eb="1">
      <t>ミナミ</t>
    </rPh>
    <rPh sb="1" eb="2">
      <t>サツ</t>
    </rPh>
    <phoneticPr fontId="2"/>
  </si>
  <si>
    <t>川薩</t>
    <rPh sb="0" eb="1">
      <t>カワ</t>
    </rPh>
    <rPh sb="1" eb="2">
      <t>サツ</t>
    </rPh>
    <phoneticPr fontId="2"/>
  </si>
  <si>
    <t>姶良・伊佐</t>
    <rPh sb="0" eb="2">
      <t>アイラ</t>
    </rPh>
    <rPh sb="3" eb="5">
      <t>イサ</t>
    </rPh>
    <phoneticPr fontId="2"/>
  </si>
  <si>
    <t>男女</t>
    <phoneticPr fontId="2"/>
  </si>
  <si>
    <t>年齢</t>
    <phoneticPr fontId="2"/>
  </si>
  <si>
    <t>圏域</t>
    <phoneticPr fontId="2"/>
  </si>
  <si>
    <t>問１　世帯類型</t>
    <phoneticPr fontId="2"/>
  </si>
  <si>
    <t>問２　住まいの種類</t>
    <phoneticPr fontId="2"/>
  </si>
  <si>
    <t>問３　今後希望する生活場所</t>
    <phoneticPr fontId="2"/>
  </si>
  <si>
    <t>問４　将来の生活不安の有無及び内容</t>
    <phoneticPr fontId="2"/>
  </si>
  <si>
    <t>複数回答（いくつでも）</t>
    <phoneticPr fontId="2"/>
  </si>
  <si>
    <t>問５　地域のつながりの程度</t>
    <phoneticPr fontId="2"/>
  </si>
  <si>
    <t>問６　つながりを感じること</t>
    <phoneticPr fontId="2"/>
  </si>
  <si>
    <t>複数回答（いくつでも）</t>
    <phoneticPr fontId="2"/>
  </si>
  <si>
    <t>問７　安否確認や見守り活動の状況</t>
    <phoneticPr fontId="2"/>
  </si>
  <si>
    <t>問８　生きがいの程度</t>
    <phoneticPr fontId="2"/>
  </si>
  <si>
    <t>問９　生きがいを感じるとき</t>
    <phoneticPr fontId="2"/>
  </si>
  <si>
    <t>問10　会・グループ等への参加頻度</t>
    <phoneticPr fontId="2"/>
  </si>
  <si>
    <t>（１）ボランティアのグループ</t>
    <phoneticPr fontId="2"/>
  </si>
  <si>
    <t>問10　会・グループ等への参加頻度</t>
    <phoneticPr fontId="2"/>
  </si>
  <si>
    <t>（２）スポーツ関係のグループやクラブ</t>
    <phoneticPr fontId="2"/>
  </si>
  <si>
    <t>（３）趣味関係のグループ</t>
    <phoneticPr fontId="2"/>
  </si>
  <si>
    <t>（４）町内会・自治会</t>
    <phoneticPr fontId="2"/>
  </si>
  <si>
    <t>（５）学習・教養サークル</t>
    <phoneticPr fontId="2"/>
  </si>
  <si>
    <t>（６）その他の団体や会</t>
    <phoneticPr fontId="2"/>
  </si>
  <si>
    <t>問11　社会参加活動や仕事の頻度</t>
    <phoneticPr fontId="2"/>
  </si>
  <si>
    <t>（１）見守りが必要な高齢者を支援する活動</t>
    <phoneticPr fontId="2"/>
  </si>
  <si>
    <t>問11　社会参加活動や仕事の頻度</t>
    <phoneticPr fontId="2"/>
  </si>
  <si>
    <t>（２）介護が必要な高齢者を支援する活動</t>
    <phoneticPr fontId="2"/>
  </si>
  <si>
    <t>（３）子どもを育てている親を支援する活動</t>
    <phoneticPr fontId="2"/>
  </si>
  <si>
    <t>問11　社会参加活動や仕事の頻度</t>
    <phoneticPr fontId="2"/>
  </si>
  <si>
    <t>（４）地域の生活環境の改善（美化）活動</t>
    <phoneticPr fontId="2"/>
  </si>
  <si>
    <t>（５）収入ある仕事</t>
    <phoneticPr fontId="2"/>
  </si>
  <si>
    <t>問12　あなたとまわりの人の「たすけあい」について</t>
    <phoneticPr fontId="2"/>
  </si>
  <si>
    <t>（４）反対に，看病や世話をしてあげる人</t>
    <phoneticPr fontId="2"/>
  </si>
  <si>
    <t>問13　何かあったときの相談相手</t>
    <phoneticPr fontId="2"/>
  </si>
  <si>
    <t>問14　友人関係</t>
    <phoneticPr fontId="2"/>
  </si>
  <si>
    <t>問14　友人関係</t>
    <phoneticPr fontId="2"/>
  </si>
  <si>
    <t>（２）この１ヶ月間，何人の友人・知人と会ったか</t>
    <phoneticPr fontId="2"/>
  </si>
  <si>
    <t>問14　友人関係</t>
    <phoneticPr fontId="2"/>
  </si>
  <si>
    <t>（３）よく会う友人・知人はどんな関係の人か</t>
    <phoneticPr fontId="2"/>
  </si>
  <si>
    <t>問15　今後の地域活動等への参加意向</t>
    <phoneticPr fontId="2"/>
  </si>
  <si>
    <t>問16　参加促進に必要なこと</t>
    <phoneticPr fontId="2"/>
  </si>
  <si>
    <t>複数回答（２つまで）</t>
    <phoneticPr fontId="2"/>
  </si>
  <si>
    <t>問17　就労の有無及び引退年齢に対する考え</t>
    <phoneticPr fontId="2"/>
  </si>
  <si>
    <t>問18　働いている理由</t>
    <phoneticPr fontId="2"/>
  </si>
  <si>
    <t>【問17　現在，収入を得られる仕事をしている人のみ回答】・複数回答（３つまで）</t>
    <phoneticPr fontId="2"/>
  </si>
  <si>
    <t>問19　現在の健康状態</t>
    <phoneticPr fontId="2"/>
  </si>
  <si>
    <t>問20　介護保険料の仕組みの理解度</t>
    <phoneticPr fontId="2"/>
  </si>
  <si>
    <t>問21　給付と負担のバランスの考え</t>
    <phoneticPr fontId="2"/>
  </si>
  <si>
    <t>問22　介護による活動中断の有無</t>
    <phoneticPr fontId="2"/>
  </si>
  <si>
    <t>問23　活動中断の年齢</t>
    <phoneticPr fontId="2"/>
  </si>
  <si>
    <t>【問22　介護を理由に仕事を退職，又は転職したことがある人のみ回答】・複数回答（いくつでも）</t>
    <phoneticPr fontId="2"/>
  </si>
  <si>
    <t>問24　ダブルケアの経験の有無</t>
    <phoneticPr fontId="2"/>
  </si>
  <si>
    <t>問25　自分はどのような介護を受けたいか</t>
    <phoneticPr fontId="2"/>
  </si>
  <si>
    <t>問26　在宅で介護を受けたい理由</t>
    <phoneticPr fontId="2"/>
  </si>
  <si>
    <t>【問25　自宅で介護を受けたい人のみ回答】</t>
    <phoneticPr fontId="2"/>
  </si>
  <si>
    <t>問27　在宅介護を頼みたい相手</t>
    <phoneticPr fontId="2"/>
  </si>
  <si>
    <t>問28　自身の死について家族との話し合いの有無</t>
    <phoneticPr fontId="2"/>
  </si>
  <si>
    <t>問29　最期を迎えたいと思う場所</t>
    <phoneticPr fontId="2"/>
  </si>
  <si>
    <t>問30　「介護予防」の言葉の把握及び聞きたい場所</t>
    <phoneticPr fontId="2"/>
  </si>
  <si>
    <t>問31　健康づくりの内容</t>
    <phoneticPr fontId="2"/>
  </si>
  <si>
    <t>問32　健康づくりに実際に取り組んでいる内容</t>
    <phoneticPr fontId="2"/>
  </si>
  <si>
    <t>問33　介護予防について強化して欲しい取り組み</t>
    <phoneticPr fontId="2"/>
  </si>
  <si>
    <t>問34　認知症不安の有無及び内容</t>
    <phoneticPr fontId="2"/>
  </si>
  <si>
    <t>問35　認知症相談窓口の把握の有無及び場所</t>
    <phoneticPr fontId="2"/>
  </si>
  <si>
    <t>問36　認知症の方がいる場合の対応</t>
    <phoneticPr fontId="2"/>
  </si>
  <si>
    <t>問37　若年性認知症の周知状況について</t>
    <phoneticPr fontId="2"/>
  </si>
  <si>
    <t>問38　高齢社会対策について強化して欲しい取り組み</t>
    <phoneticPr fontId="2"/>
  </si>
  <si>
    <t>複数回答（３つまで）</t>
    <phoneticPr fontId="2"/>
  </si>
  <si>
    <t>40
～
44
歳</t>
    <phoneticPr fontId="2"/>
  </si>
  <si>
    <t>45
～
49
歳</t>
    <phoneticPr fontId="2"/>
  </si>
  <si>
    <t>55
～
59
歳</t>
    <phoneticPr fontId="2"/>
  </si>
  <si>
    <t>60
～
64
歳</t>
    <phoneticPr fontId="2"/>
  </si>
  <si>
    <t>一人暮らし世帯（同居者なし）</t>
    <phoneticPr fontId="2"/>
  </si>
  <si>
    <t>10
人
以
上</t>
    <phoneticPr fontId="2"/>
  </si>
  <si>
    <t>60
歳
く
ら
い
ま
で</t>
    <phoneticPr fontId="2"/>
  </si>
  <si>
    <t>65
歳
く
ら
い
ま
で</t>
    <phoneticPr fontId="2"/>
  </si>
  <si>
    <t>70
歳
く
ら
い
ま
で</t>
    <phoneticPr fontId="2"/>
  </si>
  <si>
    <t>75
歳
く
ら
い
ま
で</t>
    <phoneticPr fontId="2"/>
  </si>
  <si>
    <t>80
歳
く
ら
い
ま
で</t>
    <phoneticPr fontId="2"/>
  </si>
  <si>
    <t>20
～
29
歳</t>
    <phoneticPr fontId="2"/>
  </si>
  <si>
    <t>30
～
39
歳</t>
    <phoneticPr fontId="2"/>
  </si>
  <si>
    <t>40
～
49
歳</t>
    <phoneticPr fontId="2"/>
  </si>
  <si>
    <t>50
～
59
歳</t>
    <phoneticPr fontId="2"/>
  </si>
  <si>
    <t>60
歳
以
上</t>
    <phoneticPr fontId="2"/>
  </si>
  <si>
    <t>運動・転倒予防に関すること</t>
    <phoneticPr fontId="2"/>
  </si>
  <si>
    <t>栄養改善に関すること</t>
    <phoneticPr fontId="2"/>
  </si>
  <si>
    <t>口腔機能向上に関すること</t>
    <phoneticPr fontId="2"/>
  </si>
  <si>
    <t>閉じこもりの予防・支援に関すること</t>
    <phoneticPr fontId="2"/>
  </si>
  <si>
    <t>認知症の予防（早期発見）・支援（早期受診）に関すること</t>
    <phoneticPr fontId="2"/>
  </si>
  <si>
    <t>うつ病の予防・支援に関すること</t>
    <phoneticPr fontId="2"/>
  </si>
  <si>
    <t>高齢者が生涯働き続けられる環境づくり</t>
    <phoneticPr fontId="2"/>
  </si>
  <si>
    <t>シート名</t>
    <rPh sb="3" eb="4">
      <t>メイ</t>
    </rPh>
    <phoneticPr fontId="2"/>
  </si>
  <si>
    <t>大項目</t>
    <rPh sb="0" eb="3">
      <t>ダイコウモク</t>
    </rPh>
    <phoneticPr fontId="2"/>
  </si>
  <si>
    <t>中項目</t>
    <rPh sb="0" eb="1">
      <t>チュウ</t>
    </rPh>
    <rPh sb="1" eb="3">
      <t>コウモク</t>
    </rPh>
    <phoneticPr fontId="2"/>
  </si>
  <si>
    <t>高齢者等実態調査</t>
    <rPh sb="0" eb="3">
      <t>コウレイシャ</t>
    </rPh>
    <rPh sb="3" eb="4">
      <t>トウ</t>
    </rPh>
    <rPh sb="4" eb="6">
      <t>ジッタイ</t>
    </rPh>
    <rPh sb="6" eb="8">
      <t>チョウサ</t>
    </rPh>
    <phoneticPr fontId="2"/>
  </si>
  <si>
    <t>夫婦と子</t>
    <rPh sb="0" eb="2">
      <t>フウフ</t>
    </rPh>
    <rPh sb="3" eb="4">
      <t>コ</t>
    </rPh>
    <phoneticPr fontId="2"/>
  </si>
  <si>
    <t>その他</t>
    <rPh sb="2" eb="3">
      <t>タ</t>
    </rPh>
    <phoneticPr fontId="2"/>
  </si>
  <si>
    <t>とても健康</t>
    <rPh sb="3" eb="5">
      <t>ケンコウ</t>
    </rPh>
    <phoneticPr fontId="2"/>
  </si>
  <si>
    <t>まあまあ健康</t>
    <rPh sb="4" eb="6">
      <t>ケンコウ</t>
    </rPh>
    <phoneticPr fontId="2"/>
  </si>
  <si>
    <t>あまり健康でない</t>
    <rPh sb="3" eb="5">
      <t>ケンコウ</t>
    </rPh>
    <phoneticPr fontId="2"/>
  </si>
  <si>
    <t>健康でない</t>
    <rPh sb="0" eb="2">
      <t>ケンコウ</t>
    </rPh>
    <phoneticPr fontId="2"/>
  </si>
  <si>
    <t>50
～
54
歳</t>
    <phoneticPr fontId="2"/>
  </si>
  <si>
    <t>社会の仕組み（法律，税，社会保障，金融制度）や人々の価値観が大きく変わってしまうこと</t>
    <rPh sb="30" eb="31">
      <t>オオ</t>
    </rPh>
    <rPh sb="33" eb="34">
      <t>カ</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</si>
</sst>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0"/>
      <color theme="1"/>
      <name val="ＭＳ ゴシック"/>
      <family val="3"/>
      <charset val="128"/>
    </font>
    <font>
      <sz val="11"/>
      <name val="ＭＳ Ｐゴシック"/>
      <family val="3"/>
      <charset val="128"/>
    </font>
    <font>
      <sz val="11"/>
      <color theme="1"/>
      <name val="ＭＳ Ｐゴシック"/>
      <family val="2"/>
      <scheme val="minor"/>
    </font>
    <font>
      <sz val="10"/>
      <name val="ＭＳ Ｐゴシック"/>
      <family val="3"/>
      <charset val="128"/>
    </font>
    <font>
      <sz val="10"/>
      <color theme="1"/>
      <name val="HGPｺﾞｼｯｸM"/>
      <family val="3"/>
      <charset val="128"/>
    </font>
    <font>
      <sz val="10"/>
      <color theme="1"/>
      <name val="@HGPｺﾞｼｯｸM"/>
      <family val="3"/>
      <charset val="128"/>
    </font>
    <font>
      <u/>
      <sz val="11"/>
      <color theme="10"/>
      <name val="ＭＳ Ｐゴシック"/>
      <family val="2"/>
      <charset val="128"/>
      <scheme val="minor"/>
    </font>
    <font>
      <u/>
      <sz val="10"/>
      <color theme="10"/>
      <name val="ＭＳ 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3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bottom style="thin">
        <color theme="0" tint="-0.24994659260841701"/>
      </bottom>
      <diagonal/>
    </border>
    <border>
      <left style="double">
        <color indexed="64"/>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double">
        <color indexed="64"/>
      </right>
      <top style="thin">
        <color theme="0" tint="-0.24994659260841701"/>
      </top>
      <bottom/>
      <diagonal/>
    </border>
    <border>
      <left style="double">
        <color indexed="64"/>
      </left>
      <right style="double">
        <color indexed="64"/>
      </right>
      <top style="thin">
        <color theme="0" tint="-0.24994659260841701"/>
      </top>
      <bottom/>
      <diagonal/>
    </border>
    <border>
      <left style="double">
        <color indexed="64"/>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style="double">
        <color indexed="64"/>
      </left>
      <right style="double">
        <color indexed="64"/>
      </right>
      <top/>
      <bottom style="thin">
        <color theme="0" tint="-0.24994659260841701"/>
      </bottom>
      <diagonal/>
    </border>
    <border>
      <left style="thin">
        <color indexed="64"/>
      </left>
      <right style="double">
        <color indexed="64"/>
      </right>
      <top/>
      <bottom/>
      <diagonal/>
    </border>
    <border>
      <left style="thin">
        <color indexed="64"/>
      </left>
      <right style="thin">
        <color indexed="64"/>
      </right>
      <top/>
      <bottom style="thin">
        <color auto="1"/>
      </bottom>
      <diagonal/>
    </border>
    <border>
      <left style="thin">
        <color indexed="64"/>
      </left>
      <right style="double">
        <color indexed="64"/>
      </right>
      <top/>
      <bottom style="thin">
        <color auto="1"/>
      </bottom>
      <diagonal/>
    </border>
    <border>
      <left style="double">
        <color indexed="64"/>
      </left>
      <right style="double">
        <color indexed="64"/>
      </right>
      <top/>
      <bottom style="thin">
        <color auto="1"/>
      </bottom>
      <diagonal/>
    </border>
    <border>
      <left style="double">
        <color indexed="64"/>
      </left>
      <right style="thin">
        <color indexed="64"/>
      </right>
      <top/>
      <bottom style="thin">
        <color auto="1"/>
      </bottom>
      <diagonal/>
    </border>
  </borders>
  <cellStyleXfs count="8">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xf numFmtId="0" fontId="5" fillId="0" borderId="0"/>
    <xf numFmtId="9" fontId="5" fillId="0" borderId="0" applyFont="0" applyFill="0" applyBorder="0" applyAlignment="0" applyProtection="0">
      <alignment vertical="center"/>
    </xf>
    <xf numFmtId="0" fontId="6" fillId="0" borderId="0"/>
    <xf numFmtId="0" fontId="9" fillId="0" borderId="0" applyNumberFormat="0" applyFill="0" applyBorder="0" applyAlignment="0" applyProtection="0">
      <alignment vertical="center"/>
    </xf>
  </cellStyleXfs>
  <cellXfs count="58">
    <xf numFmtId="0" fontId="0" fillId="0" borderId="0" xfId="0">
      <alignment vertical="center"/>
    </xf>
    <xf numFmtId="0" fontId="3" fillId="0" borderId="0" xfId="0" applyFont="1">
      <alignment vertical="center"/>
    </xf>
    <xf numFmtId="0" fontId="7" fillId="0" borderId="0" xfId="0" applyFont="1" applyAlignment="1">
      <alignment horizontal="center" vertical="center"/>
    </xf>
    <xf numFmtId="0" fontId="7" fillId="0" borderId="0" xfId="0" applyFont="1">
      <alignment vertical="center"/>
    </xf>
    <xf numFmtId="0" fontId="7" fillId="0" borderId="0" xfId="0" applyFont="1" applyBorder="1" applyAlignment="1">
      <alignment horizontal="center" vertical="center"/>
    </xf>
    <xf numFmtId="0" fontId="7" fillId="3" borderId="2" xfId="0" applyFont="1" applyFill="1" applyBorder="1">
      <alignment vertical="center"/>
    </xf>
    <xf numFmtId="0" fontId="7" fillId="3" borderId="7" xfId="0" applyFont="1" applyFill="1" applyBorder="1">
      <alignment vertical="center"/>
    </xf>
    <xf numFmtId="0" fontId="7" fillId="3" borderId="8" xfId="0" applyFont="1" applyFill="1" applyBorder="1">
      <alignment vertical="center"/>
    </xf>
    <xf numFmtId="0" fontId="7" fillId="3" borderId="9" xfId="0" applyFont="1" applyFill="1" applyBorder="1">
      <alignment vertical="center"/>
    </xf>
    <xf numFmtId="0" fontId="7" fillId="3" borderId="1" xfId="0" applyFont="1" applyFill="1" applyBorder="1">
      <alignment vertical="center"/>
    </xf>
    <xf numFmtId="0" fontId="7" fillId="0" borderId="0" xfId="0" applyFont="1" applyAlignment="1">
      <alignment horizontal="center" vertical="center" textRotation="180"/>
    </xf>
    <xf numFmtId="0" fontId="7" fillId="3" borderId="10" xfId="0" applyFont="1" applyFill="1" applyBorder="1" applyAlignment="1">
      <alignment vertical="center" textRotation="180"/>
    </xf>
    <xf numFmtId="0" fontId="7" fillId="3" borderId="11" xfId="0" applyFont="1" applyFill="1" applyBorder="1" applyAlignment="1">
      <alignment horizontal="right" wrapText="1"/>
    </xf>
    <xf numFmtId="0" fontId="7" fillId="3" borderId="12" xfId="0" applyFont="1" applyFill="1" applyBorder="1" applyAlignment="1">
      <alignment horizontal="center" vertical="top" textRotation="255" wrapText="1"/>
    </xf>
    <xf numFmtId="0" fontId="8" fillId="3" borderId="13" xfId="0" applyFont="1" applyFill="1" applyBorder="1" applyAlignment="1">
      <alignment horizontal="center" vertical="top" textRotation="180" wrapText="1"/>
    </xf>
    <xf numFmtId="38" fontId="7" fillId="0" borderId="16" xfId="1" applyFont="1" applyBorder="1">
      <alignment vertical="center"/>
    </xf>
    <xf numFmtId="38" fontId="7" fillId="0" borderId="17" xfId="1" applyFont="1" applyBorder="1">
      <alignment vertical="center"/>
    </xf>
    <xf numFmtId="38" fontId="7" fillId="0" borderId="18" xfId="1" applyFont="1" applyBorder="1">
      <alignment vertical="center"/>
    </xf>
    <xf numFmtId="176" fontId="7" fillId="0" borderId="19" xfId="2" applyNumberFormat="1" applyFont="1" applyBorder="1">
      <alignment vertical="center"/>
    </xf>
    <xf numFmtId="176" fontId="7" fillId="0" borderId="20" xfId="2" applyNumberFormat="1" applyFont="1" applyBorder="1">
      <alignment vertical="center"/>
    </xf>
    <xf numFmtId="176" fontId="7" fillId="0" borderId="6" xfId="2" applyNumberFormat="1" applyFont="1" applyBorder="1">
      <alignment vertical="center"/>
    </xf>
    <xf numFmtId="0" fontId="7" fillId="0" borderId="1" xfId="0" applyFont="1" applyBorder="1" applyAlignment="1">
      <alignment horizontal="center" vertical="center"/>
    </xf>
    <xf numFmtId="38" fontId="7" fillId="0" borderId="22" xfId="1" applyFont="1" applyBorder="1">
      <alignment vertical="center"/>
    </xf>
    <xf numFmtId="38" fontId="7" fillId="0" borderId="23" xfId="1" applyFont="1" applyBorder="1">
      <alignment vertical="center"/>
    </xf>
    <xf numFmtId="38" fontId="7" fillId="0" borderId="3" xfId="1" applyFont="1" applyBorder="1">
      <alignment vertical="center"/>
    </xf>
    <xf numFmtId="0" fontId="7" fillId="0" borderId="3" xfId="0" applyFont="1" applyBorder="1" applyAlignment="1">
      <alignment horizontal="center" vertical="center"/>
    </xf>
    <xf numFmtId="176" fontId="7" fillId="0" borderId="22" xfId="2" applyNumberFormat="1" applyFont="1" applyBorder="1">
      <alignment vertical="center"/>
    </xf>
    <xf numFmtId="176" fontId="7" fillId="0" borderId="25" xfId="2" applyNumberFormat="1" applyFont="1" applyBorder="1">
      <alignment vertical="center"/>
    </xf>
    <xf numFmtId="176" fontId="7" fillId="0" borderId="26" xfId="2" applyNumberFormat="1" applyFont="1" applyBorder="1">
      <alignment vertical="center"/>
    </xf>
    <xf numFmtId="38" fontId="7" fillId="0" borderId="28" xfId="1" applyFont="1" applyBorder="1">
      <alignment vertical="center"/>
    </xf>
    <xf numFmtId="38" fontId="7" fillId="0" borderId="29" xfId="1" applyFont="1" applyBorder="1">
      <alignment vertical="center"/>
    </xf>
    <xf numFmtId="38" fontId="7" fillId="0" borderId="30" xfId="1" applyFont="1" applyBorder="1">
      <alignment vertical="center"/>
    </xf>
    <xf numFmtId="176" fontId="7" fillId="0" borderId="31" xfId="2" applyNumberFormat="1" applyFont="1" applyBorder="1">
      <alignment vertical="center"/>
    </xf>
    <xf numFmtId="0" fontId="7" fillId="0" borderId="23" xfId="0" applyFont="1" applyBorder="1">
      <alignment vertical="center"/>
    </xf>
    <xf numFmtId="0" fontId="7" fillId="0" borderId="3" xfId="0" applyFont="1" applyBorder="1">
      <alignment vertical="center"/>
    </xf>
    <xf numFmtId="0" fontId="7" fillId="0" borderId="29" xfId="0" applyFont="1" applyBorder="1">
      <alignment vertical="center"/>
    </xf>
    <xf numFmtId="0" fontId="7" fillId="0" borderId="30" xfId="0" applyFont="1" applyBorder="1">
      <alignment vertical="center"/>
    </xf>
    <xf numFmtId="0" fontId="7" fillId="0" borderId="0" xfId="0" applyFont="1" applyBorder="1">
      <alignment vertical="center"/>
    </xf>
    <xf numFmtId="0" fontId="0" fillId="0" borderId="0" xfId="0" applyBorder="1">
      <alignment vertical="center"/>
    </xf>
    <xf numFmtId="0" fontId="7" fillId="3" borderId="13" xfId="0" applyFont="1" applyFill="1" applyBorder="1" applyAlignment="1">
      <alignment horizontal="center" vertical="top" wrapText="1"/>
    </xf>
    <xf numFmtId="0" fontId="7" fillId="0" borderId="33" xfId="0" applyFont="1" applyBorder="1" applyAlignment="1">
      <alignment horizontal="center" vertical="center"/>
    </xf>
    <xf numFmtId="176" fontId="7" fillId="0" borderId="35" xfId="2" applyNumberFormat="1" applyFont="1" applyBorder="1">
      <alignment vertical="center"/>
    </xf>
    <xf numFmtId="176" fontId="7" fillId="0" borderId="36" xfId="2" applyNumberFormat="1" applyFont="1" applyBorder="1">
      <alignment vertical="center"/>
    </xf>
    <xf numFmtId="176" fontId="7" fillId="0" borderId="33" xfId="2" applyNumberFormat="1" applyFont="1" applyBorder="1">
      <alignment vertical="center"/>
    </xf>
    <xf numFmtId="0" fontId="7" fillId="0" borderId="0" xfId="0" applyFont="1" applyBorder="1" applyAlignment="1">
      <alignment vertical="center" textRotation="180"/>
    </xf>
    <xf numFmtId="0" fontId="3" fillId="2" borderId="0" xfId="0" applyFont="1" applyFill="1">
      <alignment vertical="center"/>
    </xf>
    <xf numFmtId="0" fontId="10" fillId="0" borderId="0" xfId="7" applyFont="1">
      <alignment vertical="center"/>
    </xf>
    <xf numFmtId="38" fontId="7" fillId="0" borderId="0" xfId="0" applyNumberFormat="1" applyFont="1" applyAlignment="1">
      <alignment horizontal="center" vertical="center"/>
    </xf>
    <xf numFmtId="38" fontId="7" fillId="0" borderId="0" xfId="0" applyNumberFormat="1"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7" fillId="0" borderId="24" xfId="0" applyFont="1" applyBorder="1" applyAlignment="1">
      <alignment horizontal="center" vertical="center"/>
    </xf>
    <xf numFmtId="0" fontId="7" fillId="0" borderId="32"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21" xfId="0" applyFont="1" applyBorder="1" applyAlignment="1">
      <alignment horizontal="center" vertical="center"/>
    </xf>
  </cellXfs>
  <cellStyles count="8">
    <cellStyle name="パーセント" xfId="2" builtinId="5"/>
    <cellStyle name="パーセント 2" xfId="5"/>
    <cellStyle name="ハイパーリンク" xfId="7" builtinId="8"/>
    <cellStyle name="桁区切り" xfId="1" builtinId="6"/>
    <cellStyle name="標準" xfId="0" builtinId="0"/>
    <cellStyle name="標準 2" xfId="3"/>
    <cellStyle name="標準 3" xfId="4"/>
    <cellStyle name="標準 4" xfId="6"/>
  </cellStyles>
  <dxfs count="1375">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64"/>
  <sheetViews>
    <sheetView zoomScale="80" zoomScaleNormal="80" workbookViewId="0">
      <pane xSplit="2" ySplit="1" topLeftCell="C2" activePane="bottomRight" state="frozen"/>
      <selection pane="topRight" activeCell="C1" sqref="C1"/>
      <selection pane="bottomLeft" activeCell="A2" sqref="A2"/>
      <selection pane="bottomRight"/>
    </sheetView>
  </sheetViews>
  <sheetFormatPr defaultRowHeight="15" customHeight="1"/>
  <cols>
    <col min="1" max="1" width="33" style="1" bestFit="1" customWidth="1"/>
    <col min="2" max="2" width="17.25" style="1" bestFit="1" customWidth="1"/>
    <col min="3" max="3" width="48.125" style="1" bestFit="1" customWidth="1"/>
    <col min="4" max="4" width="54" style="1" bestFit="1" customWidth="1"/>
    <col min="5" max="16384" width="9" style="1"/>
  </cols>
  <sheetData>
    <row r="1" spans="1:5" ht="15" customHeight="1">
      <c r="A1" s="45"/>
      <c r="B1" s="45" t="s">
        <v>402</v>
      </c>
      <c r="C1" s="45" t="s">
        <v>403</v>
      </c>
      <c r="D1" s="45" t="s">
        <v>404</v>
      </c>
    </row>
    <row r="2" spans="1:5" ht="15" customHeight="1">
      <c r="A2" s="1" t="s">
        <v>405</v>
      </c>
      <c r="B2" s="46" t="str">
        <f>HYPERLINK("#'問0-1'!A1","問0-1")</f>
        <v>問0-1</v>
      </c>
      <c r="C2" s="1" t="s">
        <v>19</v>
      </c>
      <c r="E2" s="46"/>
    </row>
    <row r="3" spans="1:5" ht="15" customHeight="1">
      <c r="B3" s="46" t="str">
        <f>HYPERLINK("#'問0-2'!A1","問0-2")</f>
        <v>問0-2</v>
      </c>
      <c r="C3" s="1" t="s">
        <v>9</v>
      </c>
      <c r="E3" s="46"/>
    </row>
    <row r="4" spans="1:5" ht="15" customHeight="1">
      <c r="B4" s="46" t="str">
        <f>HYPERLINK("#'問0-3'!A1","問0-3")</f>
        <v>問0-3</v>
      </c>
      <c r="C4" s="1" t="s">
        <v>22</v>
      </c>
      <c r="E4" s="46"/>
    </row>
    <row r="5" spans="1:5" ht="15" customHeight="1">
      <c r="B5" s="46" t="str">
        <f>HYPERLINK("#'問1'!A1","問1")</f>
        <v>問1</v>
      </c>
      <c r="C5" s="1" t="s">
        <v>24</v>
      </c>
      <c r="E5" s="46"/>
    </row>
    <row r="6" spans="1:5" ht="15" customHeight="1">
      <c r="B6" s="46" t="str">
        <f>HYPERLINK("#'問2'!A1","問2")</f>
        <v>問2</v>
      </c>
      <c r="C6" s="1" t="s">
        <v>25</v>
      </c>
      <c r="E6" s="46"/>
    </row>
    <row r="7" spans="1:5" ht="15" customHeight="1">
      <c r="B7" s="46" t="str">
        <f>HYPERLINK("#'問3'!A1","問3")</f>
        <v>問3</v>
      </c>
      <c r="C7" s="1" t="s">
        <v>26</v>
      </c>
      <c r="E7" s="46"/>
    </row>
    <row r="8" spans="1:5" ht="15" customHeight="1">
      <c r="B8" s="46" t="str">
        <f>HYPERLINK("#'問4-複'!A1","問4-複")</f>
        <v>問4-複</v>
      </c>
      <c r="C8" s="1" t="s">
        <v>27</v>
      </c>
      <c r="E8" s="46"/>
    </row>
    <row r="9" spans="1:5" ht="15" customHeight="1">
      <c r="B9" s="46" t="str">
        <f>HYPERLINK("#'問5'!A1","問5")</f>
        <v>問5</v>
      </c>
      <c r="C9" s="1" t="s">
        <v>28</v>
      </c>
      <c r="E9" s="46"/>
    </row>
    <row r="10" spans="1:5" ht="15" customHeight="1">
      <c r="B10" s="46" t="str">
        <f>HYPERLINK("#'問6-複'!A1","問6-複")</f>
        <v>問6-複</v>
      </c>
      <c r="C10" s="1" t="s">
        <v>29</v>
      </c>
      <c r="E10" s="46"/>
    </row>
    <row r="11" spans="1:5" ht="15" customHeight="1">
      <c r="B11" s="46" t="str">
        <f>HYPERLINK("#'問7'!A1","問7")</f>
        <v>問7</v>
      </c>
      <c r="C11" s="1" t="s">
        <v>30</v>
      </c>
      <c r="E11" s="46"/>
    </row>
    <row r="12" spans="1:5" ht="15" customHeight="1">
      <c r="B12" s="46" t="str">
        <f>HYPERLINK("#'問8'!A1","問8")</f>
        <v>問8</v>
      </c>
      <c r="C12" s="1" t="s">
        <v>31</v>
      </c>
      <c r="E12" s="46"/>
    </row>
    <row r="13" spans="1:5" ht="15" customHeight="1">
      <c r="B13" s="46" t="str">
        <f>HYPERLINK("#'問9-複'!A1","問9-複")</f>
        <v>問9-複</v>
      </c>
      <c r="C13" s="1" t="s">
        <v>32</v>
      </c>
      <c r="E13" s="46"/>
    </row>
    <row r="14" spans="1:5" ht="15" customHeight="1">
      <c r="B14" s="46" t="str">
        <f>HYPERLINK("#'問10-1'!A1","問10-1")</f>
        <v>問10-1</v>
      </c>
      <c r="C14" s="1" t="s">
        <v>33</v>
      </c>
      <c r="D14" s="1" t="s">
        <v>34</v>
      </c>
      <c r="E14" s="46"/>
    </row>
    <row r="15" spans="1:5" ht="15" customHeight="1">
      <c r="B15" s="46" t="str">
        <f>HYPERLINK("#'問10-2'!A1","問10-2")</f>
        <v>問10-2</v>
      </c>
      <c r="C15" s="1" t="s">
        <v>33</v>
      </c>
      <c r="D15" s="1" t="s">
        <v>35</v>
      </c>
      <c r="E15" s="46"/>
    </row>
    <row r="16" spans="1:5" ht="15" customHeight="1">
      <c r="B16" s="46" t="str">
        <f>HYPERLINK("#'問10-3'!A1","問10-3")</f>
        <v>問10-3</v>
      </c>
      <c r="C16" s="1" t="s">
        <v>33</v>
      </c>
      <c r="D16" s="1" t="s">
        <v>36</v>
      </c>
      <c r="E16" s="46"/>
    </row>
    <row r="17" spans="2:5" ht="15" customHeight="1">
      <c r="B17" s="46" t="str">
        <f>HYPERLINK("#'問10-4'!A1","問10-4")</f>
        <v>問10-4</v>
      </c>
      <c r="C17" s="1" t="s">
        <v>33</v>
      </c>
      <c r="D17" s="1" t="s">
        <v>38</v>
      </c>
      <c r="E17" s="46"/>
    </row>
    <row r="18" spans="2:5" ht="15" customHeight="1">
      <c r="B18" s="46" t="str">
        <f>HYPERLINK("#'問10-5'!A1","問10-5")</f>
        <v>問10-5</v>
      </c>
      <c r="C18" s="1" t="s">
        <v>33</v>
      </c>
      <c r="D18" s="1" t="s">
        <v>39</v>
      </c>
      <c r="E18" s="46"/>
    </row>
    <row r="19" spans="2:5" ht="15" customHeight="1">
      <c r="B19" s="46" t="str">
        <f>HYPERLINK("#'問10-6'!A1","問10-6")</f>
        <v>問10-6</v>
      </c>
      <c r="C19" s="1" t="s">
        <v>33</v>
      </c>
      <c r="D19" s="1" t="s">
        <v>286</v>
      </c>
    </row>
    <row r="20" spans="2:5" ht="15" customHeight="1">
      <c r="B20" s="46" t="str">
        <f>HYPERLINK("#'問11-1'!A1","問11-1")</f>
        <v>問11-1</v>
      </c>
      <c r="C20" s="1" t="s">
        <v>40</v>
      </c>
      <c r="D20" s="1" t="s">
        <v>41</v>
      </c>
    </row>
    <row r="21" spans="2:5" ht="15" customHeight="1">
      <c r="B21" s="46" t="str">
        <f>HYPERLINK("#'問11-2'!A1","問11-2")</f>
        <v>問11-2</v>
      </c>
      <c r="C21" s="1" t="s">
        <v>40</v>
      </c>
      <c r="D21" s="1" t="s">
        <v>42</v>
      </c>
      <c r="E21" s="46"/>
    </row>
    <row r="22" spans="2:5" ht="15" customHeight="1">
      <c r="B22" s="46" t="str">
        <f>HYPERLINK("#'問11-3'!A1","問11-3")</f>
        <v>問11-3</v>
      </c>
      <c r="C22" s="1" t="s">
        <v>40</v>
      </c>
      <c r="D22" s="1" t="s">
        <v>43</v>
      </c>
      <c r="E22" s="46"/>
    </row>
    <row r="23" spans="2:5" ht="15" customHeight="1">
      <c r="B23" s="46" t="str">
        <f>HYPERLINK("#'問11-4'!A1","問11-4")</f>
        <v>問11-4</v>
      </c>
      <c r="C23" s="1" t="s">
        <v>40</v>
      </c>
      <c r="D23" s="1" t="s">
        <v>44</v>
      </c>
      <c r="E23" s="46"/>
    </row>
    <row r="24" spans="2:5" ht="15" customHeight="1">
      <c r="B24" s="46" t="str">
        <f>HYPERLINK("#'問11-5'!A1","問11-5")</f>
        <v>問11-5</v>
      </c>
      <c r="C24" s="1" t="s">
        <v>40</v>
      </c>
      <c r="D24" s="1" t="s">
        <v>46</v>
      </c>
      <c r="E24" s="46"/>
    </row>
    <row r="25" spans="2:5" ht="15" customHeight="1">
      <c r="B25" s="46" t="str">
        <f>HYPERLINK("#'問12-1-複'!A1","問12-1-複")</f>
        <v>問12-1-複</v>
      </c>
      <c r="C25" s="1" t="s">
        <v>48</v>
      </c>
      <c r="D25" s="1" t="s">
        <v>287</v>
      </c>
      <c r="E25" s="46"/>
    </row>
    <row r="26" spans="2:5" ht="15" customHeight="1">
      <c r="B26" s="46" t="str">
        <f>HYPERLINK("#'問12-2-複'!A1","問12-2-複")</f>
        <v>問12-2-複</v>
      </c>
      <c r="C26" s="1" t="s">
        <v>48</v>
      </c>
      <c r="D26" s="1" t="s">
        <v>288</v>
      </c>
      <c r="E26" s="46"/>
    </row>
    <row r="27" spans="2:5" ht="15" customHeight="1">
      <c r="B27" s="46" t="str">
        <f>HYPERLINK("#'問12-3-複'!A1","問12-3-複")</f>
        <v>問12-3-複</v>
      </c>
      <c r="C27" s="1" t="s">
        <v>48</v>
      </c>
      <c r="D27" s="1" t="s">
        <v>289</v>
      </c>
      <c r="E27" s="46"/>
    </row>
    <row r="28" spans="2:5" ht="15" customHeight="1">
      <c r="B28" s="46" t="str">
        <f>HYPERLINK("#'問12-4-複'!A1","問12-4-複")</f>
        <v>問12-4-複</v>
      </c>
      <c r="C28" s="1" t="s">
        <v>48</v>
      </c>
      <c r="D28" s="1" t="s">
        <v>290</v>
      </c>
      <c r="E28" s="46"/>
    </row>
    <row r="29" spans="2:5" ht="15" customHeight="1">
      <c r="B29" s="46" t="str">
        <f>HYPERLINK("#'問13-複'!A1","問13-複")</f>
        <v>問13-複</v>
      </c>
      <c r="C29" s="1" t="s">
        <v>55</v>
      </c>
      <c r="E29" s="46"/>
    </row>
    <row r="30" spans="2:5" ht="15" customHeight="1">
      <c r="B30" s="46" t="str">
        <f>HYPERLINK("#'問14-1'!A1","問14-1")</f>
        <v>問14-1</v>
      </c>
      <c r="C30" s="1" t="s">
        <v>57</v>
      </c>
      <c r="D30" s="1" t="s">
        <v>291</v>
      </c>
      <c r="E30" s="46"/>
    </row>
    <row r="31" spans="2:5" ht="15" customHeight="1">
      <c r="B31" s="46" t="str">
        <f>HYPERLINK("#'問14-2'!A1","問14-2")</f>
        <v>問14-2</v>
      </c>
      <c r="C31" s="1" t="s">
        <v>57</v>
      </c>
      <c r="D31" s="1" t="s">
        <v>292</v>
      </c>
      <c r="E31" s="46"/>
    </row>
    <row r="32" spans="2:5" ht="15" customHeight="1">
      <c r="B32" s="46" t="str">
        <f>HYPERLINK("#'問14-3-複'!A1","問14-3-複")</f>
        <v>問14-3-複</v>
      </c>
      <c r="C32" s="1" t="s">
        <v>57</v>
      </c>
      <c r="D32" s="1" t="s">
        <v>293</v>
      </c>
      <c r="E32" s="46"/>
    </row>
    <row r="33" spans="2:5" ht="15" customHeight="1">
      <c r="B33" s="46" t="str">
        <f>HYPERLINK("#'問15'!A1","問15")</f>
        <v>問15</v>
      </c>
      <c r="C33" s="1" t="s">
        <v>62</v>
      </c>
      <c r="E33" s="46"/>
    </row>
    <row r="34" spans="2:5" ht="15" customHeight="1">
      <c r="B34" s="46" t="str">
        <f>HYPERLINK("#'問16-複'!A1","問16-複")</f>
        <v>問16-複</v>
      </c>
      <c r="C34" s="1" t="s">
        <v>64</v>
      </c>
      <c r="E34" s="46"/>
    </row>
    <row r="35" spans="2:5" ht="15" customHeight="1">
      <c r="B35" s="46" t="str">
        <f>HYPERLINK("#'問17'!A1","問17")</f>
        <v>問17</v>
      </c>
      <c r="C35" s="1" t="s">
        <v>66</v>
      </c>
      <c r="E35" s="46"/>
    </row>
    <row r="36" spans="2:5" ht="15" customHeight="1">
      <c r="B36" s="46" t="str">
        <f>HYPERLINK("#'問18-分複'!A1","問18-分複")</f>
        <v>問18-分複</v>
      </c>
      <c r="C36" s="1" t="s">
        <v>68</v>
      </c>
      <c r="E36" s="46"/>
    </row>
    <row r="37" spans="2:5" ht="15" customHeight="1">
      <c r="B37" s="46" t="str">
        <f>HYPERLINK("#'問19'!A1","問19")</f>
        <v>問19</v>
      </c>
      <c r="C37" s="1" t="s">
        <v>70</v>
      </c>
      <c r="E37" s="46"/>
    </row>
    <row r="38" spans="2:5" ht="15" customHeight="1">
      <c r="B38" s="46" t="str">
        <f>HYPERLINK("#'問20'!A1","問20")</f>
        <v>問20</v>
      </c>
      <c r="C38" s="1" t="s">
        <v>71</v>
      </c>
      <c r="E38" s="46"/>
    </row>
    <row r="39" spans="2:5" ht="15" customHeight="1">
      <c r="B39" s="46" t="str">
        <f>HYPERLINK("#'問21'!A1","問21")</f>
        <v>問21</v>
      </c>
      <c r="C39" s="1" t="s">
        <v>73</v>
      </c>
      <c r="E39" s="46"/>
    </row>
    <row r="40" spans="2:5" ht="15" customHeight="1">
      <c r="B40" s="46" t="str">
        <f>HYPERLINK("#'問22'!A1","問22")</f>
        <v>問22</v>
      </c>
      <c r="C40" s="1" t="s">
        <v>75</v>
      </c>
      <c r="E40" s="46"/>
    </row>
    <row r="41" spans="2:5" ht="15" customHeight="1">
      <c r="B41" s="46" t="str">
        <f>HYPERLINK("#'問23-分複'!A1","問23-分複")</f>
        <v>問23-分複</v>
      </c>
      <c r="C41" s="1" t="s">
        <v>77</v>
      </c>
      <c r="E41" s="46"/>
    </row>
    <row r="42" spans="2:5" ht="15" customHeight="1">
      <c r="B42" s="46" t="str">
        <f>HYPERLINK("#'問24'!A1","問24")</f>
        <v>問24</v>
      </c>
      <c r="C42" s="1" t="s">
        <v>79</v>
      </c>
      <c r="E42" s="46"/>
    </row>
    <row r="43" spans="2:5" ht="15" customHeight="1">
      <c r="B43" s="46" t="str">
        <f>HYPERLINK("#'問25'!A1","問25")</f>
        <v>問25</v>
      </c>
      <c r="C43" s="1" t="s">
        <v>81</v>
      </c>
      <c r="E43" s="46"/>
    </row>
    <row r="44" spans="2:5" ht="15" customHeight="1">
      <c r="B44" s="46" t="str">
        <f>HYPERLINK("#'問26-分'!A1","問26-分")</f>
        <v>問26-分</v>
      </c>
      <c r="C44" s="1" t="s">
        <v>83</v>
      </c>
      <c r="E44" s="46"/>
    </row>
    <row r="45" spans="2:5" ht="15" customHeight="1">
      <c r="B45" s="46" t="str">
        <f>HYPERLINK("#'問27'!A1","問27")</f>
        <v>問27</v>
      </c>
      <c r="C45" s="1" t="s">
        <v>85</v>
      </c>
      <c r="E45" s="46"/>
    </row>
    <row r="46" spans="2:5" ht="15" customHeight="1">
      <c r="B46" s="46" t="str">
        <f>HYPERLINK("#'問28'!A1","問28")</f>
        <v>問28</v>
      </c>
      <c r="C46" s="1" t="s">
        <v>87</v>
      </c>
      <c r="E46" s="46"/>
    </row>
    <row r="47" spans="2:5" ht="15" customHeight="1">
      <c r="B47" s="46" t="str">
        <f>HYPERLINK("#'問29'!A1","問29")</f>
        <v>問29</v>
      </c>
      <c r="C47" s="1" t="s">
        <v>88</v>
      </c>
      <c r="E47" s="46"/>
    </row>
    <row r="48" spans="2:5" ht="15" customHeight="1">
      <c r="B48" s="46" t="str">
        <f>HYPERLINK("#'問30-複'!A1","問30-複")</f>
        <v>問30-複</v>
      </c>
      <c r="C48" s="1" t="s">
        <v>89</v>
      </c>
      <c r="E48" s="46"/>
    </row>
    <row r="49" spans="2:5" ht="15" customHeight="1">
      <c r="B49" s="46" t="str">
        <f>HYPERLINK("#'問31-複'!A1","問31-複")</f>
        <v>問31-複</v>
      </c>
      <c r="C49" s="1" t="s">
        <v>91</v>
      </c>
      <c r="E49" s="46"/>
    </row>
    <row r="50" spans="2:5" ht="15" customHeight="1">
      <c r="B50" s="46" t="str">
        <f>HYPERLINK("#'問32-複'!A1","問32-複")</f>
        <v>問32-複</v>
      </c>
      <c r="C50" s="1" t="s">
        <v>93</v>
      </c>
      <c r="E50" s="46"/>
    </row>
    <row r="51" spans="2:5" ht="15" customHeight="1">
      <c r="B51" s="46" t="str">
        <f>HYPERLINK("#'問33-複'!A1","問33-複")</f>
        <v>問33-複</v>
      </c>
      <c r="C51" s="1" t="s">
        <v>95</v>
      </c>
      <c r="E51" s="46"/>
    </row>
    <row r="52" spans="2:5" ht="15" customHeight="1">
      <c r="B52" s="46" t="str">
        <f>HYPERLINK("#'問34-複'!A1","問34-複")</f>
        <v>問34-複</v>
      </c>
      <c r="C52" s="1" t="s">
        <v>97</v>
      </c>
      <c r="E52" s="46"/>
    </row>
    <row r="53" spans="2:5" ht="15" customHeight="1">
      <c r="B53" s="46" t="str">
        <f>HYPERLINK("#'問35-複'!A1","問35-複")</f>
        <v>問35-複</v>
      </c>
      <c r="C53" s="1" t="s">
        <v>99</v>
      </c>
      <c r="E53" s="46"/>
    </row>
    <row r="54" spans="2:5" ht="15" customHeight="1">
      <c r="B54" s="46" t="str">
        <f>HYPERLINK("#'問36-複'!A1","問36-複")</f>
        <v>問36-複</v>
      </c>
      <c r="C54" s="1" t="s">
        <v>101</v>
      </c>
      <c r="E54" s="46"/>
    </row>
    <row r="55" spans="2:5" ht="15" customHeight="1">
      <c r="B55" s="46" t="str">
        <f>HYPERLINK("#'問37-複'!A1","問37-複")</f>
        <v>問37-複</v>
      </c>
      <c r="C55" s="1" t="s">
        <v>103</v>
      </c>
      <c r="E55" s="46"/>
    </row>
    <row r="56" spans="2:5" ht="15" customHeight="1">
      <c r="B56" s="46" t="str">
        <f>HYPERLINK("#'問38-複'!A1","問38-複")</f>
        <v>問38-複</v>
      </c>
      <c r="C56" s="1" t="s">
        <v>105</v>
      </c>
      <c r="E56" s="46"/>
    </row>
    <row r="57" spans="2:5" ht="15" customHeight="1">
      <c r="B57" s="46"/>
    </row>
    <row r="58" spans="2:5" ht="15" customHeight="1">
      <c r="B58" s="46"/>
    </row>
    <row r="59" spans="2:5" ht="15" customHeight="1">
      <c r="B59" s="46"/>
    </row>
    <row r="60" spans="2:5" ht="15" customHeight="1">
      <c r="B60" s="46"/>
    </row>
    <row r="61" spans="2:5" ht="15" customHeight="1">
      <c r="B61" s="46"/>
    </row>
    <row r="62" spans="2:5" ht="15" customHeight="1">
      <c r="B62" s="46"/>
    </row>
    <row r="63" spans="2:5" ht="15" customHeight="1">
      <c r="B63" s="46"/>
    </row>
    <row r="64" spans="2:5" ht="15" customHeight="1">
      <c r="B64" s="46"/>
    </row>
  </sheetData>
  <phoneticPr fontId="2"/>
  <pageMargins left="0.7" right="0.7" top="0.75" bottom="0.75" header="0.3" footer="0.3"/>
  <pageSetup paperSize="9" scale="55"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5" width="8.625" style="3"/>
    <col min="16" max="16384" width="8.625" style="38"/>
  </cols>
  <sheetData>
    <row r="1" spans="1:16384" ht="15" customHeight="1">
      <c r="A1" s="48"/>
      <c r="B1" s="37"/>
      <c r="C1" s="37"/>
      <c r="D1" s="37"/>
      <c r="E1" s="37"/>
      <c r="F1" s="37"/>
      <c r="G1" s="37"/>
      <c r="H1" s="37"/>
      <c r="I1" s="37"/>
      <c r="J1" s="37"/>
      <c r="K1" s="37"/>
      <c r="L1" s="37"/>
      <c r="M1" s="37"/>
      <c r="N1" s="37"/>
      <c r="O1" s="37"/>
    </row>
    <row r="2" spans="1:16384" ht="15" customHeight="1"/>
    <row r="3" spans="1:16384" ht="15" customHeight="1">
      <c r="B3" s="3" t="s">
        <v>321</v>
      </c>
    </row>
    <row r="4" spans="1:16384" ht="15" customHeight="1">
      <c r="B4" s="3" t="s">
        <v>322</v>
      </c>
    </row>
    <row r="5" spans="1:16384" ht="15" customHeight="1"/>
    <row r="6" spans="1:16384" ht="2.1" customHeight="1">
      <c r="B6" s="5"/>
      <c r="C6" s="6"/>
      <c r="D6" s="7"/>
      <c r="E6" s="8"/>
      <c r="F6" s="9"/>
      <c r="G6" s="9"/>
      <c r="H6" s="9"/>
      <c r="I6" s="9"/>
      <c r="J6" s="9"/>
      <c r="K6" s="9"/>
      <c r="L6" s="9"/>
      <c r="M6" s="9"/>
      <c r="N6" s="9"/>
      <c r="O6" s="9"/>
    </row>
    <row r="7" spans="1:16384" s="44" customFormat="1" ht="117.95" customHeight="1" thickBot="1">
      <c r="A7" s="10"/>
      <c r="B7" s="11"/>
      <c r="C7" s="12" t="s">
        <v>298</v>
      </c>
      <c r="D7" s="13" t="s">
        <v>0</v>
      </c>
      <c r="E7" s="14" t="s">
        <v>113</v>
      </c>
      <c r="F7" s="14" t="s">
        <v>114</v>
      </c>
      <c r="G7" s="14" t="s">
        <v>115</v>
      </c>
      <c r="H7" s="14" t="s">
        <v>116</v>
      </c>
      <c r="I7" s="14" t="s">
        <v>117</v>
      </c>
      <c r="J7" s="14" t="s">
        <v>118</v>
      </c>
      <c r="K7" s="14" t="s">
        <v>119</v>
      </c>
      <c r="L7" s="14" t="s">
        <v>120</v>
      </c>
      <c r="M7" s="14" t="s">
        <v>121</v>
      </c>
      <c r="N7" s="14" t="s">
        <v>122</v>
      </c>
      <c r="O7" s="14" t="s">
        <v>20</v>
      </c>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13594</v>
      </c>
      <c r="F8" s="17">
        <v>7617</v>
      </c>
      <c r="G8" s="17">
        <v>3027</v>
      </c>
      <c r="H8" s="17">
        <v>8919</v>
      </c>
      <c r="I8" s="17">
        <v>10760</v>
      </c>
      <c r="J8" s="17">
        <v>8281</v>
      </c>
      <c r="K8" s="17">
        <v>1714</v>
      </c>
      <c r="L8" s="17">
        <v>4056</v>
      </c>
      <c r="M8" s="17">
        <v>5246</v>
      </c>
      <c r="N8" s="17">
        <v>1443</v>
      </c>
      <c r="O8" s="17">
        <v>392</v>
      </c>
    </row>
    <row r="9" spans="1:16384" ht="15" customHeight="1">
      <c r="A9" s="47"/>
      <c r="B9" s="55"/>
      <c r="C9" s="56"/>
      <c r="D9" s="18">
        <v>1</v>
      </c>
      <c r="E9" s="19">
        <v>0.69096269187760495</v>
      </c>
      <c r="F9" s="20">
        <v>0.38716071973162547</v>
      </c>
      <c r="G9" s="20">
        <v>0.15385788350106741</v>
      </c>
      <c r="H9" s="20">
        <v>0.45333943275388838</v>
      </c>
      <c r="I9" s="20">
        <v>0.54691470976923862</v>
      </c>
      <c r="J9" s="20">
        <v>0.42091084680288704</v>
      </c>
      <c r="K9" s="20">
        <v>8.7120056927925182E-2</v>
      </c>
      <c r="L9" s="20">
        <v>0.20616041476059774</v>
      </c>
      <c r="M9" s="20">
        <v>0.26664633526481651</v>
      </c>
      <c r="N9" s="20">
        <v>7.3345532174443423E-2</v>
      </c>
      <c r="O9" s="20">
        <v>1.9924773813154419E-2</v>
      </c>
    </row>
    <row r="10" spans="1:16384" ht="15" customHeight="1">
      <c r="A10" s="47"/>
      <c r="B10" s="21" t="s">
        <v>294</v>
      </c>
      <c r="C10" s="57" t="s">
        <v>300</v>
      </c>
      <c r="D10" s="22">
        <v>9368</v>
      </c>
      <c r="E10" s="23">
        <v>6104</v>
      </c>
      <c r="F10" s="24">
        <v>3657</v>
      </c>
      <c r="G10" s="24">
        <v>1463</v>
      </c>
      <c r="H10" s="24">
        <v>4177</v>
      </c>
      <c r="I10" s="24">
        <v>4937</v>
      </c>
      <c r="J10" s="24">
        <v>3955</v>
      </c>
      <c r="K10" s="24">
        <v>815</v>
      </c>
      <c r="L10" s="24">
        <v>1925</v>
      </c>
      <c r="M10" s="24">
        <v>2423</v>
      </c>
      <c r="N10" s="24">
        <v>736</v>
      </c>
      <c r="O10" s="24">
        <v>191</v>
      </c>
    </row>
    <row r="11" spans="1:16384" ht="15" customHeight="1">
      <c r="A11" s="47"/>
      <c r="B11" s="25"/>
      <c r="C11" s="51"/>
      <c r="D11" s="26">
        <v>1</v>
      </c>
      <c r="E11" s="27">
        <v>0.65157984628522625</v>
      </c>
      <c r="F11" s="28">
        <v>0.3903714773697694</v>
      </c>
      <c r="G11" s="28">
        <v>0.15616994022203246</v>
      </c>
      <c r="H11" s="28">
        <v>0.4458795900939368</v>
      </c>
      <c r="I11" s="28">
        <v>0.5270068317677199</v>
      </c>
      <c r="J11" s="28">
        <v>0.42218189581554227</v>
      </c>
      <c r="K11" s="28">
        <v>8.6998292058070026E-2</v>
      </c>
      <c r="L11" s="28">
        <v>0.20548676345004269</v>
      </c>
      <c r="M11" s="28">
        <v>0.2586464560204953</v>
      </c>
      <c r="N11" s="28">
        <v>7.8565328778821525E-2</v>
      </c>
      <c r="O11" s="28">
        <v>2.0388556789069173E-2</v>
      </c>
    </row>
    <row r="12" spans="1:16384" ht="15" customHeight="1">
      <c r="A12" s="47"/>
      <c r="B12" s="25"/>
      <c r="C12" s="49" t="s">
        <v>301</v>
      </c>
      <c r="D12" s="29">
        <v>10225</v>
      </c>
      <c r="E12" s="30">
        <v>7436</v>
      </c>
      <c r="F12" s="31">
        <v>3934</v>
      </c>
      <c r="G12" s="31">
        <v>1554</v>
      </c>
      <c r="H12" s="31">
        <v>4709</v>
      </c>
      <c r="I12" s="31">
        <v>5793</v>
      </c>
      <c r="J12" s="31">
        <v>4297</v>
      </c>
      <c r="K12" s="31">
        <v>892</v>
      </c>
      <c r="L12" s="31">
        <v>2119</v>
      </c>
      <c r="M12" s="31">
        <v>2805</v>
      </c>
      <c r="N12" s="31">
        <v>703</v>
      </c>
      <c r="O12" s="31">
        <v>196</v>
      </c>
    </row>
    <row r="13" spans="1:16384" ht="15" customHeight="1">
      <c r="A13" s="47"/>
      <c r="B13" s="40"/>
      <c r="C13" s="50"/>
      <c r="D13" s="41">
        <v>1</v>
      </c>
      <c r="E13" s="42">
        <v>0.72723716381418091</v>
      </c>
      <c r="F13" s="43">
        <v>0.3847432762836186</v>
      </c>
      <c r="G13" s="43">
        <v>0.15198044009779951</v>
      </c>
      <c r="H13" s="43">
        <v>0.46053789731051342</v>
      </c>
      <c r="I13" s="43">
        <v>0.56655256723716385</v>
      </c>
      <c r="J13" s="43">
        <v>0.42024449877750614</v>
      </c>
      <c r="K13" s="43">
        <v>8.7237163814180924E-2</v>
      </c>
      <c r="L13" s="43">
        <v>0.20723716381418092</v>
      </c>
      <c r="M13" s="43">
        <v>0.2743276283618582</v>
      </c>
      <c r="N13" s="43">
        <v>6.8753056234718821E-2</v>
      </c>
      <c r="O13" s="43">
        <v>1.9168704156479217E-2</v>
      </c>
    </row>
    <row r="14" spans="1:16384" ht="15" customHeight="1">
      <c r="A14" s="47"/>
      <c r="B14" s="25" t="s">
        <v>1</v>
      </c>
      <c r="C14" s="52" t="s">
        <v>302</v>
      </c>
      <c r="D14" s="22">
        <v>2690</v>
      </c>
      <c r="E14" s="23">
        <v>1743</v>
      </c>
      <c r="F14" s="24">
        <v>929</v>
      </c>
      <c r="G14" s="24">
        <v>361</v>
      </c>
      <c r="H14" s="24">
        <v>1187</v>
      </c>
      <c r="I14" s="24">
        <v>1662</v>
      </c>
      <c r="J14" s="24">
        <v>1004</v>
      </c>
      <c r="K14" s="24">
        <v>206</v>
      </c>
      <c r="L14" s="24">
        <v>464</v>
      </c>
      <c r="M14" s="24">
        <v>902</v>
      </c>
      <c r="N14" s="24">
        <v>256</v>
      </c>
      <c r="O14" s="24">
        <v>33</v>
      </c>
    </row>
    <row r="15" spans="1:16384" ht="15" customHeight="1">
      <c r="A15" s="47"/>
      <c r="B15" s="25"/>
      <c r="C15" s="51"/>
      <c r="D15" s="32">
        <v>1</v>
      </c>
      <c r="E15" s="27">
        <v>0.6479553903345725</v>
      </c>
      <c r="F15" s="28">
        <v>0.34535315985130111</v>
      </c>
      <c r="G15" s="28">
        <v>0.13420074349442379</v>
      </c>
      <c r="H15" s="28">
        <v>0.4412639405204461</v>
      </c>
      <c r="I15" s="28">
        <v>0.61784386617100373</v>
      </c>
      <c r="J15" s="28">
        <v>0.37323420074349445</v>
      </c>
      <c r="K15" s="28">
        <v>7.6579925650557615E-2</v>
      </c>
      <c r="L15" s="28">
        <v>0.17249070631970259</v>
      </c>
      <c r="M15" s="28">
        <v>0.33531598513011152</v>
      </c>
      <c r="N15" s="28">
        <v>9.5167286245353158E-2</v>
      </c>
      <c r="O15" s="28">
        <v>1.2267657992565056E-2</v>
      </c>
    </row>
    <row r="16" spans="1:16384" ht="15" customHeight="1">
      <c r="A16" s="47"/>
      <c r="B16" s="25"/>
      <c r="C16" s="49" t="s">
        <v>303</v>
      </c>
      <c r="D16" s="29">
        <v>2875</v>
      </c>
      <c r="E16" s="30">
        <v>1923</v>
      </c>
      <c r="F16" s="31">
        <v>1027</v>
      </c>
      <c r="G16" s="31">
        <v>456</v>
      </c>
      <c r="H16" s="31">
        <v>1345</v>
      </c>
      <c r="I16" s="31">
        <v>1770</v>
      </c>
      <c r="J16" s="31">
        <v>1138</v>
      </c>
      <c r="K16" s="31">
        <v>239</v>
      </c>
      <c r="L16" s="31">
        <v>574</v>
      </c>
      <c r="M16" s="31">
        <v>898</v>
      </c>
      <c r="N16" s="31">
        <v>205</v>
      </c>
      <c r="O16" s="31">
        <v>49</v>
      </c>
    </row>
    <row r="17" spans="1:15" ht="15" customHeight="1">
      <c r="A17" s="47"/>
      <c r="B17" s="25"/>
      <c r="C17" s="51"/>
      <c r="D17" s="32">
        <v>1</v>
      </c>
      <c r="E17" s="27">
        <v>0.66886956521739127</v>
      </c>
      <c r="F17" s="28">
        <v>0.35721739130434782</v>
      </c>
      <c r="G17" s="28">
        <v>0.15860869565217392</v>
      </c>
      <c r="H17" s="28">
        <v>0.46782608695652173</v>
      </c>
      <c r="I17" s="28">
        <v>0.6156521739130435</v>
      </c>
      <c r="J17" s="28">
        <v>0.39582608695652172</v>
      </c>
      <c r="K17" s="28">
        <v>8.3130434782608689E-2</v>
      </c>
      <c r="L17" s="28">
        <v>0.19965217391304349</v>
      </c>
      <c r="M17" s="28">
        <v>0.31234782608695655</v>
      </c>
      <c r="N17" s="28">
        <v>7.1304347826086953E-2</v>
      </c>
      <c r="O17" s="28">
        <v>1.7043478260869566E-2</v>
      </c>
    </row>
    <row r="18" spans="1:15" ht="15" customHeight="1">
      <c r="A18" s="47"/>
      <c r="B18" s="25"/>
      <c r="C18" s="49" t="s">
        <v>304</v>
      </c>
      <c r="D18" s="29">
        <v>3280</v>
      </c>
      <c r="E18" s="30">
        <v>2239</v>
      </c>
      <c r="F18" s="31">
        <v>1269</v>
      </c>
      <c r="G18" s="31">
        <v>539</v>
      </c>
      <c r="H18" s="31">
        <v>1524</v>
      </c>
      <c r="I18" s="31">
        <v>1842</v>
      </c>
      <c r="J18" s="31">
        <v>1416</v>
      </c>
      <c r="K18" s="31">
        <v>280</v>
      </c>
      <c r="L18" s="31">
        <v>673</v>
      </c>
      <c r="M18" s="31">
        <v>885</v>
      </c>
      <c r="N18" s="31">
        <v>242</v>
      </c>
      <c r="O18" s="31">
        <v>61</v>
      </c>
    </row>
    <row r="19" spans="1:15" ht="15" customHeight="1">
      <c r="A19" s="47"/>
      <c r="B19" s="25"/>
      <c r="C19" s="51"/>
      <c r="D19" s="32">
        <v>1</v>
      </c>
      <c r="E19" s="27">
        <v>0.68262195121951219</v>
      </c>
      <c r="F19" s="28">
        <v>0.38689024390243903</v>
      </c>
      <c r="G19" s="28">
        <v>0.16432926829268293</v>
      </c>
      <c r="H19" s="28">
        <v>0.46463414634146344</v>
      </c>
      <c r="I19" s="28">
        <v>0.56158536585365859</v>
      </c>
      <c r="J19" s="28">
        <v>0.43170731707317073</v>
      </c>
      <c r="K19" s="28">
        <v>8.5365853658536592E-2</v>
      </c>
      <c r="L19" s="28">
        <v>0.20518292682926828</v>
      </c>
      <c r="M19" s="28">
        <v>0.26981707317073172</v>
      </c>
      <c r="N19" s="28">
        <v>7.3780487804878045E-2</v>
      </c>
      <c r="O19" s="28">
        <v>1.8597560975609755E-2</v>
      </c>
    </row>
    <row r="20" spans="1:15" ht="15" customHeight="1">
      <c r="A20" s="47"/>
      <c r="B20" s="25"/>
      <c r="C20" s="49" t="s">
        <v>305</v>
      </c>
      <c r="D20" s="29">
        <v>4523</v>
      </c>
      <c r="E20" s="30">
        <v>3190</v>
      </c>
      <c r="F20" s="31">
        <v>1781</v>
      </c>
      <c r="G20" s="31">
        <v>717</v>
      </c>
      <c r="H20" s="31">
        <v>2050</v>
      </c>
      <c r="I20" s="31">
        <v>2385</v>
      </c>
      <c r="J20" s="31">
        <v>1902</v>
      </c>
      <c r="K20" s="31">
        <v>382</v>
      </c>
      <c r="L20" s="31">
        <v>972</v>
      </c>
      <c r="M20" s="31">
        <v>1072</v>
      </c>
      <c r="N20" s="31">
        <v>316</v>
      </c>
      <c r="O20" s="31">
        <v>95</v>
      </c>
    </row>
    <row r="21" spans="1:15" ht="15" customHeight="1">
      <c r="A21" s="47"/>
      <c r="B21" s="25"/>
      <c r="C21" s="51"/>
      <c r="D21" s="32">
        <v>1</v>
      </c>
      <c r="E21" s="27">
        <v>0.70528410347114745</v>
      </c>
      <c r="F21" s="28">
        <v>0.39376520008843685</v>
      </c>
      <c r="G21" s="28">
        <v>0.15852310413442405</v>
      </c>
      <c r="H21" s="28">
        <v>0.4532390006632766</v>
      </c>
      <c r="I21" s="28">
        <v>0.52730488613751936</v>
      </c>
      <c r="J21" s="28">
        <v>0.42051735573734245</v>
      </c>
      <c r="K21" s="28">
        <v>8.4457218660181299E-2</v>
      </c>
      <c r="L21" s="28">
        <v>0.21490161397302676</v>
      </c>
      <c r="M21" s="28">
        <v>0.23701083351757682</v>
      </c>
      <c r="N21" s="28">
        <v>6.9865133760778242E-2</v>
      </c>
      <c r="O21" s="28">
        <v>2.1003758567322575E-2</v>
      </c>
    </row>
    <row r="22" spans="1:15" ht="15" customHeight="1">
      <c r="A22" s="47"/>
      <c r="B22" s="25"/>
      <c r="C22" s="49" t="s">
        <v>306</v>
      </c>
      <c r="D22" s="29">
        <v>5762</v>
      </c>
      <c r="E22" s="30">
        <v>4132</v>
      </c>
      <c r="F22" s="31">
        <v>2391</v>
      </c>
      <c r="G22" s="31">
        <v>869</v>
      </c>
      <c r="H22" s="31">
        <v>2587</v>
      </c>
      <c r="I22" s="31">
        <v>2861</v>
      </c>
      <c r="J22" s="31">
        <v>2588</v>
      </c>
      <c r="K22" s="31">
        <v>565</v>
      </c>
      <c r="L22" s="31">
        <v>1274</v>
      </c>
      <c r="M22" s="31">
        <v>1356</v>
      </c>
      <c r="N22" s="31">
        <v>385</v>
      </c>
      <c r="O22" s="31">
        <v>128</v>
      </c>
    </row>
    <row r="23" spans="1:15" ht="15" customHeight="1">
      <c r="A23" s="47"/>
      <c r="B23" s="40"/>
      <c r="C23" s="50"/>
      <c r="D23" s="41">
        <v>1</v>
      </c>
      <c r="E23" s="42">
        <v>0.71711211384935791</v>
      </c>
      <c r="F23" s="43">
        <v>0.4149600833044082</v>
      </c>
      <c r="G23" s="43">
        <v>0.15081568899687608</v>
      </c>
      <c r="H23" s="43">
        <v>0.4489760499826449</v>
      </c>
      <c r="I23" s="43">
        <v>0.49652898299201664</v>
      </c>
      <c r="J23" s="43">
        <v>0.44914960083304406</v>
      </c>
      <c r="K23" s="43">
        <v>9.8056230475529332E-2</v>
      </c>
      <c r="L23" s="43">
        <v>0.2211037834085387</v>
      </c>
      <c r="M23" s="43">
        <v>0.2353349531412704</v>
      </c>
      <c r="N23" s="43">
        <v>6.6817077403679273E-2</v>
      </c>
      <c r="O23" s="43">
        <v>2.221450885109337E-2</v>
      </c>
    </row>
    <row r="24" spans="1:15" ht="15" customHeight="1">
      <c r="A24" s="47"/>
      <c r="B24" s="25" t="s">
        <v>295</v>
      </c>
      <c r="C24" s="52" t="s">
        <v>307</v>
      </c>
      <c r="D24" s="22">
        <v>2093</v>
      </c>
      <c r="E24" s="23">
        <v>1244</v>
      </c>
      <c r="F24" s="24">
        <v>723</v>
      </c>
      <c r="G24" s="24">
        <v>284</v>
      </c>
      <c r="H24" s="24">
        <v>674</v>
      </c>
      <c r="I24" s="24">
        <v>775</v>
      </c>
      <c r="J24" s="24">
        <v>706</v>
      </c>
      <c r="K24" s="24">
        <v>133</v>
      </c>
      <c r="L24" s="24">
        <v>351</v>
      </c>
      <c r="M24" s="24">
        <v>437</v>
      </c>
      <c r="N24" s="24">
        <v>353</v>
      </c>
      <c r="O24" s="24">
        <v>70</v>
      </c>
    </row>
    <row r="25" spans="1:15" ht="15" customHeight="1">
      <c r="A25" s="47"/>
      <c r="B25" s="25"/>
      <c r="C25" s="51"/>
      <c r="D25" s="32">
        <v>1</v>
      </c>
      <c r="E25" s="27">
        <v>0.59436215957955085</v>
      </c>
      <c r="F25" s="28">
        <v>0.34543717152412806</v>
      </c>
      <c r="G25" s="28">
        <v>0.13569039655996179</v>
      </c>
      <c r="H25" s="28">
        <v>0.32202580028666983</v>
      </c>
      <c r="I25" s="28">
        <v>0.37028189202102246</v>
      </c>
      <c r="J25" s="28">
        <v>0.3373148590539895</v>
      </c>
      <c r="K25" s="28">
        <v>6.354515050167224E-2</v>
      </c>
      <c r="L25" s="28">
        <v>0.16770186335403728</v>
      </c>
      <c r="M25" s="28">
        <v>0.2087912087912088</v>
      </c>
      <c r="N25" s="28">
        <v>0.16865742952699475</v>
      </c>
      <c r="O25" s="28">
        <v>3.3444816053511704E-2</v>
      </c>
    </row>
    <row r="26" spans="1:15" ht="15" customHeight="1">
      <c r="A26" s="47"/>
      <c r="B26" s="25"/>
      <c r="C26" s="49" t="s">
        <v>308</v>
      </c>
      <c r="D26" s="29">
        <v>6217</v>
      </c>
      <c r="E26" s="30">
        <v>4492</v>
      </c>
      <c r="F26" s="31">
        <v>2499</v>
      </c>
      <c r="G26" s="31">
        <v>988</v>
      </c>
      <c r="H26" s="31">
        <v>2793</v>
      </c>
      <c r="I26" s="31">
        <v>3248</v>
      </c>
      <c r="J26" s="31">
        <v>2751</v>
      </c>
      <c r="K26" s="31">
        <v>570</v>
      </c>
      <c r="L26" s="31">
        <v>1364</v>
      </c>
      <c r="M26" s="31">
        <v>1454</v>
      </c>
      <c r="N26" s="31">
        <v>410</v>
      </c>
      <c r="O26" s="31">
        <v>116</v>
      </c>
    </row>
    <row r="27" spans="1:15" ht="15" customHeight="1">
      <c r="A27" s="47"/>
      <c r="B27" s="25"/>
      <c r="C27" s="51"/>
      <c r="D27" s="32">
        <v>1</v>
      </c>
      <c r="E27" s="27">
        <v>0.72253498471931799</v>
      </c>
      <c r="F27" s="28">
        <v>0.40196236126749235</v>
      </c>
      <c r="G27" s="28">
        <v>0.15891909281003699</v>
      </c>
      <c r="H27" s="28">
        <v>0.44925205082837383</v>
      </c>
      <c r="I27" s="28">
        <v>0.52243847514878561</v>
      </c>
      <c r="J27" s="28">
        <v>0.44249638089110505</v>
      </c>
      <c r="K27" s="28">
        <v>9.1684092005790571E-2</v>
      </c>
      <c r="L27" s="28">
        <v>0.21939842367701465</v>
      </c>
      <c r="M27" s="28">
        <v>0.23387485925687632</v>
      </c>
      <c r="N27" s="28">
        <v>6.5948206530480946E-2</v>
      </c>
      <c r="O27" s="28">
        <v>1.8658516969599484E-2</v>
      </c>
    </row>
    <row r="28" spans="1:15" ht="15" customHeight="1">
      <c r="A28" s="47"/>
      <c r="B28" s="25"/>
      <c r="C28" s="49" t="s">
        <v>406</v>
      </c>
      <c r="D28" s="29">
        <v>7018</v>
      </c>
      <c r="E28" s="30">
        <v>4895</v>
      </c>
      <c r="F28" s="31">
        <v>2553</v>
      </c>
      <c r="G28" s="31">
        <v>1075</v>
      </c>
      <c r="H28" s="31">
        <v>3516</v>
      </c>
      <c r="I28" s="31">
        <v>4502</v>
      </c>
      <c r="J28" s="31">
        <v>2995</v>
      </c>
      <c r="K28" s="31">
        <v>645</v>
      </c>
      <c r="L28" s="31">
        <v>1469</v>
      </c>
      <c r="M28" s="31">
        <v>2277</v>
      </c>
      <c r="N28" s="31">
        <v>323</v>
      </c>
      <c r="O28" s="31">
        <v>85</v>
      </c>
    </row>
    <row r="29" spans="1:15" ht="15" customHeight="1">
      <c r="A29" s="47"/>
      <c r="B29" s="25"/>
      <c r="C29" s="51"/>
      <c r="D29" s="32">
        <v>1</v>
      </c>
      <c r="E29" s="27">
        <v>0.69749216300940442</v>
      </c>
      <c r="F29" s="28">
        <v>0.36377885437446567</v>
      </c>
      <c r="G29" s="28">
        <v>0.15317754345967513</v>
      </c>
      <c r="H29" s="28">
        <v>0.50099743516671413</v>
      </c>
      <c r="I29" s="28">
        <v>0.64149330293530915</v>
      </c>
      <c r="J29" s="28">
        <v>0.42675976061555998</v>
      </c>
      <c r="K29" s="28">
        <v>9.1906526075805073E-2</v>
      </c>
      <c r="L29" s="28">
        <v>0.20931889427187234</v>
      </c>
      <c r="M29" s="28">
        <v>0.32445141065830724</v>
      </c>
      <c r="N29" s="28">
        <v>4.6024508406953546E-2</v>
      </c>
      <c r="O29" s="28">
        <v>1.2111712738671987E-2</v>
      </c>
    </row>
    <row r="30" spans="1:15" ht="15" customHeight="1">
      <c r="A30" s="47"/>
      <c r="B30" s="25"/>
      <c r="C30" s="49" t="s">
        <v>407</v>
      </c>
      <c r="D30" s="29">
        <v>4023</v>
      </c>
      <c r="E30" s="30">
        <v>2781</v>
      </c>
      <c r="F30" s="31">
        <v>1738</v>
      </c>
      <c r="G30" s="31">
        <v>643</v>
      </c>
      <c r="H30" s="31">
        <v>1825</v>
      </c>
      <c r="I30" s="31">
        <v>2099</v>
      </c>
      <c r="J30" s="31">
        <v>1725</v>
      </c>
      <c r="K30" s="31">
        <v>339</v>
      </c>
      <c r="L30" s="31">
        <v>816</v>
      </c>
      <c r="M30" s="31">
        <v>1003</v>
      </c>
      <c r="N30" s="31">
        <v>322</v>
      </c>
      <c r="O30" s="31">
        <v>82</v>
      </c>
    </row>
    <row r="31" spans="1:15" ht="15" customHeight="1">
      <c r="A31" s="47"/>
      <c r="B31" s="40"/>
      <c r="C31" s="50"/>
      <c r="D31" s="41">
        <v>1</v>
      </c>
      <c r="E31" s="42">
        <v>0.6912751677852349</v>
      </c>
      <c r="F31" s="43">
        <v>0.43201590852597566</v>
      </c>
      <c r="G31" s="43">
        <v>0.15983097191150883</v>
      </c>
      <c r="H31" s="43">
        <v>0.45364156102411135</v>
      </c>
      <c r="I31" s="43">
        <v>0.52174993785732038</v>
      </c>
      <c r="J31" s="43">
        <v>0.42878448918717377</v>
      </c>
      <c r="K31" s="43">
        <v>8.4265473527218498E-2</v>
      </c>
      <c r="L31" s="43">
        <v>0.20283370618941088</v>
      </c>
      <c r="M31" s="43">
        <v>0.24931643052448421</v>
      </c>
      <c r="N31" s="43">
        <v>8.0039771314939098E-2</v>
      </c>
      <c r="O31" s="43">
        <v>2.038279890628884E-2</v>
      </c>
    </row>
    <row r="32" spans="1:15" ht="15" customHeight="1">
      <c r="A32" s="47"/>
      <c r="B32" s="25" t="s">
        <v>296</v>
      </c>
      <c r="C32" s="52" t="s">
        <v>408</v>
      </c>
      <c r="D32" s="22">
        <v>2534</v>
      </c>
      <c r="E32" s="33">
        <v>1840</v>
      </c>
      <c r="F32" s="34">
        <v>1080</v>
      </c>
      <c r="G32" s="34">
        <v>476</v>
      </c>
      <c r="H32" s="34">
        <v>1207</v>
      </c>
      <c r="I32" s="34">
        <v>1536</v>
      </c>
      <c r="J32" s="34">
        <v>1166</v>
      </c>
      <c r="K32" s="34">
        <v>271</v>
      </c>
      <c r="L32" s="34">
        <v>596</v>
      </c>
      <c r="M32" s="34">
        <v>769</v>
      </c>
      <c r="N32" s="34">
        <v>142</v>
      </c>
      <c r="O32" s="34">
        <v>39</v>
      </c>
    </row>
    <row r="33" spans="1:15" ht="15" customHeight="1">
      <c r="A33" s="47"/>
      <c r="B33" s="25"/>
      <c r="C33" s="51"/>
      <c r="D33" s="32">
        <v>1</v>
      </c>
      <c r="E33" s="27">
        <v>0.72612470402525653</v>
      </c>
      <c r="F33" s="28">
        <v>0.42620363062352012</v>
      </c>
      <c r="G33" s="28">
        <v>0.18784530386740331</v>
      </c>
      <c r="H33" s="28">
        <v>0.47632202052091555</v>
      </c>
      <c r="I33" s="28">
        <v>0.60615627466456201</v>
      </c>
      <c r="J33" s="28">
        <v>0.46014206787687451</v>
      </c>
      <c r="K33" s="28">
        <v>0.10694554064719811</v>
      </c>
      <c r="L33" s="28">
        <v>0.23520126282557222</v>
      </c>
      <c r="M33" s="28">
        <v>0.30347277032359904</v>
      </c>
      <c r="N33" s="28">
        <v>5.6037884767166535E-2</v>
      </c>
      <c r="O33" s="28">
        <v>1.5390686661404893E-2</v>
      </c>
    </row>
    <row r="34" spans="1:15" ht="15" customHeight="1">
      <c r="A34" s="47"/>
      <c r="B34" s="25"/>
      <c r="C34" s="49" t="s">
        <v>409</v>
      </c>
      <c r="D34" s="29">
        <v>13584</v>
      </c>
      <c r="E34" s="35">
        <v>9547</v>
      </c>
      <c r="F34" s="36">
        <v>5379</v>
      </c>
      <c r="G34" s="36">
        <v>2087</v>
      </c>
      <c r="H34" s="36">
        <v>6271</v>
      </c>
      <c r="I34" s="36">
        <v>7577</v>
      </c>
      <c r="J34" s="36">
        <v>5801</v>
      </c>
      <c r="K34" s="36">
        <v>1160</v>
      </c>
      <c r="L34" s="36">
        <v>2857</v>
      </c>
      <c r="M34" s="36">
        <v>3661</v>
      </c>
      <c r="N34" s="36">
        <v>912</v>
      </c>
      <c r="O34" s="36">
        <v>216</v>
      </c>
    </row>
    <row r="35" spans="1:15" ht="15" customHeight="1">
      <c r="A35" s="47"/>
      <c r="B35" s="25"/>
      <c r="C35" s="51"/>
      <c r="D35" s="32">
        <v>1</v>
      </c>
      <c r="E35" s="27">
        <v>0.70281213191990577</v>
      </c>
      <c r="F35" s="28">
        <v>0.39598056537102472</v>
      </c>
      <c r="G35" s="28">
        <v>0.15363663133097763</v>
      </c>
      <c r="H35" s="28">
        <v>0.46164605418138988</v>
      </c>
      <c r="I35" s="28">
        <v>0.55778857479387511</v>
      </c>
      <c r="J35" s="28">
        <v>0.42704652532391046</v>
      </c>
      <c r="K35" s="28">
        <v>8.5394581861012953E-2</v>
      </c>
      <c r="L35" s="28">
        <v>0.21032096584216725</v>
      </c>
      <c r="M35" s="28">
        <v>0.26950824499411075</v>
      </c>
      <c r="N35" s="28">
        <v>6.7137809187279157E-2</v>
      </c>
      <c r="O35" s="28">
        <v>1.5901060070671377E-2</v>
      </c>
    </row>
    <row r="36" spans="1:15" ht="15" customHeight="1">
      <c r="A36" s="47"/>
      <c r="B36" s="25"/>
      <c r="C36" s="49" t="s">
        <v>410</v>
      </c>
      <c r="D36" s="29">
        <v>2397</v>
      </c>
      <c r="E36" s="35">
        <v>1541</v>
      </c>
      <c r="F36" s="36">
        <v>803</v>
      </c>
      <c r="G36" s="36">
        <v>328</v>
      </c>
      <c r="H36" s="36">
        <v>1011</v>
      </c>
      <c r="I36" s="36">
        <v>1174</v>
      </c>
      <c r="J36" s="36">
        <v>935</v>
      </c>
      <c r="K36" s="36">
        <v>192</v>
      </c>
      <c r="L36" s="36">
        <v>412</v>
      </c>
      <c r="M36" s="36">
        <v>566</v>
      </c>
      <c r="N36" s="36">
        <v>232</v>
      </c>
      <c r="O36" s="36">
        <v>58</v>
      </c>
    </row>
    <row r="37" spans="1:15" ht="15" customHeight="1">
      <c r="A37" s="47"/>
      <c r="B37" s="25"/>
      <c r="C37" s="51"/>
      <c r="D37" s="32">
        <v>1</v>
      </c>
      <c r="E37" s="27">
        <v>0.64288694201084684</v>
      </c>
      <c r="F37" s="28">
        <v>0.33500208594075931</v>
      </c>
      <c r="G37" s="28">
        <v>0.13683771380892781</v>
      </c>
      <c r="H37" s="28">
        <v>0.42177722152690866</v>
      </c>
      <c r="I37" s="28">
        <v>0.48977889027951604</v>
      </c>
      <c r="J37" s="28">
        <v>0.39007092198581561</v>
      </c>
      <c r="K37" s="28">
        <v>8.0100125156445559E-2</v>
      </c>
      <c r="L37" s="28">
        <v>0.17188151856487277</v>
      </c>
      <c r="M37" s="28">
        <v>0.23612849395077179</v>
      </c>
      <c r="N37" s="28">
        <v>9.6787651230705055E-2</v>
      </c>
      <c r="O37" s="28">
        <v>2.4196912807676264E-2</v>
      </c>
    </row>
    <row r="38" spans="1:15" ht="15" customHeight="1">
      <c r="A38" s="47"/>
      <c r="B38" s="25"/>
      <c r="C38" s="49" t="s">
        <v>411</v>
      </c>
      <c r="D38" s="29">
        <v>794</v>
      </c>
      <c r="E38" s="35">
        <v>470</v>
      </c>
      <c r="F38" s="36">
        <v>239</v>
      </c>
      <c r="G38" s="36">
        <v>92</v>
      </c>
      <c r="H38" s="36">
        <v>289</v>
      </c>
      <c r="I38" s="36">
        <v>317</v>
      </c>
      <c r="J38" s="36">
        <v>254</v>
      </c>
      <c r="K38" s="36">
        <v>59</v>
      </c>
      <c r="L38" s="36">
        <v>124</v>
      </c>
      <c r="M38" s="36">
        <v>166</v>
      </c>
      <c r="N38" s="36">
        <v>127</v>
      </c>
      <c r="O38" s="36">
        <v>35</v>
      </c>
    </row>
    <row r="39" spans="1:15" ht="15" customHeight="1">
      <c r="A39" s="47"/>
      <c r="B39" s="40"/>
      <c r="C39" s="50"/>
      <c r="D39" s="41">
        <v>1</v>
      </c>
      <c r="E39" s="42">
        <v>0.59193954659949621</v>
      </c>
      <c r="F39" s="43">
        <v>0.30100755667506296</v>
      </c>
      <c r="G39" s="43">
        <v>0.11586901763224182</v>
      </c>
      <c r="H39" s="43">
        <v>0.36397984886649876</v>
      </c>
      <c r="I39" s="43">
        <v>0.39924433249370278</v>
      </c>
      <c r="J39" s="43">
        <v>0.31989924433249373</v>
      </c>
      <c r="K39" s="43">
        <v>7.4307304785894202E-2</v>
      </c>
      <c r="L39" s="43">
        <v>0.15617128463476071</v>
      </c>
      <c r="M39" s="43">
        <v>0.20906801007556675</v>
      </c>
      <c r="N39" s="43">
        <v>0.15994962216624686</v>
      </c>
      <c r="O39" s="43">
        <v>4.4080604534005037E-2</v>
      </c>
    </row>
    <row r="40" spans="1:15" ht="15" customHeight="1">
      <c r="A40" s="47"/>
      <c r="B40" s="25" t="s">
        <v>297</v>
      </c>
      <c r="C40" s="52" t="s">
        <v>2</v>
      </c>
      <c r="D40" s="22">
        <v>1979</v>
      </c>
      <c r="E40" s="23">
        <v>1328</v>
      </c>
      <c r="F40" s="24">
        <v>595</v>
      </c>
      <c r="G40" s="24">
        <v>185</v>
      </c>
      <c r="H40" s="24">
        <v>1158</v>
      </c>
      <c r="I40" s="24">
        <v>1216</v>
      </c>
      <c r="J40" s="24">
        <v>719</v>
      </c>
      <c r="K40" s="24">
        <v>149</v>
      </c>
      <c r="L40" s="24">
        <v>366</v>
      </c>
      <c r="M40" s="24">
        <v>626</v>
      </c>
      <c r="N40" s="24">
        <v>191</v>
      </c>
      <c r="O40" s="24">
        <v>42</v>
      </c>
    </row>
    <row r="41" spans="1:15" ht="15" customHeight="1">
      <c r="A41" s="47"/>
      <c r="B41" s="25"/>
      <c r="C41" s="51"/>
      <c r="D41" s="32">
        <v>1</v>
      </c>
      <c r="E41" s="27">
        <v>0.67104598281960581</v>
      </c>
      <c r="F41" s="28">
        <v>0.30065689742294088</v>
      </c>
      <c r="G41" s="28">
        <v>9.3481556341586655E-2</v>
      </c>
      <c r="H41" s="28">
        <v>0.58514401212733702</v>
      </c>
      <c r="I41" s="28">
        <v>0.61445174330469932</v>
      </c>
      <c r="J41" s="28">
        <v>0.36331480545730166</v>
      </c>
      <c r="K41" s="28">
        <v>7.5290550783223845E-2</v>
      </c>
      <c r="L41" s="28">
        <v>0.18494188984335522</v>
      </c>
      <c r="M41" s="28">
        <v>0.31632137443153108</v>
      </c>
      <c r="N41" s="28">
        <v>9.6513390601313795E-2</v>
      </c>
      <c r="O41" s="28">
        <v>2.1222839818089943E-2</v>
      </c>
    </row>
    <row r="42" spans="1:15" ht="15" customHeight="1">
      <c r="A42" s="47"/>
      <c r="B42" s="25"/>
      <c r="C42" s="49" t="s">
        <v>309</v>
      </c>
      <c r="D42" s="29">
        <v>1921</v>
      </c>
      <c r="E42" s="30">
        <v>1392</v>
      </c>
      <c r="F42" s="31">
        <v>783</v>
      </c>
      <c r="G42" s="31">
        <v>331</v>
      </c>
      <c r="H42" s="31">
        <v>1210</v>
      </c>
      <c r="I42" s="31">
        <v>1204</v>
      </c>
      <c r="J42" s="31">
        <v>913</v>
      </c>
      <c r="K42" s="31">
        <v>143</v>
      </c>
      <c r="L42" s="31">
        <v>362</v>
      </c>
      <c r="M42" s="31">
        <v>468</v>
      </c>
      <c r="N42" s="31">
        <v>72</v>
      </c>
      <c r="O42" s="31">
        <v>18</v>
      </c>
    </row>
    <row r="43" spans="1:15" ht="15" customHeight="1">
      <c r="A43" s="47"/>
      <c r="B43" s="25"/>
      <c r="C43" s="51"/>
      <c r="D43" s="32">
        <v>1</v>
      </c>
      <c r="E43" s="27">
        <v>0.72462259239979177</v>
      </c>
      <c r="F43" s="28">
        <v>0.40760020822488285</v>
      </c>
      <c r="G43" s="28">
        <v>0.17230609057782406</v>
      </c>
      <c r="H43" s="28">
        <v>0.62988027069234775</v>
      </c>
      <c r="I43" s="28">
        <v>0.62675689744924523</v>
      </c>
      <c r="J43" s="28">
        <v>0.47527329515877148</v>
      </c>
      <c r="K43" s="28">
        <v>7.4440395627277459E-2</v>
      </c>
      <c r="L43" s="28">
        <v>0.18844351900052056</v>
      </c>
      <c r="M43" s="28">
        <v>0.24362311296199896</v>
      </c>
      <c r="N43" s="28">
        <v>3.7480478917230609E-2</v>
      </c>
      <c r="O43" s="28">
        <v>9.3701197293076521E-3</v>
      </c>
    </row>
    <row r="44" spans="1:15" ht="15" customHeight="1">
      <c r="A44" s="47"/>
      <c r="B44" s="25"/>
      <c r="C44" s="49" t="s">
        <v>310</v>
      </c>
      <c r="D44" s="29">
        <v>1117</v>
      </c>
      <c r="E44" s="30">
        <v>720</v>
      </c>
      <c r="F44" s="31">
        <v>407</v>
      </c>
      <c r="G44" s="31">
        <v>150</v>
      </c>
      <c r="H44" s="31">
        <v>682</v>
      </c>
      <c r="I44" s="31">
        <v>651</v>
      </c>
      <c r="J44" s="31">
        <v>494</v>
      </c>
      <c r="K44" s="31">
        <v>82</v>
      </c>
      <c r="L44" s="31">
        <v>208</v>
      </c>
      <c r="M44" s="31">
        <v>311</v>
      </c>
      <c r="N44" s="31">
        <v>109</v>
      </c>
      <c r="O44" s="31">
        <v>11</v>
      </c>
    </row>
    <row r="45" spans="1:15" ht="15" customHeight="1">
      <c r="A45" s="47"/>
      <c r="B45" s="25"/>
      <c r="C45" s="51"/>
      <c r="D45" s="32">
        <v>1</v>
      </c>
      <c r="E45" s="27">
        <v>0.64458370635631157</v>
      </c>
      <c r="F45" s="28">
        <v>0.36436884512085943</v>
      </c>
      <c r="G45" s="28">
        <v>0.13428827215756492</v>
      </c>
      <c r="H45" s="28">
        <v>0.61056401074306177</v>
      </c>
      <c r="I45" s="28">
        <v>0.58281110116383172</v>
      </c>
      <c r="J45" s="28">
        <v>0.44225604297224708</v>
      </c>
      <c r="K45" s="28">
        <v>7.3410922112802146E-2</v>
      </c>
      <c r="L45" s="28">
        <v>0.18621307072515667</v>
      </c>
      <c r="M45" s="28">
        <v>0.27842435094001788</v>
      </c>
      <c r="N45" s="28">
        <v>9.7582811101163833E-2</v>
      </c>
      <c r="O45" s="28">
        <v>9.8478066248880933E-3</v>
      </c>
    </row>
    <row r="46" spans="1:15" ht="15" customHeight="1">
      <c r="A46" s="47"/>
      <c r="B46" s="25"/>
      <c r="C46" s="49" t="s">
        <v>5</v>
      </c>
      <c r="D46" s="29">
        <v>1482</v>
      </c>
      <c r="E46" s="30">
        <v>986</v>
      </c>
      <c r="F46" s="31">
        <v>555</v>
      </c>
      <c r="G46" s="31">
        <v>197</v>
      </c>
      <c r="H46" s="31">
        <v>413</v>
      </c>
      <c r="I46" s="31">
        <v>875</v>
      </c>
      <c r="J46" s="31">
        <v>672</v>
      </c>
      <c r="K46" s="31">
        <v>90</v>
      </c>
      <c r="L46" s="31">
        <v>270</v>
      </c>
      <c r="M46" s="31">
        <v>371</v>
      </c>
      <c r="N46" s="31">
        <v>119</v>
      </c>
      <c r="O46" s="31">
        <v>51</v>
      </c>
    </row>
    <row r="47" spans="1:15" ht="15" customHeight="1">
      <c r="A47" s="47"/>
      <c r="B47" s="25"/>
      <c r="C47" s="51"/>
      <c r="D47" s="32">
        <v>1</v>
      </c>
      <c r="E47" s="27">
        <v>0.66531713900134948</v>
      </c>
      <c r="F47" s="28">
        <v>0.37449392712550605</v>
      </c>
      <c r="G47" s="28">
        <v>0.1329284750337382</v>
      </c>
      <c r="H47" s="28">
        <v>0.27867746288798922</v>
      </c>
      <c r="I47" s="28">
        <v>0.59041835357624828</v>
      </c>
      <c r="J47" s="28">
        <v>0.45344129554655871</v>
      </c>
      <c r="K47" s="28">
        <v>6.0728744939271252E-2</v>
      </c>
      <c r="L47" s="28">
        <v>0.18218623481781376</v>
      </c>
      <c r="M47" s="28">
        <v>0.25033738191632926</v>
      </c>
      <c r="N47" s="28">
        <v>8.0296896086369765E-2</v>
      </c>
      <c r="O47" s="28">
        <v>3.4412955465587043E-2</v>
      </c>
    </row>
    <row r="48" spans="1:15" ht="15" customHeight="1">
      <c r="A48" s="47"/>
      <c r="B48" s="25"/>
      <c r="C48" s="49" t="s">
        <v>311</v>
      </c>
      <c r="D48" s="29">
        <v>2208</v>
      </c>
      <c r="E48" s="30">
        <v>1390</v>
      </c>
      <c r="F48" s="31">
        <v>712</v>
      </c>
      <c r="G48" s="31">
        <v>229</v>
      </c>
      <c r="H48" s="31">
        <v>1395</v>
      </c>
      <c r="I48" s="31">
        <v>1299</v>
      </c>
      <c r="J48" s="31">
        <v>844</v>
      </c>
      <c r="K48" s="31">
        <v>124</v>
      </c>
      <c r="L48" s="31">
        <v>310</v>
      </c>
      <c r="M48" s="31">
        <v>445</v>
      </c>
      <c r="N48" s="31">
        <v>193</v>
      </c>
      <c r="O48" s="31">
        <v>47</v>
      </c>
    </row>
    <row r="49" spans="1:15" ht="15" customHeight="1">
      <c r="A49" s="47"/>
      <c r="B49" s="25"/>
      <c r="C49" s="51"/>
      <c r="D49" s="32">
        <v>1</v>
      </c>
      <c r="E49" s="27">
        <v>0.62952898550724634</v>
      </c>
      <c r="F49" s="28">
        <v>0.32246376811594202</v>
      </c>
      <c r="G49" s="28">
        <v>0.10371376811594203</v>
      </c>
      <c r="H49" s="28">
        <v>0.63179347826086951</v>
      </c>
      <c r="I49" s="28">
        <v>0.58831521739130432</v>
      </c>
      <c r="J49" s="28">
        <v>0.38224637681159418</v>
      </c>
      <c r="K49" s="28">
        <v>5.6159420289855072E-2</v>
      </c>
      <c r="L49" s="28">
        <v>0.14039855072463769</v>
      </c>
      <c r="M49" s="28">
        <v>0.20153985507246377</v>
      </c>
      <c r="N49" s="28">
        <v>8.7409420289855072E-2</v>
      </c>
      <c r="O49" s="28">
        <v>2.1286231884057972E-2</v>
      </c>
    </row>
    <row r="50" spans="1:15" ht="15" customHeight="1">
      <c r="A50" s="47"/>
      <c r="B50" s="25"/>
      <c r="C50" s="49" t="s">
        <v>7</v>
      </c>
      <c r="D50" s="29">
        <v>1532</v>
      </c>
      <c r="E50" s="30">
        <v>1029</v>
      </c>
      <c r="F50" s="31">
        <v>604</v>
      </c>
      <c r="G50" s="31">
        <v>197</v>
      </c>
      <c r="H50" s="31">
        <v>934</v>
      </c>
      <c r="I50" s="31">
        <v>722</v>
      </c>
      <c r="J50" s="31">
        <v>636</v>
      </c>
      <c r="K50" s="31">
        <v>138</v>
      </c>
      <c r="L50" s="31">
        <v>273</v>
      </c>
      <c r="M50" s="31">
        <v>350</v>
      </c>
      <c r="N50" s="31">
        <v>79</v>
      </c>
      <c r="O50" s="31">
        <v>21</v>
      </c>
    </row>
    <row r="51" spans="1:15" ht="15" customHeight="1">
      <c r="A51" s="47"/>
      <c r="B51" s="25"/>
      <c r="C51" s="51"/>
      <c r="D51" s="32">
        <v>1</v>
      </c>
      <c r="E51" s="27">
        <v>0.67167101827676245</v>
      </c>
      <c r="F51" s="28">
        <v>0.39425587467362927</v>
      </c>
      <c r="G51" s="28">
        <v>0.12859007832898173</v>
      </c>
      <c r="H51" s="28">
        <v>0.60966057441253263</v>
      </c>
      <c r="I51" s="28">
        <v>0.47127937336814624</v>
      </c>
      <c r="J51" s="28">
        <v>0.41514360313315929</v>
      </c>
      <c r="K51" s="28">
        <v>9.0078328981723244E-2</v>
      </c>
      <c r="L51" s="28">
        <v>0.17819843342036554</v>
      </c>
      <c r="M51" s="28">
        <v>0.22845953002610966</v>
      </c>
      <c r="N51" s="28">
        <v>5.1566579634464753E-2</v>
      </c>
      <c r="O51" s="28">
        <v>1.370757180156658E-2</v>
      </c>
    </row>
    <row r="52" spans="1:15" ht="15" customHeight="1">
      <c r="A52" s="47"/>
      <c r="B52" s="25"/>
      <c r="C52" s="49" t="s">
        <v>3</v>
      </c>
      <c r="D52" s="29">
        <v>2344</v>
      </c>
      <c r="E52" s="30">
        <v>1595</v>
      </c>
      <c r="F52" s="31">
        <v>817</v>
      </c>
      <c r="G52" s="31">
        <v>264</v>
      </c>
      <c r="H52" s="31">
        <v>1260</v>
      </c>
      <c r="I52" s="31">
        <v>1049</v>
      </c>
      <c r="J52" s="31">
        <v>818</v>
      </c>
      <c r="K52" s="31">
        <v>142</v>
      </c>
      <c r="L52" s="31">
        <v>306</v>
      </c>
      <c r="M52" s="31">
        <v>303</v>
      </c>
      <c r="N52" s="31">
        <v>239</v>
      </c>
      <c r="O52" s="31">
        <v>48</v>
      </c>
    </row>
    <row r="53" spans="1:15" ht="15" customHeight="1">
      <c r="A53" s="47"/>
      <c r="B53" s="25"/>
      <c r="C53" s="51"/>
      <c r="D53" s="32">
        <v>1</v>
      </c>
      <c r="E53" s="27">
        <v>0.68046075085324231</v>
      </c>
      <c r="F53" s="28">
        <v>0.3485494880546075</v>
      </c>
      <c r="G53" s="28">
        <v>0.11262798634812286</v>
      </c>
      <c r="H53" s="28">
        <v>0.53754266211604096</v>
      </c>
      <c r="I53" s="28">
        <v>0.4475255972696246</v>
      </c>
      <c r="J53" s="28">
        <v>0.34897610921501704</v>
      </c>
      <c r="K53" s="28">
        <v>6.0580204778156996E-2</v>
      </c>
      <c r="L53" s="28">
        <v>0.13054607508532423</v>
      </c>
      <c r="M53" s="28">
        <v>0.12926621160409557</v>
      </c>
      <c r="N53" s="28">
        <v>0.10196245733788396</v>
      </c>
      <c r="O53" s="28">
        <v>2.0477815699658702E-2</v>
      </c>
    </row>
    <row r="54" spans="1:15" ht="15" customHeight="1">
      <c r="A54" s="47"/>
      <c r="B54" s="25"/>
      <c r="C54" s="49" t="s">
        <v>6</v>
      </c>
      <c r="D54" s="29">
        <v>1909</v>
      </c>
      <c r="E54" s="30">
        <v>1360</v>
      </c>
      <c r="F54" s="31">
        <v>799</v>
      </c>
      <c r="G54" s="31">
        <v>278</v>
      </c>
      <c r="H54" s="31">
        <v>653</v>
      </c>
      <c r="I54" s="31">
        <v>1246</v>
      </c>
      <c r="J54" s="31">
        <v>875</v>
      </c>
      <c r="K54" s="31">
        <v>159</v>
      </c>
      <c r="L54" s="31">
        <v>461</v>
      </c>
      <c r="M54" s="31">
        <v>508</v>
      </c>
      <c r="N54" s="31">
        <v>86</v>
      </c>
      <c r="O54" s="31">
        <v>28</v>
      </c>
    </row>
    <row r="55" spans="1:15" ht="15" customHeight="1">
      <c r="A55" s="47"/>
      <c r="B55" s="25"/>
      <c r="C55" s="51"/>
      <c r="D55" s="32">
        <v>1</v>
      </c>
      <c r="E55" s="27">
        <v>0.71241487689889993</v>
      </c>
      <c r="F55" s="28">
        <v>0.4185437401781037</v>
      </c>
      <c r="G55" s="28">
        <v>0.14562598218962808</v>
      </c>
      <c r="H55" s="28">
        <v>0.34206390780513357</v>
      </c>
      <c r="I55" s="28">
        <v>0.65269774751178633</v>
      </c>
      <c r="J55" s="28">
        <v>0.45835515976951285</v>
      </c>
      <c r="K55" s="28">
        <v>8.3289680460974333E-2</v>
      </c>
      <c r="L55" s="28">
        <v>0.24148768988999475</v>
      </c>
      <c r="M55" s="28">
        <v>0.26610790990047145</v>
      </c>
      <c r="N55" s="28">
        <v>4.5049764274489264E-2</v>
      </c>
      <c r="O55" s="28">
        <v>1.4667365112624411E-2</v>
      </c>
    </row>
    <row r="56" spans="1:15" ht="15" customHeight="1">
      <c r="A56" s="47"/>
      <c r="B56" s="25"/>
      <c r="C56" s="49" t="s">
        <v>8</v>
      </c>
      <c r="D56" s="29">
        <v>5182</v>
      </c>
      <c r="E56" s="30">
        <v>3794</v>
      </c>
      <c r="F56" s="31">
        <v>2345</v>
      </c>
      <c r="G56" s="31">
        <v>1196</v>
      </c>
      <c r="H56" s="31">
        <v>1214</v>
      </c>
      <c r="I56" s="31">
        <v>2498</v>
      </c>
      <c r="J56" s="31">
        <v>2310</v>
      </c>
      <c r="K56" s="31">
        <v>687</v>
      </c>
      <c r="L56" s="31">
        <v>1500</v>
      </c>
      <c r="M56" s="31">
        <v>1864</v>
      </c>
      <c r="N56" s="31">
        <v>355</v>
      </c>
      <c r="O56" s="31">
        <v>126</v>
      </c>
    </row>
    <row r="57" spans="1:15" ht="15" customHeight="1">
      <c r="A57" s="47"/>
      <c r="B57" s="40"/>
      <c r="C57" s="50"/>
      <c r="D57" s="41">
        <v>1</v>
      </c>
      <c r="E57" s="42">
        <v>0.73214974913160946</v>
      </c>
      <c r="F57" s="43">
        <v>0.45252798147433421</v>
      </c>
      <c r="G57" s="43">
        <v>0.23079891933616364</v>
      </c>
      <c r="H57" s="43">
        <v>0.23427248166730991</v>
      </c>
      <c r="I57" s="43">
        <v>0.48205326128907755</v>
      </c>
      <c r="J57" s="43">
        <v>0.44577383249710534</v>
      </c>
      <c r="K57" s="43">
        <v>0.13257429563874951</v>
      </c>
      <c r="L57" s="43">
        <v>0.28946352759552296</v>
      </c>
      <c r="M57" s="43">
        <v>0.35970667695870323</v>
      </c>
      <c r="N57" s="43">
        <v>6.8506368197607095E-2</v>
      </c>
      <c r="O57" s="43">
        <v>2.4314936318023929E-2</v>
      </c>
    </row>
    <row r="58" spans="1:15" ht="15" customHeight="1"/>
    <row r="59" spans="1:15" ht="15" hidden="1" customHeight="1"/>
    <row r="60" spans="1:15" ht="12" hidden="1" customHeight="1">
      <c r="C60" s="37"/>
    </row>
    <row r="61" spans="1:15" ht="12" hidden="1" customHeight="1">
      <c r="C61" s="37"/>
    </row>
    <row r="62" spans="1:15" ht="12" hidden="1" customHeight="1"/>
    <row r="63" spans="1:15" ht="12" hidden="1" customHeight="1"/>
    <row r="64" spans="1:15"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O9">
    <cfRule type="top10" dxfId="1174" priority="31" rank="1"/>
  </conditionalFormatting>
  <conditionalFormatting sqref="E57:O57">
    <cfRule type="top10" dxfId="1173" priority="25" rank="1"/>
  </conditionalFormatting>
  <conditionalFormatting sqref="E55:O55">
    <cfRule type="top10" dxfId="1172" priority="24" rank="1"/>
  </conditionalFormatting>
  <conditionalFormatting sqref="E53:O53">
    <cfRule type="top10" dxfId="1171" priority="23" rank="1"/>
  </conditionalFormatting>
  <conditionalFormatting sqref="E51:O51">
    <cfRule type="top10" dxfId="1170" priority="22" rank="1"/>
  </conditionalFormatting>
  <conditionalFormatting sqref="E49:O49">
    <cfRule type="top10" dxfId="1169" priority="21" rank="1"/>
  </conditionalFormatting>
  <conditionalFormatting sqref="E47:O47">
    <cfRule type="top10" dxfId="1168" priority="20" rank="1"/>
  </conditionalFormatting>
  <conditionalFormatting sqref="E45:O45">
    <cfRule type="top10" dxfId="1167" priority="19" rank="1"/>
  </conditionalFormatting>
  <conditionalFormatting sqref="E43:O43">
    <cfRule type="top10" dxfId="1166" priority="18" rank="1"/>
  </conditionalFormatting>
  <conditionalFormatting sqref="E41:O41">
    <cfRule type="top10" dxfId="1165" priority="17" rank="1"/>
  </conditionalFormatting>
  <conditionalFormatting sqref="E39:O39">
    <cfRule type="top10" dxfId="1164" priority="16" rank="1"/>
  </conditionalFormatting>
  <conditionalFormatting sqref="E37:O37">
    <cfRule type="top10" dxfId="1163" priority="15" rank="1"/>
  </conditionalFormatting>
  <conditionalFormatting sqref="E35:O35">
    <cfRule type="top10" dxfId="1162" priority="14" rank="1"/>
  </conditionalFormatting>
  <conditionalFormatting sqref="E33:O33">
    <cfRule type="top10" dxfId="1161" priority="13" rank="1"/>
  </conditionalFormatting>
  <conditionalFormatting sqref="E31:O31">
    <cfRule type="top10" dxfId="1160" priority="11" rank="1"/>
  </conditionalFormatting>
  <conditionalFormatting sqref="E29:O29">
    <cfRule type="top10" dxfId="1159" priority="10" rank="1"/>
  </conditionalFormatting>
  <conditionalFormatting sqref="E27:O27">
    <cfRule type="top10" dxfId="1158" priority="9" rank="1"/>
  </conditionalFormatting>
  <conditionalFormatting sqref="E25:O25">
    <cfRule type="top10" dxfId="1157" priority="8" rank="1"/>
  </conditionalFormatting>
  <conditionalFormatting sqref="E23:O23">
    <cfRule type="top10" dxfId="1156" priority="7" rank="1"/>
  </conditionalFormatting>
  <conditionalFormatting sqref="E21:O21">
    <cfRule type="top10" dxfId="1155" priority="6" rank="1"/>
  </conditionalFormatting>
  <conditionalFormatting sqref="E19:O19">
    <cfRule type="top10" dxfId="1154" priority="5" rank="1"/>
  </conditionalFormatting>
  <conditionalFormatting sqref="E17:O17">
    <cfRule type="top10" dxfId="1153" priority="4" rank="1"/>
  </conditionalFormatting>
  <conditionalFormatting sqref="E15:O15">
    <cfRule type="top10" dxfId="1152" priority="3" rank="1"/>
  </conditionalFormatting>
  <conditionalFormatting sqref="E13:O13">
    <cfRule type="top10" dxfId="1151" priority="2" rank="1"/>
  </conditionalFormatting>
  <conditionalFormatting sqref="E11:O11">
    <cfRule type="top10" dxfId="11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323</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123</v>
      </c>
      <c r="F7" s="14" t="s">
        <v>124</v>
      </c>
      <c r="G7" s="14" t="s">
        <v>125</v>
      </c>
      <c r="H7" s="14" t="s">
        <v>126</v>
      </c>
      <c r="I7" s="14" t="s">
        <v>112</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1221</v>
      </c>
      <c r="F8" s="17">
        <v>7255</v>
      </c>
      <c r="G8" s="17">
        <v>3685</v>
      </c>
      <c r="H8" s="17">
        <v>1252</v>
      </c>
      <c r="I8" s="17">
        <v>6053</v>
      </c>
      <c r="J8" s="17">
        <v>208</v>
      </c>
    </row>
    <row r="9" spans="1:16384" ht="15" customHeight="1">
      <c r="A9" s="47"/>
      <c r="B9" s="55"/>
      <c r="C9" s="56"/>
      <c r="D9" s="18">
        <v>1</v>
      </c>
      <c r="E9" s="19">
        <v>6.2061604147605975E-2</v>
      </c>
      <c r="F9" s="20">
        <v>0.36876080105723291</v>
      </c>
      <c r="G9" s="20">
        <v>0.18730303954457661</v>
      </c>
      <c r="H9" s="20">
        <v>6.3637287790993188E-2</v>
      </c>
      <c r="I9" s="20">
        <v>0.30766493849750942</v>
      </c>
      <c r="J9" s="20">
        <v>1.0572328962081936E-2</v>
      </c>
    </row>
    <row r="10" spans="1:16384" ht="15" customHeight="1">
      <c r="A10" s="47"/>
      <c r="B10" s="21" t="s">
        <v>294</v>
      </c>
      <c r="C10" s="57" t="s">
        <v>300</v>
      </c>
      <c r="D10" s="22">
        <v>9368</v>
      </c>
      <c r="E10" s="23">
        <v>603</v>
      </c>
      <c r="F10" s="24">
        <v>3393</v>
      </c>
      <c r="G10" s="24">
        <v>1937</v>
      </c>
      <c r="H10" s="24">
        <v>677</v>
      </c>
      <c r="I10" s="24">
        <v>2669</v>
      </c>
      <c r="J10" s="24">
        <v>89</v>
      </c>
    </row>
    <row r="11" spans="1:16384" ht="15" customHeight="1">
      <c r="A11" s="47"/>
      <c r="B11" s="25"/>
      <c r="C11" s="51"/>
      <c r="D11" s="26">
        <v>1</v>
      </c>
      <c r="E11" s="27">
        <v>6.4368061485909484E-2</v>
      </c>
      <c r="F11" s="28">
        <v>0.36219043552519214</v>
      </c>
      <c r="G11" s="28">
        <v>0.20676771989752349</v>
      </c>
      <c r="H11" s="28">
        <v>7.2267292912040995E-2</v>
      </c>
      <c r="I11" s="28">
        <v>0.28490606319385142</v>
      </c>
      <c r="J11" s="28">
        <v>9.5004269854824935E-3</v>
      </c>
    </row>
    <row r="12" spans="1:16384" ht="15" customHeight="1">
      <c r="A12" s="47"/>
      <c r="B12" s="25"/>
      <c r="C12" s="49" t="s">
        <v>301</v>
      </c>
      <c r="D12" s="29">
        <v>10225</v>
      </c>
      <c r="E12" s="30">
        <v>612</v>
      </c>
      <c r="F12" s="31">
        <v>3833</v>
      </c>
      <c r="G12" s="31">
        <v>1738</v>
      </c>
      <c r="H12" s="31">
        <v>568</v>
      </c>
      <c r="I12" s="31">
        <v>3356</v>
      </c>
      <c r="J12" s="31">
        <v>118</v>
      </c>
    </row>
    <row r="13" spans="1:16384" ht="15" customHeight="1">
      <c r="A13" s="47"/>
      <c r="B13" s="40"/>
      <c r="C13" s="50"/>
      <c r="D13" s="41">
        <v>1</v>
      </c>
      <c r="E13" s="42">
        <v>5.9853300733496331E-2</v>
      </c>
      <c r="F13" s="43">
        <v>0.37486552567237164</v>
      </c>
      <c r="G13" s="43">
        <v>0.16997555012224938</v>
      </c>
      <c r="H13" s="43">
        <v>5.5550122249388753E-2</v>
      </c>
      <c r="I13" s="43">
        <v>0.32821515892420539</v>
      </c>
      <c r="J13" s="43">
        <v>1.1540342298288509E-2</v>
      </c>
    </row>
    <row r="14" spans="1:16384" ht="15" customHeight="1">
      <c r="A14" s="47"/>
      <c r="B14" s="25" t="s">
        <v>1</v>
      </c>
      <c r="C14" s="52" t="s">
        <v>302</v>
      </c>
      <c r="D14" s="22">
        <v>2690</v>
      </c>
      <c r="E14" s="23">
        <v>110</v>
      </c>
      <c r="F14" s="24">
        <v>800</v>
      </c>
      <c r="G14" s="24">
        <v>452</v>
      </c>
      <c r="H14" s="24">
        <v>170</v>
      </c>
      <c r="I14" s="24">
        <v>1141</v>
      </c>
      <c r="J14" s="24">
        <v>17</v>
      </c>
    </row>
    <row r="15" spans="1:16384" ht="15" customHeight="1">
      <c r="A15" s="47"/>
      <c r="B15" s="25"/>
      <c r="C15" s="51"/>
      <c r="D15" s="32">
        <v>1</v>
      </c>
      <c r="E15" s="27">
        <v>4.0892193308550186E-2</v>
      </c>
      <c r="F15" s="28">
        <v>0.29739776951672864</v>
      </c>
      <c r="G15" s="28">
        <v>0.16802973977695168</v>
      </c>
      <c r="H15" s="28">
        <v>6.3197026022304828E-2</v>
      </c>
      <c r="I15" s="28">
        <v>0.42416356877323419</v>
      </c>
      <c r="J15" s="28">
        <v>6.3197026022304833E-3</v>
      </c>
    </row>
    <row r="16" spans="1:16384" ht="15" customHeight="1">
      <c r="A16" s="47"/>
      <c r="B16" s="25"/>
      <c r="C16" s="49" t="s">
        <v>303</v>
      </c>
      <c r="D16" s="29">
        <v>2875</v>
      </c>
      <c r="E16" s="30">
        <v>152</v>
      </c>
      <c r="F16" s="31">
        <v>951</v>
      </c>
      <c r="G16" s="31">
        <v>555</v>
      </c>
      <c r="H16" s="31">
        <v>159</v>
      </c>
      <c r="I16" s="31">
        <v>1028</v>
      </c>
      <c r="J16" s="31">
        <v>30</v>
      </c>
    </row>
    <row r="17" spans="1:10" ht="15" customHeight="1">
      <c r="A17" s="47"/>
      <c r="B17" s="25"/>
      <c r="C17" s="51"/>
      <c r="D17" s="32">
        <v>1</v>
      </c>
      <c r="E17" s="27">
        <v>5.2869565217391307E-2</v>
      </c>
      <c r="F17" s="28">
        <v>0.33078260869565218</v>
      </c>
      <c r="G17" s="28">
        <v>0.19304347826086957</v>
      </c>
      <c r="H17" s="28">
        <v>5.5304347826086959E-2</v>
      </c>
      <c r="I17" s="28">
        <v>0.35756521739130437</v>
      </c>
      <c r="J17" s="28">
        <v>1.0434782608695653E-2</v>
      </c>
    </row>
    <row r="18" spans="1:10" ht="15" customHeight="1">
      <c r="A18" s="47"/>
      <c r="B18" s="25"/>
      <c r="C18" s="49" t="s">
        <v>304</v>
      </c>
      <c r="D18" s="29">
        <v>3280</v>
      </c>
      <c r="E18" s="30">
        <v>189</v>
      </c>
      <c r="F18" s="31">
        <v>1198</v>
      </c>
      <c r="G18" s="31">
        <v>639</v>
      </c>
      <c r="H18" s="31">
        <v>199</v>
      </c>
      <c r="I18" s="31">
        <v>1022</v>
      </c>
      <c r="J18" s="31">
        <v>33</v>
      </c>
    </row>
    <row r="19" spans="1:10" ht="15" customHeight="1">
      <c r="A19" s="47"/>
      <c r="B19" s="25"/>
      <c r="C19" s="51"/>
      <c r="D19" s="32">
        <v>1</v>
      </c>
      <c r="E19" s="27">
        <v>5.7621951219512198E-2</v>
      </c>
      <c r="F19" s="28">
        <v>0.36524390243902438</v>
      </c>
      <c r="G19" s="28">
        <v>0.19481707317073171</v>
      </c>
      <c r="H19" s="28">
        <v>6.0670731707317072E-2</v>
      </c>
      <c r="I19" s="28">
        <v>0.31158536585365854</v>
      </c>
      <c r="J19" s="28">
        <v>1.0060975609756098E-2</v>
      </c>
    </row>
    <row r="20" spans="1:10" ht="15" customHeight="1">
      <c r="A20" s="47"/>
      <c r="B20" s="25"/>
      <c r="C20" s="49" t="s">
        <v>305</v>
      </c>
      <c r="D20" s="29">
        <v>4523</v>
      </c>
      <c r="E20" s="30">
        <v>282</v>
      </c>
      <c r="F20" s="31">
        <v>1761</v>
      </c>
      <c r="G20" s="31">
        <v>892</v>
      </c>
      <c r="H20" s="31">
        <v>306</v>
      </c>
      <c r="I20" s="31">
        <v>1240</v>
      </c>
      <c r="J20" s="31">
        <v>42</v>
      </c>
    </row>
    <row r="21" spans="1:10" ht="15" customHeight="1">
      <c r="A21" s="47"/>
      <c r="B21" s="25"/>
      <c r="C21" s="51"/>
      <c r="D21" s="32">
        <v>1</v>
      </c>
      <c r="E21" s="27">
        <v>6.2347999115631221E-2</v>
      </c>
      <c r="F21" s="28">
        <v>0.38934335617952687</v>
      </c>
      <c r="G21" s="28">
        <v>0.19721423833738669</v>
      </c>
      <c r="H21" s="28">
        <v>6.7654211806323236E-2</v>
      </c>
      <c r="I21" s="28">
        <v>0.27415432235242099</v>
      </c>
      <c r="J21" s="28">
        <v>9.2858722087110317E-3</v>
      </c>
    </row>
    <row r="22" spans="1:10" ht="15" customHeight="1">
      <c r="A22" s="47"/>
      <c r="B22" s="25"/>
      <c r="C22" s="49" t="s">
        <v>306</v>
      </c>
      <c r="D22" s="29">
        <v>5762</v>
      </c>
      <c r="E22" s="30">
        <v>457</v>
      </c>
      <c r="F22" s="31">
        <v>2323</v>
      </c>
      <c r="G22" s="31">
        <v>1064</v>
      </c>
      <c r="H22" s="31">
        <v>368</v>
      </c>
      <c r="I22" s="31">
        <v>1477</v>
      </c>
      <c r="J22" s="31">
        <v>73</v>
      </c>
    </row>
    <row r="23" spans="1:10" ht="15" customHeight="1">
      <c r="A23" s="47"/>
      <c r="B23" s="40"/>
      <c r="C23" s="50"/>
      <c r="D23" s="41">
        <v>1</v>
      </c>
      <c r="E23" s="42">
        <v>7.9312738632419305E-2</v>
      </c>
      <c r="F23" s="43">
        <v>0.40315862547726483</v>
      </c>
      <c r="G23" s="43">
        <v>0.18465810482471365</v>
      </c>
      <c r="H23" s="43">
        <v>6.3866712946893445E-2</v>
      </c>
      <c r="I23" s="43">
        <v>0.25633460603956959</v>
      </c>
      <c r="J23" s="43">
        <v>1.2669212079139187E-2</v>
      </c>
    </row>
    <row r="24" spans="1:10" ht="15" customHeight="1">
      <c r="A24" s="47"/>
      <c r="B24" s="25" t="s">
        <v>295</v>
      </c>
      <c r="C24" s="52" t="s">
        <v>307</v>
      </c>
      <c r="D24" s="22">
        <v>2093</v>
      </c>
      <c r="E24" s="23">
        <v>151</v>
      </c>
      <c r="F24" s="24">
        <v>648</v>
      </c>
      <c r="G24" s="24">
        <v>308</v>
      </c>
      <c r="H24" s="24">
        <v>149</v>
      </c>
      <c r="I24" s="24">
        <v>806</v>
      </c>
      <c r="J24" s="24">
        <v>31</v>
      </c>
    </row>
    <row r="25" spans="1:10" ht="15" customHeight="1">
      <c r="A25" s="47"/>
      <c r="B25" s="25"/>
      <c r="C25" s="51"/>
      <c r="D25" s="32">
        <v>1</v>
      </c>
      <c r="E25" s="27">
        <v>7.2145246058289536E-2</v>
      </c>
      <c r="F25" s="28">
        <v>0.30960344003822265</v>
      </c>
      <c r="G25" s="28">
        <v>0.14715719063545152</v>
      </c>
      <c r="H25" s="28">
        <v>7.1189679885332063E-2</v>
      </c>
      <c r="I25" s="28">
        <v>0.38509316770186336</v>
      </c>
      <c r="J25" s="28">
        <v>1.4811275680840898E-2</v>
      </c>
    </row>
    <row r="26" spans="1:10" ht="15" customHeight="1">
      <c r="A26" s="47"/>
      <c r="B26" s="25"/>
      <c r="C26" s="49" t="s">
        <v>308</v>
      </c>
      <c r="D26" s="29">
        <v>6217</v>
      </c>
      <c r="E26" s="30">
        <v>426</v>
      </c>
      <c r="F26" s="31">
        <v>2426</v>
      </c>
      <c r="G26" s="31">
        <v>1180</v>
      </c>
      <c r="H26" s="31">
        <v>398</v>
      </c>
      <c r="I26" s="31">
        <v>1718</v>
      </c>
      <c r="J26" s="31">
        <v>69</v>
      </c>
    </row>
    <row r="27" spans="1:10" ht="15" customHeight="1">
      <c r="A27" s="47"/>
      <c r="B27" s="25"/>
      <c r="C27" s="51"/>
      <c r="D27" s="32">
        <v>1</v>
      </c>
      <c r="E27" s="27">
        <v>6.8521795078011899E-2</v>
      </c>
      <c r="F27" s="28">
        <v>0.39022036351938233</v>
      </c>
      <c r="G27" s="28">
        <v>0.18980215538040857</v>
      </c>
      <c r="H27" s="28">
        <v>6.4018015119832711E-2</v>
      </c>
      <c r="I27" s="28">
        <v>0.27633907029113719</v>
      </c>
      <c r="J27" s="28">
        <v>1.1098600611227281E-2</v>
      </c>
    </row>
    <row r="28" spans="1:10" ht="15" customHeight="1">
      <c r="A28" s="47"/>
      <c r="B28" s="25"/>
      <c r="C28" s="49" t="s">
        <v>406</v>
      </c>
      <c r="D28" s="29">
        <v>7018</v>
      </c>
      <c r="E28" s="30">
        <v>346</v>
      </c>
      <c r="F28" s="31">
        <v>2566</v>
      </c>
      <c r="G28" s="31">
        <v>1396</v>
      </c>
      <c r="H28" s="31">
        <v>414</v>
      </c>
      <c r="I28" s="31">
        <v>2253</v>
      </c>
      <c r="J28" s="31">
        <v>43</v>
      </c>
    </row>
    <row r="29" spans="1:10" ht="15" customHeight="1">
      <c r="A29" s="47"/>
      <c r="B29" s="25"/>
      <c r="C29" s="51"/>
      <c r="D29" s="32">
        <v>1</v>
      </c>
      <c r="E29" s="27">
        <v>4.9301795383300089E-2</v>
      </c>
      <c r="F29" s="28">
        <v>0.36563123396979197</v>
      </c>
      <c r="G29" s="28">
        <v>0.19891707039042461</v>
      </c>
      <c r="H29" s="28">
        <v>5.8991165574237676E-2</v>
      </c>
      <c r="I29" s="28">
        <v>0.32103163294385867</v>
      </c>
      <c r="J29" s="28">
        <v>6.1271017383870046E-3</v>
      </c>
    </row>
    <row r="30" spans="1:10" ht="15" customHeight="1">
      <c r="A30" s="47"/>
      <c r="B30" s="25"/>
      <c r="C30" s="49" t="s">
        <v>407</v>
      </c>
      <c r="D30" s="29">
        <v>4023</v>
      </c>
      <c r="E30" s="30">
        <v>279</v>
      </c>
      <c r="F30" s="31">
        <v>1512</v>
      </c>
      <c r="G30" s="31">
        <v>746</v>
      </c>
      <c r="H30" s="31">
        <v>268</v>
      </c>
      <c r="I30" s="31">
        <v>1171</v>
      </c>
      <c r="J30" s="31">
        <v>47</v>
      </c>
    </row>
    <row r="31" spans="1:10" ht="15" customHeight="1">
      <c r="A31" s="47"/>
      <c r="B31" s="40"/>
      <c r="C31" s="50"/>
      <c r="D31" s="41">
        <v>1</v>
      </c>
      <c r="E31" s="42">
        <v>6.9351230425055935E-2</v>
      </c>
      <c r="F31" s="43">
        <v>0.37583892617449666</v>
      </c>
      <c r="G31" s="43">
        <v>0.18543375590355457</v>
      </c>
      <c r="H31" s="43">
        <v>6.6616952522992795E-2</v>
      </c>
      <c r="I31" s="43">
        <v>0.2910763112105394</v>
      </c>
      <c r="J31" s="43">
        <v>1.1682823763360677E-2</v>
      </c>
    </row>
    <row r="32" spans="1:10" ht="15" customHeight="1">
      <c r="A32" s="47"/>
      <c r="B32" s="25" t="s">
        <v>296</v>
      </c>
      <c r="C32" s="52" t="s">
        <v>408</v>
      </c>
      <c r="D32" s="22">
        <v>2534</v>
      </c>
      <c r="E32" s="33">
        <v>239</v>
      </c>
      <c r="F32" s="34">
        <v>951</v>
      </c>
      <c r="G32" s="34">
        <v>403</v>
      </c>
      <c r="H32" s="34">
        <v>141</v>
      </c>
      <c r="I32" s="34">
        <v>770</v>
      </c>
      <c r="J32" s="34">
        <v>30</v>
      </c>
    </row>
    <row r="33" spans="1:10" ht="15" customHeight="1">
      <c r="A33" s="47"/>
      <c r="B33" s="25"/>
      <c r="C33" s="51"/>
      <c r="D33" s="32">
        <v>1</v>
      </c>
      <c r="E33" s="27">
        <v>9.4317284925019729E-2</v>
      </c>
      <c r="F33" s="28">
        <v>0.37529597474348858</v>
      </c>
      <c r="G33" s="28">
        <v>0.15903709550118389</v>
      </c>
      <c r="H33" s="28">
        <v>5.564325177584846E-2</v>
      </c>
      <c r="I33" s="28">
        <v>0.30386740331491713</v>
      </c>
      <c r="J33" s="28">
        <v>1.1838989739542225E-2</v>
      </c>
    </row>
    <row r="34" spans="1:10" ht="15" customHeight="1">
      <c r="A34" s="47"/>
      <c r="B34" s="25"/>
      <c r="C34" s="49" t="s">
        <v>409</v>
      </c>
      <c r="D34" s="29">
        <v>13584</v>
      </c>
      <c r="E34" s="35">
        <v>790</v>
      </c>
      <c r="F34" s="36">
        <v>5216</v>
      </c>
      <c r="G34" s="36">
        <v>2545</v>
      </c>
      <c r="H34" s="36">
        <v>790</v>
      </c>
      <c r="I34" s="36">
        <v>4134</v>
      </c>
      <c r="J34" s="36">
        <v>109</v>
      </c>
    </row>
    <row r="35" spans="1:10" ht="15" customHeight="1">
      <c r="A35" s="47"/>
      <c r="B35" s="25"/>
      <c r="C35" s="51"/>
      <c r="D35" s="32">
        <v>1</v>
      </c>
      <c r="E35" s="27">
        <v>5.8156654888103648E-2</v>
      </c>
      <c r="F35" s="28">
        <v>0.38398115429917551</v>
      </c>
      <c r="G35" s="28">
        <v>0.1873527679623086</v>
      </c>
      <c r="H35" s="28">
        <v>5.8156654888103648E-2</v>
      </c>
      <c r="I35" s="28">
        <v>0.30432862190812721</v>
      </c>
      <c r="J35" s="28">
        <v>8.0241460541813896E-3</v>
      </c>
    </row>
    <row r="36" spans="1:10" ht="15" customHeight="1">
      <c r="A36" s="47"/>
      <c r="B36" s="25"/>
      <c r="C36" s="49" t="s">
        <v>410</v>
      </c>
      <c r="D36" s="29">
        <v>2397</v>
      </c>
      <c r="E36" s="35">
        <v>132</v>
      </c>
      <c r="F36" s="36">
        <v>747</v>
      </c>
      <c r="G36" s="36">
        <v>542</v>
      </c>
      <c r="H36" s="36">
        <v>206</v>
      </c>
      <c r="I36" s="36">
        <v>744</v>
      </c>
      <c r="J36" s="36">
        <v>26</v>
      </c>
    </row>
    <row r="37" spans="1:10" ht="15" customHeight="1">
      <c r="A37" s="47"/>
      <c r="B37" s="25"/>
      <c r="C37" s="51"/>
      <c r="D37" s="32">
        <v>1</v>
      </c>
      <c r="E37" s="27">
        <v>5.5068836045056323E-2</v>
      </c>
      <c r="F37" s="28">
        <v>0.311639549436796</v>
      </c>
      <c r="G37" s="28">
        <v>0.2261159783062161</v>
      </c>
      <c r="H37" s="28">
        <v>8.5940759282436385E-2</v>
      </c>
      <c r="I37" s="28">
        <v>0.31038798498122655</v>
      </c>
      <c r="J37" s="28">
        <v>1.0846891948268669E-2</v>
      </c>
    </row>
    <row r="38" spans="1:10" ht="15" customHeight="1">
      <c r="A38" s="47"/>
      <c r="B38" s="25"/>
      <c r="C38" s="49" t="s">
        <v>411</v>
      </c>
      <c r="D38" s="29">
        <v>794</v>
      </c>
      <c r="E38" s="35">
        <v>41</v>
      </c>
      <c r="F38" s="36">
        <v>219</v>
      </c>
      <c r="G38" s="36">
        <v>141</v>
      </c>
      <c r="H38" s="36">
        <v>90</v>
      </c>
      <c r="I38" s="36">
        <v>292</v>
      </c>
      <c r="J38" s="36">
        <v>11</v>
      </c>
    </row>
    <row r="39" spans="1:10" ht="15" customHeight="1">
      <c r="A39" s="47"/>
      <c r="B39" s="40"/>
      <c r="C39" s="50"/>
      <c r="D39" s="41">
        <v>1</v>
      </c>
      <c r="E39" s="42">
        <v>5.163727959697733E-2</v>
      </c>
      <c r="F39" s="43">
        <v>0.27581863979848864</v>
      </c>
      <c r="G39" s="43">
        <v>0.17758186397984888</v>
      </c>
      <c r="H39" s="43">
        <v>0.11335012594458438</v>
      </c>
      <c r="I39" s="43">
        <v>0.36775818639798491</v>
      </c>
      <c r="J39" s="43">
        <v>1.3853904282115869E-2</v>
      </c>
    </row>
    <row r="40" spans="1:10" ht="15" customHeight="1">
      <c r="A40" s="47"/>
      <c r="B40" s="25" t="s">
        <v>297</v>
      </c>
      <c r="C40" s="52" t="s">
        <v>2</v>
      </c>
      <c r="D40" s="22">
        <v>1979</v>
      </c>
      <c r="E40" s="23">
        <v>143</v>
      </c>
      <c r="F40" s="24">
        <v>606</v>
      </c>
      <c r="G40" s="24">
        <v>293</v>
      </c>
      <c r="H40" s="24">
        <v>140</v>
      </c>
      <c r="I40" s="24">
        <v>782</v>
      </c>
      <c r="J40" s="24">
        <v>15</v>
      </c>
    </row>
    <row r="41" spans="1:10" ht="15" customHeight="1">
      <c r="A41" s="47"/>
      <c r="B41" s="25"/>
      <c r="C41" s="51"/>
      <c r="D41" s="32">
        <v>1</v>
      </c>
      <c r="E41" s="27">
        <v>7.2258716523496719E-2</v>
      </c>
      <c r="F41" s="28">
        <v>0.30621526023244061</v>
      </c>
      <c r="G41" s="28">
        <v>0.1480545730166751</v>
      </c>
      <c r="H41" s="28">
        <v>7.0742799393633149E-2</v>
      </c>
      <c r="I41" s="28">
        <v>0.3951490651844366</v>
      </c>
      <c r="J41" s="28">
        <v>7.5795856493178371E-3</v>
      </c>
    </row>
    <row r="42" spans="1:10" ht="15" customHeight="1">
      <c r="A42" s="47"/>
      <c r="B42" s="25"/>
      <c r="C42" s="49" t="s">
        <v>309</v>
      </c>
      <c r="D42" s="29">
        <v>1921</v>
      </c>
      <c r="E42" s="30">
        <v>154</v>
      </c>
      <c r="F42" s="31">
        <v>786</v>
      </c>
      <c r="G42" s="31">
        <v>335</v>
      </c>
      <c r="H42" s="31">
        <v>95</v>
      </c>
      <c r="I42" s="31">
        <v>539</v>
      </c>
      <c r="J42" s="31">
        <v>12</v>
      </c>
    </row>
    <row r="43" spans="1:10" ht="15" customHeight="1">
      <c r="A43" s="47"/>
      <c r="B43" s="25"/>
      <c r="C43" s="51"/>
      <c r="D43" s="32">
        <v>1</v>
      </c>
      <c r="E43" s="27">
        <v>8.0166579906298802E-2</v>
      </c>
      <c r="F43" s="28">
        <v>0.40916189484643417</v>
      </c>
      <c r="G43" s="28">
        <v>0.1743883394065591</v>
      </c>
      <c r="H43" s="28">
        <v>4.9453409682457053E-2</v>
      </c>
      <c r="I43" s="28">
        <v>0.28058302967204579</v>
      </c>
      <c r="J43" s="28">
        <v>6.2467464862051014E-3</v>
      </c>
    </row>
    <row r="44" spans="1:10" ht="15" customHeight="1">
      <c r="A44" s="47"/>
      <c r="B44" s="25"/>
      <c r="C44" s="49" t="s">
        <v>310</v>
      </c>
      <c r="D44" s="29">
        <v>1117</v>
      </c>
      <c r="E44" s="30">
        <v>77</v>
      </c>
      <c r="F44" s="31">
        <v>445</v>
      </c>
      <c r="G44" s="31">
        <v>183</v>
      </c>
      <c r="H44" s="31">
        <v>67</v>
      </c>
      <c r="I44" s="31">
        <v>340</v>
      </c>
      <c r="J44" s="31">
        <v>5</v>
      </c>
    </row>
    <row r="45" spans="1:10" ht="15" customHeight="1">
      <c r="A45" s="47"/>
      <c r="B45" s="25"/>
      <c r="C45" s="51"/>
      <c r="D45" s="32">
        <v>1</v>
      </c>
      <c r="E45" s="27">
        <v>6.8934646374216646E-2</v>
      </c>
      <c r="F45" s="28">
        <v>0.39838854073410923</v>
      </c>
      <c r="G45" s="28">
        <v>0.16383169203222919</v>
      </c>
      <c r="H45" s="28">
        <v>5.998209489704566E-2</v>
      </c>
      <c r="I45" s="28">
        <v>0.30438675022381378</v>
      </c>
      <c r="J45" s="28">
        <v>4.4762757385854966E-3</v>
      </c>
    </row>
    <row r="46" spans="1:10" ht="15" customHeight="1">
      <c r="A46" s="47"/>
      <c r="B46" s="25"/>
      <c r="C46" s="49" t="s">
        <v>5</v>
      </c>
      <c r="D46" s="29">
        <v>1482</v>
      </c>
      <c r="E46" s="30">
        <v>67</v>
      </c>
      <c r="F46" s="31">
        <v>534</v>
      </c>
      <c r="G46" s="31">
        <v>299</v>
      </c>
      <c r="H46" s="31">
        <v>93</v>
      </c>
      <c r="I46" s="31">
        <v>469</v>
      </c>
      <c r="J46" s="31">
        <v>20</v>
      </c>
    </row>
    <row r="47" spans="1:10" ht="15" customHeight="1">
      <c r="A47" s="47"/>
      <c r="B47" s="25"/>
      <c r="C47" s="51"/>
      <c r="D47" s="32">
        <v>1</v>
      </c>
      <c r="E47" s="27">
        <v>4.520917678812416E-2</v>
      </c>
      <c r="F47" s="28">
        <v>0.36032388663967613</v>
      </c>
      <c r="G47" s="28">
        <v>0.20175438596491227</v>
      </c>
      <c r="H47" s="28">
        <v>6.2753036437246959E-2</v>
      </c>
      <c r="I47" s="28">
        <v>0.31646423751686908</v>
      </c>
      <c r="J47" s="28">
        <v>1.3495276653171391E-2</v>
      </c>
    </row>
    <row r="48" spans="1:10" ht="15" customHeight="1">
      <c r="A48" s="47"/>
      <c r="B48" s="25"/>
      <c r="C48" s="49" t="s">
        <v>311</v>
      </c>
      <c r="D48" s="29">
        <v>2208</v>
      </c>
      <c r="E48" s="30">
        <v>105</v>
      </c>
      <c r="F48" s="31">
        <v>720</v>
      </c>
      <c r="G48" s="31">
        <v>412</v>
      </c>
      <c r="H48" s="31">
        <v>182</v>
      </c>
      <c r="I48" s="31">
        <v>760</v>
      </c>
      <c r="J48" s="31">
        <v>29</v>
      </c>
    </row>
    <row r="49" spans="1:10" ht="15" customHeight="1">
      <c r="A49" s="47"/>
      <c r="B49" s="25"/>
      <c r="C49" s="51"/>
      <c r="D49" s="32">
        <v>1</v>
      </c>
      <c r="E49" s="27">
        <v>4.755434782608696E-2</v>
      </c>
      <c r="F49" s="28">
        <v>0.32608695652173914</v>
      </c>
      <c r="G49" s="28">
        <v>0.18659420289855072</v>
      </c>
      <c r="H49" s="28">
        <v>8.2427536231884063E-2</v>
      </c>
      <c r="I49" s="28">
        <v>0.34420289855072461</v>
      </c>
      <c r="J49" s="28">
        <v>1.3134057971014492E-2</v>
      </c>
    </row>
    <row r="50" spans="1:10" ht="15" customHeight="1">
      <c r="A50" s="47"/>
      <c r="B50" s="25"/>
      <c r="C50" s="49" t="s">
        <v>7</v>
      </c>
      <c r="D50" s="29">
        <v>1532</v>
      </c>
      <c r="E50" s="30">
        <v>102</v>
      </c>
      <c r="F50" s="31">
        <v>626</v>
      </c>
      <c r="G50" s="31">
        <v>305</v>
      </c>
      <c r="H50" s="31">
        <v>95</v>
      </c>
      <c r="I50" s="31">
        <v>393</v>
      </c>
      <c r="J50" s="31">
        <v>11</v>
      </c>
    </row>
    <row r="51" spans="1:10" ht="15" customHeight="1">
      <c r="A51" s="47"/>
      <c r="B51" s="25"/>
      <c r="C51" s="51"/>
      <c r="D51" s="32">
        <v>1</v>
      </c>
      <c r="E51" s="27">
        <v>6.6579634464751958E-2</v>
      </c>
      <c r="F51" s="28">
        <v>0.40861618798955612</v>
      </c>
      <c r="G51" s="28">
        <v>0.19908616187989556</v>
      </c>
      <c r="H51" s="28">
        <v>6.2010443864229763E-2</v>
      </c>
      <c r="I51" s="28">
        <v>0.25652741514360311</v>
      </c>
      <c r="J51" s="28">
        <v>7.1801566579634468E-3</v>
      </c>
    </row>
    <row r="52" spans="1:10" ht="15" customHeight="1">
      <c r="A52" s="47"/>
      <c r="B52" s="25"/>
      <c r="C52" s="49" t="s">
        <v>3</v>
      </c>
      <c r="D52" s="29">
        <v>2344</v>
      </c>
      <c r="E52" s="30">
        <v>86</v>
      </c>
      <c r="F52" s="31">
        <v>737</v>
      </c>
      <c r="G52" s="31">
        <v>545</v>
      </c>
      <c r="H52" s="31">
        <v>212</v>
      </c>
      <c r="I52" s="31">
        <v>742</v>
      </c>
      <c r="J52" s="31">
        <v>22</v>
      </c>
    </row>
    <row r="53" spans="1:10" ht="15" customHeight="1">
      <c r="A53" s="47"/>
      <c r="B53" s="25"/>
      <c r="C53" s="51"/>
      <c r="D53" s="32">
        <v>1</v>
      </c>
      <c r="E53" s="27">
        <v>3.6689419795221841E-2</v>
      </c>
      <c r="F53" s="28">
        <v>0.31441979522184299</v>
      </c>
      <c r="G53" s="28">
        <v>0.23250853242320818</v>
      </c>
      <c r="H53" s="28">
        <v>9.0443686006825938E-2</v>
      </c>
      <c r="I53" s="28">
        <v>0.31655290102389078</v>
      </c>
      <c r="J53" s="28">
        <v>9.3856655290102398E-3</v>
      </c>
    </row>
    <row r="54" spans="1:10" ht="15" customHeight="1">
      <c r="A54" s="47"/>
      <c r="B54" s="25"/>
      <c r="C54" s="49" t="s">
        <v>6</v>
      </c>
      <c r="D54" s="29">
        <v>1909</v>
      </c>
      <c r="E54" s="30">
        <v>84</v>
      </c>
      <c r="F54" s="31">
        <v>702</v>
      </c>
      <c r="G54" s="31">
        <v>444</v>
      </c>
      <c r="H54" s="31">
        <v>136</v>
      </c>
      <c r="I54" s="31">
        <v>530</v>
      </c>
      <c r="J54" s="31">
        <v>13</v>
      </c>
    </row>
    <row r="55" spans="1:10" ht="15" customHeight="1">
      <c r="A55" s="47"/>
      <c r="B55" s="25"/>
      <c r="C55" s="51"/>
      <c r="D55" s="32">
        <v>1</v>
      </c>
      <c r="E55" s="27">
        <v>4.4002095337873234E-2</v>
      </c>
      <c r="F55" s="28">
        <v>0.36773179675222628</v>
      </c>
      <c r="G55" s="28">
        <v>0.23258250392875851</v>
      </c>
      <c r="H55" s="28">
        <v>7.1241487689889998E-2</v>
      </c>
      <c r="I55" s="28">
        <v>0.27763226820324777</v>
      </c>
      <c r="J55" s="28">
        <v>6.809848088004191E-3</v>
      </c>
    </row>
    <row r="56" spans="1:10" ht="15" customHeight="1">
      <c r="A56" s="47"/>
      <c r="B56" s="25"/>
      <c r="C56" s="49" t="s">
        <v>8</v>
      </c>
      <c r="D56" s="29">
        <v>5182</v>
      </c>
      <c r="E56" s="30">
        <v>403</v>
      </c>
      <c r="F56" s="31">
        <v>2099</v>
      </c>
      <c r="G56" s="31">
        <v>869</v>
      </c>
      <c r="H56" s="31">
        <v>232</v>
      </c>
      <c r="I56" s="31">
        <v>1498</v>
      </c>
      <c r="J56" s="31">
        <v>81</v>
      </c>
    </row>
    <row r="57" spans="1:10" ht="15" customHeight="1">
      <c r="A57" s="47"/>
      <c r="B57" s="40"/>
      <c r="C57" s="50"/>
      <c r="D57" s="41">
        <v>1</v>
      </c>
      <c r="E57" s="42">
        <v>7.7769201080663833E-2</v>
      </c>
      <c r="F57" s="43">
        <v>0.40505596294866847</v>
      </c>
      <c r="G57" s="43">
        <v>0.16769587032033964</v>
      </c>
      <c r="H57" s="43">
        <v>4.477035893477422E-2</v>
      </c>
      <c r="I57" s="43">
        <v>0.28907757622539559</v>
      </c>
      <c r="J57" s="43">
        <v>1.5631030490158241E-2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1149" priority="31" rank="1"/>
  </conditionalFormatting>
  <conditionalFormatting sqref="E57:J57">
    <cfRule type="top10" dxfId="1148" priority="25" rank="1"/>
  </conditionalFormatting>
  <conditionalFormatting sqref="E55:J55">
    <cfRule type="top10" dxfId="1147" priority="24" rank="1"/>
  </conditionalFormatting>
  <conditionalFormatting sqref="E53:J53">
    <cfRule type="top10" dxfId="1146" priority="23" rank="1"/>
  </conditionalFormatting>
  <conditionalFormatting sqref="E51:J51">
    <cfRule type="top10" dxfId="1145" priority="22" rank="1"/>
  </conditionalFormatting>
  <conditionalFormatting sqref="E49:J49">
    <cfRule type="top10" dxfId="1144" priority="21" rank="1"/>
  </conditionalFormatting>
  <conditionalFormatting sqref="E47:J47">
    <cfRule type="top10" dxfId="1143" priority="20" rank="1"/>
  </conditionalFormatting>
  <conditionalFormatting sqref="E45:J45">
    <cfRule type="top10" dxfId="1142" priority="19" rank="1"/>
  </conditionalFormatting>
  <conditionalFormatting sqref="E43:J43">
    <cfRule type="top10" dxfId="1141" priority="18" rank="1"/>
  </conditionalFormatting>
  <conditionalFormatting sqref="E41:J41">
    <cfRule type="top10" dxfId="1140" priority="17" rank="1"/>
  </conditionalFormatting>
  <conditionalFormatting sqref="E39:J39">
    <cfRule type="top10" dxfId="1139" priority="16" rank="1"/>
  </conditionalFormatting>
  <conditionalFormatting sqref="E37:J37">
    <cfRule type="top10" dxfId="1138" priority="15" rank="1"/>
  </conditionalFormatting>
  <conditionalFormatting sqref="E35:J35">
    <cfRule type="top10" dxfId="1137" priority="14" rank="1"/>
  </conditionalFormatting>
  <conditionalFormatting sqref="E33:J33">
    <cfRule type="top10" dxfId="1136" priority="13" rank="1"/>
  </conditionalFormatting>
  <conditionalFormatting sqref="E31:J31">
    <cfRule type="top10" dxfId="1135" priority="11" rank="1"/>
  </conditionalFormatting>
  <conditionalFormatting sqref="E29:J29">
    <cfRule type="top10" dxfId="1134" priority="10" rank="1"/>
  </conditionalFormatting>
  <conditionalFormatting sqref="E27:J27">
    <cfRule type="top10" dxfId="1133" priority="9" rank="1"/>
  </conditionalFormatting>
  <conditionalFormatting sqref="E25:J25">
    <cfRule type="top10" dxfId="1132" priority="8" rank="1"/>
  </conditionalFormatting>
  <conditionalFormatting sqref="E23:J23">
    <cfRule type="top10" dxfId="1131" priority="7" rank="1"/>
  </conditionalFormatting>
  <conditionalFormatting sqref="E21:J21">
    <cfRule type="top10" dxfId="1130" priority="6" rank="1"/>
  </conditionalFormatting>
  <conditionalFormatting sqref="E19:J19">
    <cfRule type="top10" dxfId="1129" priority="5" rank="1"/>
  </conditionalFormatting>
  <conditionalFormatting sqref="E17:J17">
    <cfRule type="top10" dxfId="1128" priority="4" rank="1"/>
  </conditionalFormatting>
  <conditionalFormatting sqref="E15:J15">
    <cfRule type="top10" dxfId="1127" priority="3" rank="1"/>
  </conditionalFormatting>
  <conditionalFormatting sqref="E13:J13">
    <cfRule type="top10" dxfId="1126" priority="2" rank="1"/>
  </conditionalFormatting>
  <conditionalFormatting sqref="E11:J11">
    <cfRule type="top10" dxfId="11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324</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127</v>
      </c>
      <c r="F7" s="14" t="s">
        <v>128</v>
      </c>
      <c r="G7" s="14" t="s">
        <v>129</v>
      </c>
      <c r="H7" s="14" t="s">
        <v>130</v>
      </c>
      <c r="I7" s="14" t="s">
        <v>112</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5710</v>
      </c>
      <c r="F8" s="17">
        <v>9684</v>
      </c>
      <c r="G8" s="17">
        <v>2685</v>
      </c>
      <c r="H8" s="17">
        <v>381</v>
      </c>
      <c r="I8" s="17">
        <v>973</v>
      </c>
      <c r="J8" s="17">
        <v>241</v>
      </c>
    </row>
    <row r="9" spans="1:16384" ht="15" customHeight="1">
      <c r="A9" s="47"/>
      <c r="B9" s="55"/>
      <c r="C9" s="56"/>
      <c r="D9" s="18">
        <v>1</v>
      </c>
      <c r="E9" s="19">
        <v>0.29023076141099929</v>
      </c>
      <c r="F9" s="20">
        <v>0.49222323879231472</v>
      </c>
      <c r="G9" s="20">
        <v>0.13647453491918268</v>
      </c>
      <c r="H9" s="20">
        <v>1.9365660262275083E-2</v>
      </c>
      <c r="I9" s="20">
        <v>4.9456135000508286E-2</v>
      </c>
      <c r="J9" s="20">
        <v>1.2249669614719934E-2</v>
      </c>
    </row>
    <row r="10" spans="1:16384" ht="15" customHeight="1">
      <c r="A10" s="47"/>
      <c r="B10" s="21" t="s">
        <v>294</v>
      </c>
      <c r="C10" s="57" t="s">
        <v>300</v>
      </c>
      <c r="D10" s="22">
        <v>9368</v>
      </c>
      <c r="E10" s="23">
        <v>2761</v>
      </c>
      <c r="F10" s="24">
        <v>4465</v>
      </c>
      <c r="G10" s="24">
        <v>1348</v>
      </c>
      <c r="H10" s="24">
        <v>229</v>
      </c>
      <c r="I10" s="24">
        <v>466</v>
      </c>
      <c r="J10" s="24">
        <v>99</v>
      </c>
    </row>
    <row r="11" spans="1:16384" ht="15" customHeight="1">
      <c r="A11" s="47"/>
      <c r="B11" s="25"/>
      <c r="C11" s="51"/>
      <c r="D11" s="26">
        <v>1</v>
      </c>
      <c r="E11" s="27">
        <v>0.29472672929120408</v>
      </c>
      <c r="F11" s="28">
        <v>0.47662254483347566</v>
      </c>
      <c r="G11" s="28">
        <v>0.14389410760034158</v>
      </c>
      <c r="H11" s="28">
        <v>2.4444918872758327E-2</v>
      </c>
      <c r="I11" s="28">
        <v>4.9743808710503844E-2</v>
      </c>
      <c r="J11" s="28">
        <v>1.0567890691716481E-2</v>
      </c>
    </row>
    <row r="12" spans="1:16384" ht="15" customHeight="1">
      <c r="A12" s="47"/>
      <c r="B12" s="25"/>
      <c r="C12" s="49" t="s">
        <v>301</v>
      </c>
      <c r="D12" s="29">
        <v>10225</v>
      </c>
      <c r="E12" s="30">
        <v>2927</v>
      </c>
      <c r="F12" s="31">
        <v>5186</v>
      </c>
      <c r="G12" s="31">
        <v>1324</v>
      </c>
      <c r="H12" s="31">
        <v>148</v>
      </c>
      <c r="I12" s="31">
        <v>500</v>
      </c>
      <c r="J12" s="31">
        <v>140</v>
      </c>
    </row>
    <row r="13" spans="1:16384" ht="15" customHeight="1">
      <c r="A13" s="47"/>
      <c r="B13" s="40"/>
      <c r="C13" s="50"/>
      <c r="D13" s="41">
        <v>1</v>
      </c>
      <c r="E13" s="42">
        <v>0.28625916870415646</v>
      </c>
      <c r="F13" s="43">
        <v>0.50718826405867967</v>
      </c>
      <c r="G13" s="43">
        <v>0.12948655256723715</v>
      </c>
      <c r="H13" s="43">
        <v>1.4474327628361858E-2</v>
      </c>
      <c r="I13" s="43">
        <v>4.8899755501222497E-2</v>
      </c>
      <c r="J13" s="43">
        <v>1.3691931540342298E-2</v>
      </c>
    </row>
    <row r="14" spans="1:16384" ht="15" customHeight="1">
      <c r="A14" s="47"/>
      <c r="B14" s="25" t="s">
        <v>1</v>
      </c>
      <c r="C14" s="52" t="s">
        <v>302</v>
      </c>
      <c r="D14" s="22">
        <v>2690</v>
      </c>
      <c r="E14" s="23">
        <v>915</v>
      </c>
      <c r="F14" s="24">
        <v>1197</v>
      </c>
      <c r="G14" s="24">
        <v>344</v>
      </c>
      <c r="H14" s="24">
        <v>60</v>
      </c>
      <c r="I14" s="24">
        <v>157</v>
      </c>
      <c r="J14" s="24">
        <v>17</v>
      </c>
    </row>
    <row r="15" spans="1:16384" ht="15" customHeight="1">
      <c r="A15" s="47"/>
      <c r="B15" s="25"/>
      <c r="C15" s="51"/>
      <c r="D15" s="32">
        <v>1</v>
      </c>
      <c r="E15" s="27">
        <v>0.34014869888475835</v>
      </c>
      <c r="F15" s="28">
        <v>0.44498141263940522</v>
      </c>
      <c r="G15" s="28">
        <v>0.12788104089219332</v>
      </c>
      <c r="H15" s="28">
        <v>2.2304832713754646E-2</v>
      </c>
      <c r="I15" s="28">
        <v>5.8364312267657995E-2</v>
      </c>
      <c r="J15" s="28">
        <v>6.3197026022304833E-3</v>
      </c>
    </row>
    <row r="16" spans="1:16384" ht="15" customHeight="1">
      <c r="A16" s="47"/>
      <c r="B16" s="25"/>
      <c r="C16" s="49" t="s">
        <v>303</v>
      </c>
      <c r="D16" s="29">
        <v>2875</v>
      </c>
      <c r="E16" s="30">
        <v>849</v>
      </c>
      <c r="F16" s="31">
        <v>1359</v>
      </c>
      <c r="G16" s="31">
        <v>408</v>
      </c>
      <c r="H16" s="31">
        <v>67</v>
      </c>
      <c r="I16" s="31">
        <v>162</v>
      </c>
      <c r="J16" s="31">
        <v>30</v>
      </c>
    </row>
    <row r="17" spans="1:10" ht="15" customHeight="1">
      <c r="A17" s="47"/>
      <c r="B17" s="25"/>
      <c r="C17" s="51"/>
      <c r="D17" s="32">
        <v>1</v>
      </c>
      <c r="E17" s="27">
        <v>0.29530434782608694</v>
      </c>
      <c r="F17" s="28">
        <v>0.47269565217391302</v>
      </c>
      <c r="G17" s="28">
        <v>0.14191304347826086</v>
      </c>
      <c r="H17" s="28">
        <v>2.3304347826086955E-2</v>
      </c>
      <c r="I17" s="28">
        <v>5.6347826086956522E-2</v>
      </c>
      <c r="J17" s="28">
        <v>1.0434782608695653E-2</v>
      </c>
    </row>
    <row r="18" spans="1:10" ht="15" customHeight="1">
      <c r="A18" s="47"/>
      <c r="B18" s="25"/>
      <c r="C18" s="49" t="s">
        <v>304</v>
      </c>
      <c r="D18" s="29">
        <v>3280</v>
      </c>
      <c r="E18" s="30">
        <v>887</v>
      </c>
      <c r="F18" s="31">
        <v>1621</v>
      </c>
      <c r="G18" s="31">
        <v>478</v>
      </c>
      <c r="H18" s="31">
        <v>63</v>
      </c>
      <c r="I18" s="31">
        <v>193</v>
      </c>
      <c r="J18" s="31">
        <v>38</v>
      </c>
    </row>
    <row r="19" spans="1:10" ht="15" customHeight="1">
      <c r="A19" s="47"/>
      <c r="B19" s="25"/>
      <c r="C19" s="51"/>
      <c r="D19" s="32">
        <v>1</v>
      </c>
      <c r="E19" s="27">
        <v>0.2704268292682927</v>
      </c>
      <c r="F19" s="28">
        <v>0.49420731707317073</v>
      </c>
      <c r="G19" s="28">
        <v>0.14573170731707316</v>
      </c>
      <c r="H19" s="28">
        <v>1.9207317073170731E-2</v>
      </c>
      <c r="I19" s="28">
        <v>5.8841463414634143E-2</v>
      </c>
      <c r="J19" s="28">
        <v>1.1585365853658536E-2</v>
      </c>
    </row>
    <row r="20" spans="1:10" ht="15" customHeight="1">
      <c r="A20" s="47"/>
      <c r="B20" s="25"/>
      <c r="C20" s="49" t="s">
        <v>305</v>
      </c>
      <c r="D20" s="29">
        <v>4523</v>
      </c>
      <c r="E20" s="30">
        <v>1179</v>
      </c>
      <c r="F20" s="31">
        <v>2358</v>
      </c>
      <c r="G20" s="31">
        <v>657</v>
      </c>
      <c r="H20" s="31">
        <v>84</v>
      </c>
      <c r="I20" s="31">
        <v>190</v>
      </c>
      <c r="J20" s="31">
        <v>55</v>
      </c>
    </row>
    <row r="21" spans="1:10" ht="15" customHeight="1">
      <c r="A21" s="47"/>
      <c r="B21" s="25"/>
      <c r="C21" s="51"/>
      <c r="D21" s="32">
        <v>1</v>
      </c>
      <c r="E21" s="27">
        <v>0.2606676984302454</v>
      </c>
      <c r="F21" s="28">
        <v>0.5213353968604908</v>
      </c>
      <c r="G21" s="28">
        <v>0.14525757240769402</v>
      </c>
      <c r="H21" s="28">
        <v>1.8571744417422063E-2</v>
      </c>
      <c r="I21" s="28">
        <v>4.200751713464515E-2</v>
      </c>
      <c r="J21" s="28">
        <v>1.2160070749502542E-2</v>
      </c>
    </row>
    <row r="22" spans="1:10" ht="15" customHeight="1">
      <c r="A22" s="47"/>
      <c r="B22" s="25"/>
      <c r="C22" s="49" t="s">
        <v>306</v>
      </c>
      <c r="D22" s="29">
        <v>5762</v>
      </c>
      <c r="E22" s="30">
        <v>1724</v>
      </c>
      <c r="F22" s="31">
        <v>2905</v>
      </c>
      <c r="G22" s="31">
        <v>722</v>
      </c>
      <c r="H22" s="31">
        <v>88</v>
      </c>
      <c r="I22" s="31">
        <v>237</v>
      </c>
      <c r="J22" s="31">
        <v>86</v>
      </c>
    </row>
    <row r="23" spans="1:10" ht="15" customHeight="1">
      <c r="A23" s="47"/>
      <c r="B23" s="40"/>
      <c r="C23" s="50"/>
      <c r="D23" s="41">
        <v>1</v>
      </c>
      <c r="E23" s="42">
        <v>0.29920166608816384</v>
      </c>
      <c r="F23" s="43">
        <v>0.50416522040958001</v>
      </c>
      <c r="G23" s="43">
        <v>0.12530371398819853</v>
      </c>
      <c r="H23" s="43">
        <v>1.5272474835126693E-2</v>
      </c>
      <c r="I23" s="43">
        <v>4.1131551544602567E-2</v>
      </c>
      <c r="J23" s="43">
        <v>1.4925373134328358E-2</v>
      </c>
    </row>
    <row r="24" spans="1:10" ht="15" customHeight="1">
      <c r="A24" s="47"/>
      <c r="B24" s="25" t="s">
        <v>295</v>
      </c>
      <c r="C24" s="52" t="s">
        <v>307</v>
      </c>
      <c r="D24" s="22">
        <v>2093</v>
      </c>
      <c r="E24" s="23">
        <v>473</v>
      </c>
      <c r="F24" s="24">
        <v>949</v>
      </c>
      <c r="G24" s="24">
        <v>386</v>
      </c>
      <c r="H24" s="24">
        <v>96</v>
      </c>
      <c r="I24" s="24">
        <v>165</v>
      </c>
      <c r="J24" s="24">
        <v>24</v>
      </c>
    </row>
    <row r="25" spans="1:10" ht="15" customHeight="1">
      <c r="A25" s="47"/>
      <c r="B25" s="25"/>
      <c r="C25" s="51"/>
      <c r="D25" s="32">
        <v>1</v>
      </c>
      <c r="E25" s="27">
        <v>0.22599139990444339</v>
      </c>
      <c r="F25" s="28">
        <v>0.453416149068323</v>
      </c>
      <c r="G25" s="28">
        <v>0.18442427138079312</v>
      </c>
      <c r="H25" s="28">
        <v>4.5867176301958912E-2</v>
      </c>
      <c r="I25" s="28">
        <v>7.8834209268991873E-2</v>
      </c>
      <c r="J25" s="28">
        <v>1.1466794075489728E-2</v>
      </c>
    </row>
    <row r="26" spans="1:10" ht="15" customHeight="1">
      <c r="A26" s="47"/>
      <c r="B26" s="25"/>
      <c r="C26" s="49" t="s">
        <v>308</v>
      </c>
      <c r="D26" s="29">
        <v>6217</v>
      </c>
      <c r="E26" s="30">
        <v>1913</v>
      </c>
      <c r="F26" s="31">
        <v>3136</v>
      </c>
      <c r="G26" s="31">
        <v>778</v>
      </c>
      <c r="H26" s="31">
        <v>78</v>
      </c>
      <c r="I26" s="31">
        <v>225</v>
      </c>
      <c r="J26" s="31">
        <v>87</v>
      </c>
    </row>
    <row r="27" spans="1:10" ht="15" customHeight="1">
      <c r="A27" s="47"/>
      <c r="B27" s="25"/>
      <c r="C27" s="51"/>
      <c r="D27" s="32">
        <v>1</v>
      </c>
      <c r="E27" s="27">
        <v>0.30770468071417084</v>
      </c>
      <c r="F27" s="28">
        <v>0.50442335531606886</v>
      </c>
      <c r="G27" s="28">
        <v>0.12514074312369311</v>
      </c>
      <c r="H27" s="28">
        <v>1.2546244169213447E-2</v>
      </c>
      <c r="I27" s="28">
        <v>3.6191088949654171E-2</v>
      </c>
      <c r="J27" s="28">
        <v>1.3993887727199615E-2</v>
      </c>
    </row>
    <row r="28" spans="1:10" ht="15" customHeight="1">
      <c r="A28" s="47"/>
      <c r="B28" s="25"/>
      <c r="C28" s="49" t="s">
        <v>406</v>
      </c>
      <c r="D28" s="29">
        <v>7018</v>
      </c>
      <c r="E28" s="30">
        <v>2240</v>
      </c>
      <c r="F28" s="31">
        <v>3519</v>
      </c>
      <c r="G28" s="31">
        <v>843</v>
      </c>
      <c r="H28" s="31">
        <v>83</v>
      </c>
      <c r="I28" s="31">
        <v>272</v>
      </c>
      <c r="J28" s="31">
        <v>61</v>
      </c>
    </row>
    <row r="29" spans="1:10" ht="15" customHeight="1">
      <c r="A29" s="47"/>
      <c r="B29" s="25"/>
      <c r="C29" s="51"/>
      <c r="D29" s="32">
        <v>1</v>
      </c>
      <c r="E29" s="27">
        <v>0.31917925334853237</v>
      </c>
      <c r="F29" s="28">
        <v>0.50142490738102019</v>
      </c>
      <c r="G29" s="28">
        <v>0.12011969222000569</v>
      </c>
      <c r="H29" s="28">
        <v>1.182673126246794E-2</v>
      </c>
      <c r="I29" s="28">
        <v>3.8757480763750358E-2</v>
      </c>
      <c r="J29" s="28">
        <v>8.6919350242234249E-3</v>
      </c>
    </row>
    <row r="30" spans="1:10" ht="15" customHeight="1">
      <c r="A30" s="47"/>
      <c r="B30" s="25"/>
      <c r="C30" s="49" t="s">
        <v>407</v>
      </c>
      <c r="D30" s="29">
        <v>4023</v>
      </c>
      <c r="E30" s="30">
        <v>1015</v>
      </c>
      <c r="F30" s="31">
        <v>1940</v>
      </c>
      <c r="G30" s="31">
        <v>636</v>
      </c>
      <c r="H30" s="31">
        <v>113</v>
      </c>
      <c r="I30" s="31">
        <v>264</v>
      </c>
      <c r="J30" s="31">
        <v>55</v>
      </c>
    </row>
    <row r="31" spans="1:10" ht="15" customHeight="1">
      <c r="A31" s="47"/>
      <c r="B31" s="40"/>
      <c r="C31" s="50"/>
      <c r="D31" s="41">
        <v>1</v>
      </c>
      <c r="E31" s="42">
        <v>0.25229927914491673</v>
      </c>
      <c r="F31" s="43">
        <v>0.48222719363658961</v>
      </c>
      <c r="G31" s="43">
        <v>0.1580909768829232</v>
      </c>
      <c r="H31" s="43">
        <v>2.8088491175739499E-2</v>
      </c>
      <c r="I31" s="43">
        <v>6.5622669649515283E-2</v>
      </c>
      <c r="J31" s="43">
        <v>1.3671389510315685E-2</v>
      </c>
    </row>
    <row r="32" spans="1:10" ht="15" customHeight="1">
      <c r="A32" s="47"/>
      <c r="B32" s="25" t="s">
        <v>296</v>
      </c>
      <c r="C32" s="52" t="s">
        <v>408</v>
      </c>
      <c r="D32" s="22">
        <v>2534</v>
      </c>
      <c r="E32" s="33">
        <v>1389</v>
      </c>
      <c r="F32" s="34">
        <v>874</v>
      </c>
      <c r="G32" s="34">
        <v>138</v>
      </c>
      <c r="H32" s="34">
        <v>19</v>
      </c>
      <c r="I32" s="34">
        <v>84</v>
      </c>
      <c r="J32" s="34">
        <v>30</v>
      </c>
    </row>
    <row r="33" spans="1:10" ht="15" customHeight="1">
      <c r="A33" s="47"/>
      <c r="B33" s="25"/>
      <c r="C33" s="51"/>
      <c r="D33" s="32">
        <v>1</v>
      </c>
      <c r="E33" s="27">
        <v>0.54814522494080509</v>
      </c>
      <c r="F33" s="28">
        <v>0.34490923441199683</v>
      </c>
      <c r="G33" s="28">
        <v>5.4459352801894241E-2</v>
      </c>
      <c r="H33" s="28">
        <v>7.4980268350434099E-3</v>
      </c>
      <c r="I33" s="28">
        <v>3.3149171270718231E-2</v>
      </c>
      <c r="J33" s="28">
        <v>1.1838989739542225E-2</v>
      </c>
    </row>
    <row r="34" spans="1:10" ht="15" customHeight="1">
      <c r="A34" s="47"/>
      <c r="B34" s="25"/>
      <c r="C34" s="49" t="s">
        <v>409</v>
      </c>
      <c r="D34" s="29">
        <v>13584</v>
      </c>
      <c r="E34" s="35">
        <v>3746</v>
      </c>
      <c r="F34" s="36">
        <v>7236</v>
      </c>
      <c r="G34" s="36">
        <v>1728</v>
      </c>
      <c r="H34" s="36">
        <v>158</v>
      </c>
      <c r="I34" s="36">
        <v>584</v>
      </c>
      <c r="J34" s="36">
        <v>132</v>
      </c>
    </row>
    <row r="35" spans="1:10" ht="15" customHeight="1">
      <c r="A35" s="47"/>
      <c r="B35" s="25"/>
      <c r="C35" s="51"/>
      <c r="D35" s="32">
        <v>1</v>
      </c>
      <c r="E35" s="27">
        <v>0.27576560659599531</v>
      </c>
      <c r="F35" s="28">
        <v>0.53268551236749118</v>
      </c>
      <c r="G35" s="28">
        <v>0.12720848056537101</v>
      </c>
      <c r="H35" s="28">
        <v>1.163133097762073E-2</v>
      </c>
      <c r="I35" s="28">
        <v>4.2991755005889282E-2</v>
      </c>
      <c r="J35" s="28">
        <v>9.7173144876325085E-3</v>
      </c>
    </row>
    <row r="36" spans="1:10" ht="15" customHeight="1">
      <c r="A36" s="47"/>
      <c r="B36" s="25"/>
      <c r="C36" s="49" t="s">
        <v>410</v>
      </c>
      <c r="D36" s="29">
        <v>2397</v>
      </c>
      <c r="E36" s="35">
        <v>363</v>
      </c>
      <c r="F36" s="36">
        <v>1133</v>
      </c>
      <c r="G36" s="36">
        <v>591</v>
      </c>
      <c r="H36" s="36">
        <v>99</v>
      </c>
      <c r="I36" s="36">
        <v>178</v>
      </c>
      <c r="J36" s="36">
        <v>33</v>
      </c>
    </row>
    <row r="37" spans="1:10" ht="15" customHeight="1">
      <c r="A37" s="47"/>
      <c r="B37" s="25"/>
      <c r="C37" s="51"/>
      <c r="D37" s="32">
        <v>1</v>
      </c>
      <c r="E37" s="27">
        <v>0.15143929912390489</v>
      </c>
      <c r="F37" s="28">
        <v>0.47267417605340006</v>
      </c>
      <c r="G37" s="28">
        <v>0.24655819774718399</v>
      </c>
      <c r="H37" s="28">
        <v>4.130162703379224E-2</v>
      </c>
      <c r="I37" s="28">
        <v>7.4259491030454733E-2</v>
      </c>
      <c r="J37" s="28">
        <v>1.3767209011264081E-2</v>
      </c>
    </row>
    <row r="38" spans="1:10" ht="15" customHeight="1">
      <c r="A38" s="47"/>
      <c r="B38" s="25"/>
      <c r="C38" s="49" t="s">
        <v>411</v>
      </c>
      <c r="D38" s="29">
        <v>794</v>
      </c>
      <c r="E38" s="35">
        <v>121</v>
      </c>
      <c r="F38" s="36">
        <v>288</v>
      </c>
      <c r="G38" s="36">
        <v>186</v>
      </c>
      <c r="H38" s="36">
        <v>91</v>
      </c>
      <c r="I38" s="36">
        <v>100</v>
      </c>
      <c r="J38" s="36">
        <v>8</v>
      </c>
    </row>
    <row r="39" spans="1:10" ht="15" customHeight="1">
      <c r="A39" s="47"/>
      <c r="B39" s="40"/>
      <c r="C39" s="50"/>
      <c r="D39" s="41">
        <v>1</v>
      </c>
      <c r="E39" s="42">
        <v>0.15239294710327456</v>
      </c>
      <c r="F39" s="43">
        <v>0.36272040302267</v>
      </c>
      <c r="G39" s="43">
        <v>0.23425692695214106</v>
      </c>
      <c r="H39" s="43">
        <v>0.11460957178841309</v>
      </c>
      <c r="I39" s="43">
        <v>0.12594458438287154</v>
      </c>
      <c r="J39" s="43">
        <v>1.0075566750629723E-2</v>
      </c>
    </row>
    <row r="40" spans="1:10" ht="15" customHeight="1">
      <c r="A40" s="47"/>
      <c r="B40" s="25" t="s">
        <v>297</v>
      </c>
      <c r="C40" s="52" t="s">
        <v>2</v>
      </c>
      <c r="D40" s="22">
        <v>1979</v>
      </c>
      <c r="E40" s="23">
        <v>592</v>
      </c>
      <c r="F40" s="24">
        <v>965</v>
      </c>
      <c r="G40" s="24">
        <v>272</v>
      </c>
      <c r="H40" s="24">
        <v>43</v>
      </c>
      <c r="I40" s="24">
        <v>84</v>
      </c>
      <c r="J40" s="24">
        <v>23</v>
      </c>
    </row>
    <row r="41" spans="1:10" ht="15" customHeight="1">
      <c r="A41" s="47"/>
      <c r="B41" s="25"/>
      <c r="C41" s="51"/>
      <c r="D41" s="32">
        <v>1</v>
      </c>
      <c r="E41" s="27">
        <v>0.29914098029307729</v>
      </c>
      <c r="F41" s="28">
        <v>0.48762001010611422</v>
      </c>
      <c r="G41" s="28">
        <v>0.13744315310763011</v>
      </c>
      <c r="H41" s="28">
        <v>2.1728145528044467E-2</v>
      </c>
      <c r="I41" s="28">
        <v>4.2445679636179887E-2</v>
      </c>
      <c r="J41" s="28">
        <v>1.1622031328954016E-2</v>
      </c>
    </row>
    <row r="42" spans="1:10" ht="15" customHeight="1">
      <c r="A42" s="47"/>
      <c r="B42" s="25"/>
      <c r="C42" s="49" t="s">
        <v>309</v>
      </c>
      <c r="D42" s="29">
        <v>1921</v>
      </c>
      <c r="E42" s="30">
        <v>604</v>
      </c>
      <c r="F42" s="31">
        <v>966</v>
      </c>
      <c r="G42" s="31">
        <v>220</v>
      </c>
      <c r="H42" s="31">
        <v>26</v>
      </c>
      <c r="I42" s="31">
        <v>96</v>
      </c>
      <c r="J42" s="31">
        <v>9</v>
      </c>
    </row>
    <row r="43" spans="1:10" ht="15" customHeight="1">
      <c r="A43" s="47"/>
      <c r="B43" s="25"/>
      <c r="C43" s="51"/>
      <c r="D43" s="32">
        <v>1</v>
      </c>
      <c r="E43" s="27">
        <v>0.3144195731389901</v>
      </c>
      <c r="F43" s="28">
        <v>0.50286309213951064</v>
      </c>
      <c r="G43" s="28">
        <v>0.11452368558042686</v>
      </c>
      <c r="H43" s="28">
        <v>1.353461738677772E-2</v>
      </c>
      <c r="I43" s="28">
        <v>4.9973971889640811E-2</v>
      </c>
      <c r="J43" s="28">
        <v>4.6850598646538261E-3</v>
      </c>
    </row>
    <row r="44" spans="1:10" ht="15" customHeight="1">
      <c r="A44" s="47"/>
      <c r="B44" s="25"/>
      <c r="C44" s="49" t="s">
        <v>310</v>
      </c>
      <c r="D44" s="29">
        <v>1117</v>
      </c>
      <c r="E44" s="30">
        <v>281</v>
      </c>
      <c r="F44" s="31">
        <v>586</v>
      </c>
      <c r="G44" s="31">
        <v>179</v>
      </c>
      <c r="H44" s="31">
        <v>16</v>
      </c>
      <c r="I44" s="31">
        <v>48</v>
      </c>
      <c r="J44" s="31">
        <v>7</v>
      </c>
    </row>
    <row r="45" spans="1:10" ht="15" customHeight="1">
      <c r="A45" s="47"/>
      <c r="B45" s="25"/>
      <c r="C45" s="51"/>
      <c r="D45" s="32">
        <v>1</v>
      </c>
      <c r="E45" s="27">
        <v>0.25156669650850494</v>
      </c>
      <c r="F45" s="28">
        <v>0.52461951656222028</v>
      </c>
      <c r="G45" s="28">
        <v>0.16025067144136079</v>
      </c>
      <c r="H45" s="28">
        <v>1.432408236347359E-2</v>
      </c>
      <c r="I45" s="28">
        <v>4.2972247090420773E-2</v>
      </c>
      <c r="J45" s="28">
        <v>6.2667860340196958E-3</v>
      </c>
    </row>
    <row r="46" spans="1:10" ht="15" customHeight="1">
      <c r="A46" s="47"/>
      <c r="B46" s="25"/>
      <c r="C46" s="49" t="s">
        <v>5</v>
      </c>
      <c r="D46" s="29">
        <v>1482</v>
      </c>
      <c r="E46" s="30">
        <v>428</v>
      </c>
      <c r="F46" s="31">
        <v>701</v>
      </c>
      <c r="G46" s="31">
        <v>218</v>
      </c>
      <c r="H46" s="31">
        <v>40</v>
      </c>
      <c r="I46" s="31">
        <v>75</v>
      </c>
      <c r="J46" s="31">
        <v>20</v>
      </c>
    </row>
    <row r="47" spans="1:10" ht="15" customHeight="1">
      <c r="A47" s="47"/>
      <c r="B47" s="25"/>
      <c r="C47" s="51"/>
      <c r="D47" s="32">
        <v>1</v>
      </c>
      <c r="E47" s="27">
        <v>0.28879892037786775</v>
      </c>
      <c r="F47" s="28">
        <v>0.47300944669365724</v>
      </c>
      <c r="G47" s="28">
        <v>0.14709851551956815</v>
      </c>
      <c r="H47" s="28">
        <v>2.6990553306342781E-2</v>
      </c>
      <c r="I47" s="28">
        <v>5.0607287449392711E-2</v>
      </c>
      <c r="J47" s="28">
        <v>1.3495276653171391E-2</v>
      </c>
    </row>
    <row r="48" spans="1:10" ht="15" customHeight="1">
      <c r="A48" s="47"/>
      <c r="B48" s="25"/>
      <c r="C48" s="49" t="s">
        <v>311</v>
      </c>
      <c r="D48" s="29">
        <v>2208</v>
      </c>
      <c r="E48" s="30">
        <v>586</v>
      </c>
      <c r="F48" s="31">
        <v>1075</v>
      </c>
      <c r="G48" s="31">
        <v>360</v>
      </c>
      <c r="H48" s="31">
        <v>57</v>
      </c>
      <c r="I48" s="31">
        <v>97</v>
      </c>
      <c r="J48" s="31">
        <v>33</v>
      </c>
    </row>
    <row r="49" spans="1:10" ht="15" customHeight="1">
      <c r="A49" s="47"/>
      <c r="B49" s="25"/>
      <c r="C49" s="51"/>
      <c r="D49" s="32">
        <v>1</v>
      </c>
      <c r="E49" s="27">
        <v>0.26539855072463769</v>
      </c>
      <c r="F49" s="28">
        <v>0.48686594202898553</v>
      </c>
      <c r="G49" s="28">
        <v>0.16304347826086957</v>
      </c>
      <c r="H49" s="28">
        <v>2.5815217391304348E-2</v>
      </c>
      <c r="I49" s="28">
        <v>4.3931159420289856E-2</v>
      </c>
      <c r="J49" s="28">
        <v>1.4945652173913044E-2</v>
      </c>
    </row>
    <row r="50" spans="1:10" ht="15" customHeight="1">
      <c r="A50" s="47"/>
      <c r="B50" s="25"/>
      <c r="C50" s="49" t="s">
        <v>7</v>
      </c>
      <c r="D50" s="29">
        <v>1532</v>
      </c>
      <c r="E50" s="30">
        <v>474</v>
      </c>
      <c r="F50" s="31">
        <v>754</v>
      </c>
      <c r="G50" s="31">
        <v>184</v>
      </c>
      <c r="H50" s="31">
        <v>25</v>
      </c>
      <c r="I50" s="31">
        <v>79</v>
      </c>
      <c r="J50" s="31">
        <v>16</v>
      </c>
    </row>
    <row r="51" spans="1:10" ht="15" customHeight="1">
      <c r="A51" s="47"/>
      <c r="B51" s="25"/>
      <c r="C51" s="51"/>
      <c r="D51" s="32">
        <v>1</v>
      </c>
      <c r="E51" s="27">
        <v>0.3093994778067885</v>
      </c>
      <c r="F51" s="28">
        <v>0.49216710182767626</v>
      </c>
      <c r="G51" s="28">
        <v>0.12010443864229765</v>
      </c>
      <c r="H51" s="28">
        <v>1.6318537859007835E-2</v>
      </c>
      <c r="I51" s="28">
        <v>5.1566579634464753E-2</v>
      </c>
      <c r="J51" s="28">
        <v>1.0443864229765013E-2</v>
      </c>
    </row>
    <row r="52" spans="1:10" ht="15" customHeight="1">
      <c r="A52" s="47"/>
      <c r="B52" s="25"/>
      <c r="C52" s="49" t="s">
        <v>3</v>
      </c>
      <c r="D52" s="29">
        <v>2344</v>
      </c>
      <c r="E52" s="30">
        <v>590</v>
      </c>
      <c r="F52" s="31">
        <v>1176</v>
      </c>
      <c r="G52" s="31">
        <v>358</v>
      </c>
      <c r="H52" s="31">
        <v>57</v>
      </c>
      <c r="I52" s="31">
        <v>135</v>
      </c>
      <c r="J52" s="31">
        <v>28</v>
      </c>
    </row>
    <row r="53" spans="1:10" ht="15" customHeight="1">
      <c r="A53" s="47"/>
      <c r="B53" s="25"/>
      <c r="C53" s="51"/>
      <c r="D53" s="32">
        <v>1</v>
      </c>
      <c r="E53" s="27">
        <v>0.25170648464163825</v>
      </c>
      <c r="F53" s="28">
        <v>0.50170648464163825</v>
      </c>
      <c r="G53" s="28">
        <v>0.15273037542662116</v>
      </c>
      <c r="H53" s="28">
        <v>2.4317406143344711E-2</v>
      </c>
      <c r="I53" s="28">
        <v>5.7593856655290106E-2</v>
      </c>
      <c r="J53" s="28">
        <v>1.1945392491467578E-2</v>
      </c>
    </row>
    <row r="54" spans="1:10" ht="15" customHeight="1">
      <c r="A54" s="47"/>
      <c r="B54" s="25"/>
      <c r="C54" s="49" t="s">
        <v>6</v>
      </c>
      <c r="D54" s="29">
        <v>1909</v>
      </c>
      <c r="E54" s="30">
        <v>513</v>
      </c>
      <c r="F54" s="31">
        <v>952</v>
      </c>
      <c r="G54" s="31">
        <v>320</v>
      </c>
      <c r="H54" s="31">
        <v>29</v>
      </c>
      <c r="I54" s="31">
        <v>78</v>
      </c>
      <c r="J54" s="31">
        <v>17</v>
      </c>
    </row>
    <row r="55" spans="1:10" ht="15" customHeight="1">
      <c r="A55" s="47"/>
      <c r="B55" s="25"/>
      <c r="C55" s="51"/>
      <c r="D55" s="32">
        <v>1</v>
      </c>
      <c r="E55" s="27">
        <v>0.26872708224201153</v>
      </c>
      <c r="F55" s="28">
        <v>0.49869041382922996</v>
      </c>
      <c r="G55" s="28">
        <v>0.1676270298585647</v>
      </c>
      <c r="H55" s="28">
        <v>1.5191199580932426E-2</v>
      </c>
      <c r="I55" s="28">
        <v>4.0859088528025146E-2</v>
      </c>
      <c r="J55" s="28">
        <v>8.9051859612362498E-3</v>
      </c>
    </row>
    <row r="56" spans="1:10" ht="15" customHeight="1">
      <c r="A56" s="47"/>
      <c r="B56" s="25"/>
      <c r="C56" s="49" t="s">
        <v>8</v>
      </c>
      <c r="D56" s="29">
        <v>5182</v>
      </c>
      <c r="E56" s="30">
        <v>1642</v>
      </c>
      <c r="F56" s="31">
        <v>2509</v>
      </c>
      <c r="G56" s="31">
        <v>574</v>
      </c>
      <c r="H56" s="31">
        <v>88</v>
      </c>
      <c r="I56" s="31">
        <v>281</v>
      </c>
      <c r="J56" s="31">
        <v>88</v>
      </c>
    </row>
    <row r="57" spans="1:10" ht="15" customHeight="1">
      <c r="A57" s="47"/>
      <c r="B57" s="40"/>
      <c r="C57" s="50"/>
      <c r="D57" s="41">
        <v>1</v>
      </c>
      <c r="E57" s="42">
        <v>0.31686607487456581</v>
      </c>
      <c r="F57" s="43">
        <v>0.48417599382477805</v>
      </c>
      <c r="G57" s="43">
        <v>0.11076804322655345</v>
      </c>
      <c r="H57" s="43">
        <v>1.6981860285604014E-2</v>
      </c>
      <c r="I57" s="43">
        <v>5.4226167502894634E-2</v>
      </c>
      <c r="J57" s="43">
        <v>1.6981860285604014E-2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1124" priority="31" rank="1"/>
  </conditionalFormatting>
  <conditionalFormatting sqref="E57:J57">
    <cfRule type="top10" dxfId="1123" priority="25" rank="1"/>
  </conditionalFormatting>
  <conditionalFormatting sqref="E55:J55">
    <cfRule type="top10" dxfId="1122" priority="24" rank="1"/>
  </conditionalFormatting>
  <conditionalFormatting sqref="E53:J53">
    <cfRule type="top10" dxfId="1121" priority="23" rank="1"/>
  </conditionalFormatting>
  <conditionalFormatting sqref="E51:J51">
    <cfRule type="top10" dxfId="1120" priority="22" rank="1"/>
  </conditionalFormatting>
  <conditionalFormatting sqref="E49:J49">
    <cfRule type="top10" dxfId="1119" priority="21" rank="1"/>
  </conditionalFormatting>
  <conditionalFormatting sqref="E47:J47">
    <cfRule type="top10" dxfId="1118" priority="20" rank="1"/>
  </conditionalFormatting>
  <conditionalFormatting sqref="E45:J45">
    <cfRule type="top10" dxfId="1117" priority="19" rank="1"/>
  </conditionalFormatting>
  <conditionalFormatting sqref="E43:J43">
    <cfRule type="top10" dxfId="1116" priority="18" rank="1"/>
  </conditionalFormatting>
  <conditionalFormatting sqref="E41:J41">
    <cfRule type="top10" dxfId="1115" priority="17" rank="1"/>
  </conditionalFormatting>
  <conditionalFormatting sqref="E39:J39">
    <cfRule type="top10" dxfId="1114" priority="16" rank="1"/>
  </conditionalFormatting>
  <conditionalFormatting sqref="E37:J37">
    <cfRule type="top10" dxfId="1113" priority="15" rank="1"/>
  </conditionalFormatting>
  <conditionalFormatting sqref="E35:J35">
    <cfRule type="top10" dxfId="1112" priority="14" rank="1"/>
  </conditionalFormatting>
  <conditionalFormatting sqref="E33:J33">
    <cfRule type="top10" dxfId="1111" priority="13" rank="1"/>
  </conditionalFormatting>
  <conditionalFormatting sqref="E31:J31">
    <cfRule type="top10" dxfId="1110" priority="11" rank="1"/>
  </conditionalFormatting>
  <conditionalFormatting sqref="E29:J29">
    <cfRule type="top10" dxfId="1109" priority="10" rank="1"/>
  </conditionalFormatting>
  <conditionalFormatting sqref="E27:J27">
    <cfRule type="top10" dxfId="1108" priority="9" rank="1"/>
  </conditionalFormatting>
  <conditionalFormatting sqref="E25:J25">
    <cfRule type="top10" dxfId="1107" priority="8" rank="1"/>
  </conditionalFormatting>
  <conditionalFormatting sqref="E23:J23">
    <cfRule type="top10" dxfId="1106" priority="7" rank="1"/>
  </conditionalFormatting>
  <conditionalFormatting sqref="E21:J21">
    <cfRule type="top10" dxfId="1105" priority="6" rank="1"/>
  </conditionalFormatting>
  <conditionalFormatting sqref="E19:J19">
    <cfRule type="top10" dxfId="1104" priority="5" rank="1"/>
  </conditionalFormatting>
  <conditionalFormatting sqref="E17:J17">
    <cfRule type="top10" dxfId="1103" priority="4" rank="1"/>
  </conditionalFormatting>
  <conditionalFormatting sqref="E15:J15">
    <cfRule type="top10" dxfId="1102" priority="3" rank="1"/>
  </conditionalFormatting>
  <conditionalFormatting sqref="E13:J13">
    <cfRule type="top10" dxfId="1101" priority="2" rank="1"/>
  </conditionalFormatting>
  <conditionalFormatting sqref="E11:J11">
    <cfRule type="top10" dxfId="11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5" width="8.625" style="3"/>
    <col min="16" max="16384" width="8.625" style="38"/>
  </cols>
  <sheetData>
    <row r="1" spans="1:16384" ht="15" customHeight="1">
      <c r="A1" s="48"/>
      <c r="B1" s="37"/>
      <c r="C1" s="37"/>
      <c r="D1" s="37"/>
      <c r="E1" s="37"/>
      <c r="F1" s="37"/>
      <c r="G1" s="37"/>
      <c r="H1" s="37"/>
      <c r="I1" s="37"/>
      <c r="J1" s="37"/>
      <c r="K1" s="37"/>
      <c r="L1" s="37"/>
      <c r="M1" s="37"/>
      <c r="N1" s="37"/>
      <c r="O1" s="37"/>
    </row>
    <row r="2" spans="1:16384" ht="15" customHeight="1"/>
    <row r="3" spans="1:16384" ht="15" customHeight="1">
      <c r="B3" s="3" t="s">
        <v>325</v>
      </c>
    </row>
    <row r="4" spans="1:16384" ht="15" customHeight="1">
      <c r="B4" s="3" t="s">
        <v>319</v>
      </c>
    </row>
    <row r="5" spans="1:16384" ht="15" customHeight="1"/>
    <row r="6" spans="1:16384" ht="2.1" customHeight="1">
      <c r="B6" s="5"/>
      <c r="C6" s="6"/>
      <c r="D6" s="7"/>
      <c r="E6" s="8"/>
      <c r="F6" s="9"/>
      <c r="G6" s="9"/>
      <c r="H6" s="9"/>
      <c r="I6" s="9"/>
      <c r="J6" s="9"/>
      <c r="K6" s="9"/>
      <c r="L6" s="9"/>
      <c r="M6" s="9"/>
      <c r="N6" s="9"/>
      <c r="O6" s="9"/>
    </row>
    <row r="7" spans="1:16384" s="44" customFormat="1" ht="117.95" customHeight="1" thickBot="1">
      <c r="A7" s="10"/>
      <c r="B7" s="11"/>
      <c r="C7" s="12" t="s">
        <v>298</v>
      </c>
      <c r="D7" s="13" t="s">
        <v>0</v>
      </c>
      <c r="E7" s="14" t="s">
        <v>131</v>
      </c>
      <c r="F7" s="14" t="s">
        <v>132</v>
      </c>
      <c r="G7" s="14" t="s">
        <v>133</v>
      </c>
      <c r="H7" s="14" t="s">
        <v>134</v>
      </c>
      <c r="I7" s="14" t="s">
        <v>135</v>
      </c>
      <c r="J7" s="14" t="s">
        <v>136</v>
      </c>
      <c r="K7" s="14" t="s">
        <v>137</v>
      </c>
      <c r="L7" s="14" t="s">
        <v>138</v>
      </c>
      <c r="M7" s="14" t="s">
        <v>139</v>
      </c>
      <c r="N7" s="14" t="s">
        <v>140</v>
      </c>
      <c r="O7" s="14" t="s">
        <v>20</v>
      </c>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9891</v>
      </c>
      <c r="F8" s="17">
        <v>8084</v>
      </c>
      <c r="G8" s="17">
        <v>2048</v>
      </c>
      <c r="H8" s="17">
        <v>6009</v>
      </c>
      <c r="I8" s="17">
        <v>10839</v>
      </c>
      <c r="J8" s="17">
        <v>8031</v>
      </c>
      <c r="K8" s="17">
        <v>4435</v>
      </c>
      <c r="L8" s="17">
        <v>1863</v>
      </c>
      <c r="M8" s="17">
        <v>5581</v>
      </c>
      <c r="N8" s="17">
        <v>656</v>
      </c>
      <c r="O8" s="17">
        <v>375</v>
      </c>
    </row>
    <row r="9" spans="1:16384" ht="15" customHeight="1">
      <c r="A9" s="47"/>
      <c r="B9" s="55"/>
      <c r="C9" s="56"/>
      <c r="D9" s="18">
        <v>1</v>
      </c>
      <c r="E9" s="19">
        <v>0.50274473924977126</v>
      </c>
      <c r="F9" s="20">
        <v>0.41089763139168445</v>
      </c>
      <c r="G9" s="20">
        <v>0.10409677747280675</v>
      </c>
      <c r="H9" s="20">
        <v>0.30542848429399205</v>
      </c>
      <c r="I9" s="20">
        <v>0.5509301616346447</v>
      </c>
      <c r="J9" s="20">
        <v>0.40820372064653859</v>
      </c>
      <c r="K9" s="20">
        <v>0.22542441801362204</v>
      </c>
      <c r="L9" s="20">
        <v>9.4693504117108876E-2</v>
      </c>
      <c r="M9" s="20">
        <v>0.2836738843143235</v>
      </c>
      <c r="N9" s="20">
        <v>3.3343499034258414E-2</v>
      </c>
      <c r="O9" s="20">
        <v>1.9060689234522719E-2</v>
      </c>
    </row>
    <row r="10" spans="1:16384" ht="15" customHeight="1">
      <c r="A10" s="47"/>
      <c r="B10" s="21" t="s">
        <v>294</v>
      </c>
      <c r="C10" s="57" t="s">
        <v>300</v>
      </c>
      <c r="D10" s="22">
        <v>9368</v>
      </c>
      <c r="E10" s="23">
        <v>5039</v>
      </c>
      <c r="F10" s="24">
        <v>4415</v>
      </c>
      <c r="G10" s="24">
        <v>882</v>
      </c>
      <c r="H10" s="24">
        <v>3075</v>
      </c>
      <c r="I10" s="24">
        <v>4560</v>
      </c>
      <c r="J10" s="24">
        <v>3004</v>
      </c>
      <c r="K10" s="24">
        <v>2038</v>
      </c>
      <c r="L10" s="24">
        <v>938</v>
      </c>
      <c r="M10" s="24">
        <v>2221</v>
      </c>
      <c r="N10" s="24">
        <v>336</v>
      </c>
      <c r="O10" s="24">
        <v>173</v>
      </c>
    </row>
    <row r="11" spans="1:16384" ht="15" customHeight="1">
      <c r="A11" s="47"/>
      <c r="B11" s="25"/>
      <c r="C11" s="51"/>
      <c r="D11" s="26">
        <v>1</v>
      </c>
      <c r="E11" s="27">
        <v>0.53789496157130656</v>
      </c>
      <c r="F11" s="28">
        <v>0.47128522630230574</v>
      </c>
      <c r="G11" s="28">
        <v>9.4150298889837752E-2</v>
      </c>
      <c r="H11" s="28">
        <v>0.32824508966695132</v>
      </c>
      <c r="I11" s="28">
        <v>0.48676345004269855</v>
      </c>
      <c r="J11" s="28">
        <v>0.32066609735269003</v>
      </c>
      <c r="K11" s="28">
        <v>0.21754910333048677</v>
      </c>
      <c r="L11" s="28">
        <v>0.10012809564474807</v>
      </c>
      <c r="M11" s="28">
        <v>0.23708368915456873</v>
      </c>
      <c r="N11" s="28">
        <v>3.5866780529461996E-2</v>
      </c>
      <c r="O11" s="28">
        <v>1.8467122117847994E-2</v>
      </c>
    </row>
    <row r="12" spans="1:16384" ht="15" customHeight="1">
      <c r="A12" s="47"/>
      <c r="B12" s="25"/>
      <c r="C12" s="49" t="s">
        <v>301</v>
      </c>
      <c r="D12" s="29">
        <v>10225</v>
      </c>
      <c r="E12" s="30">
        <v>4817</v>
      </c>
      <c r="F12" s="31">
        <v>3641</v>
      </c>
      <c r="G12" s="31">
        <v>1157</v>
      </c>
      <c r="H12" s="31">
        <v>2912</v>
      </c>
      <c r="I12" s="31">
        <v>6243</v>
      </c>
      <c r="J12" s="31">
        <v>5003</v>
      </c>
      <c r="K12" s="31">
        <v>2378</v>
      </c>
      <c r="L12" s="31">
        <v>920</v>
      </c>
      <c r="M12" s="31">
        <v>3344</v>
      </c>
      <c r="N12" s="31">
        <v>315</v>
      </c>
      <c r="O12" s="31">
        <v>199</v>
      </c>
    </row>
    <row r="13" spans="1:16384" ht="15" customHeight="1">
      <c r="A13" s="47"/>
      <c r="B13" s="40"/>
      <c r="C13" s="50"/>
      <c r="D13" s="41">
        <v>1</v>
      </c>
      <c r="E13" s="42">
        <v>0.47110024449877752</v>
      </c>
      <c r="F13" s="43">
        <v>0.35608801955990221</v>
      </c>
      <c r="G13" s="43">
        <v>0.11315403422982885</v>
      </c>
      <c r="H13" s="43">
        <v>0.28479217603911983</v>
      </c>
      <c r="I13" s="43">
        <v>0.61056234718826408</v>
      </c>
      <c r="J13" s="43">
        <v>0.48929095354523228</v>
      </c>
      <c r="K13" s="43">
        <v>0.23256723716381419</v>
      </c>
      <c r="L13" s="43">
        <v>8.9975550122249393E-2</v>
      </c>
      <c r="M13" s="43">
        <v>0.32704156479217605</v>
      </c>
      <c r="N13" s="43">
        <v>3.0806845965770172E-2</v>
      </c>
      <c r="O13" s="43">
        <v>1.9462102689486553E-2</v>
      </c>
    </row>
    <row r="14" spans="1:16384" ht="15" customHeight="1">
      <c r="A14" s="47"/>
      <c r="B14" s="25" t="s">
        <v>1</v>
      </c>
      <c r="C14" s="52" t="s">
        <v>302</v>
      </c>
      <c r="D14" s="22">
        <v>2690</v>
      </c>
      <c r="E14" s="23">
        <v>1261</v>
      </c>
      <c r="F14" s="24">
        <v>1127</v>
      </c>
      <c r="G14" s="24">
        <v>351</v>
      </c>
      <c r="H14" s="24">
        <v>806</v>
      </c>
      <c r="I14" s="24">
        <v>1660</v>
      </c>
      <c r="J14" s="24">
        <v>1023</v>
      </c>
      <c r="K14" s="24">
        <v>413</v>
      </c>
      <c r="L14" s="24">
        <v>183</v>
      </c>
      <c r="M14" s="24">
        <v>764</v>
      </c>
      <c r="N14" s="24">
        <v>82</v>
      </c>
      <c r="O14" s="24">
        <v>37</v>
      </c>
    </row>
    <row r="15" spans="1:16384" ht="15" customHeight="1">
      <c r="A15" s="47"/>
      <c r="B15" s="25"/>
      <c r="C15" s="51"/>
      <c r="D15" s="32">
        <v>1</v>
      </c>
      <c r="E15" s="27">
        <v>0.46877323420074352</v>
      </c>
      <c r="F15" s="28">
        <v>0.41895910780669143</v>
      </c>
      <c r="G15" s="28">
        <v>0.13048327137546467</v>
      </c>
      <c r="H15" s="28">
        <v>0.29962825278810407</v>
      </c>
      <c r="I15" s="28">
        <v>0.61710037174721188</v>
      </c>
      <c r="J15" s="28">
        <v>0.38029739776951671</v>
      </c>
      <c r="K15" s="28">
        <v>0.15353159851301115</v>
      </c>
      <c r="L15" s="28">
        <v>6.8029739776951675E-2</v>
      </c>
      <c r="M15" s="28">
        <v>0.28401486988847585</v>
      </c>
      <c r="N15" s="28">
        <v>3.0483271375464683E-2</v>
      </c>
      <c r="O15" s="28">
        <v>1.3754646840148699E-2</v>
      </c>
    </row>
    <row r="16" spans="1:16384" ht="15" customHeight="1">
      <c r="A16" s="47"/>
      <c r="B16" s="25"/>
      <c r="C16" s="49" t="s">
        <v>303</v>
      </c>
      <c r="D16" s="29">
        <v>2875</v>
      </c>
      <c r="E16" s="30">
        <v>1403</v>
      </c>
      <c r="F16" s="31">
        <v>1248</v>
      </c>
      <c r="G16" s="31">
        <v>330</v>
      </c>
      <c r="H16" s="31">
        <v>855</v>
      </c>
      <c r="I16" s="31">
        <v>1686</v>
      </c>
      <c r="J16" s="31">
        <v>1135</v>
      </c>
      <c r="K16" s="31">
        <v>527</v>
      </c>
      <c r="L16" s="31">
        <v>213</v>
      </c>
      <c r="M16" s="31">
        <v>794</v>
      </c>
      <c r="N16" s="31">
        <v>110</v>
      </c>
      <c r="O16" s="31">
        <v>57</v>
      </c>
    </row>
    <row r="17" spans="1:15" ht="15" customHeight="1">
      <c r="A17" s="47"/>
      <c r="B17" s="25"/>
      <c r="C17" s="51"/>
      <c r="D17" s="32">
        <v>1</v>
      </c>
      <c r="E17" s="27">
        <v>0.48799999999999999</v>
      </c>
      <c r="F17" s="28">
        <v>0.43408695652173912</v>
      </c>
      <c r="G17" s="28">
        <v>0.11478260869565217</v>
      </c>
      <c r="H17" s="28">
        <v>0.29739130434782607</v>
      </c>
      <c r="I17" s="28">
        <v>0.58643478260869564</v>
      </c>
      <c r="J17" s="28">
        <v>0.39478260869565218</v>
      </c>
      <c r="K17" s="28">
        <v>0.18330434782608696</v>
      </c>
      <c r="L17" s="28">
        <v>7.4086956521739133E-2</v>
      </c>
      <c r="M17" s="28">
        <v>0.27617391304347827</v>
      </c>
      <c r="N17" s="28">
        <v>3.826086956521739E-2</v>
      </c>
      <c r="O17" s="28">
        <v>1.982608695652174E-2</v>
      </c>
    </row>
    <row r="18" spans="1:15" ht="15" customHeight="1">
      <c r="A18" s="47"/>
      <c r="B18" s="25"/>
      <c r="C18" s="49" t="s">
        <v>304</v>
      </c>
      <c r="D18" s="29">
        <v>3280</v>
      </c>
      <c r="E18" s="30">
        <v>1706</v>
      </c>
      <c r="F18" s="31">
        <v>1295</v>
      </c>
      <c r="G18" s="31">
        <v>382</v>
      </c>
      <c r="H18" s="31">
        <v>988</v>
      </c>
      <c r="I18" s="31">
        <v>1756</v>
      </c>
      <c r="J18" s="31">
        <v>1375</v>
      </c>
      <c r="K18" s="31">
        <v>694</v>
      </c>
      <c r="L18" s="31">
        <v>296</v>
      </c>
      <c r="M18" s="31">
        <v>912</v>
      </c>
      <c r="N18" s="31">
        <v>143</v>
      </c>
      <c r="O18" s="31">
        <v>69</v>
      </c>
    </row>
    <row r="19" spans="1:15" ht="15" customHeight="1">
      <c r="A19" s="47"/>
      <c r="B19" s="25"/>
      <c r="C19" s="51"/>
      <c r="D19" s="32">
        <v>1</v>
      </c>
      <c r="E19" s="27">
        <v>0.52012195121951221</v>
      </c>
      <c r="F19" s="28">
        <v>0.39481707317073172</v>
      </c>
      <c r="G19" s="28">
        <v>0.11646341463414635</v>
      </c>
      <c r="H19" s="28">
        <v>0.30121951219512194</v>
      </c>
      <c r="I19" s="28">
        <v>0.53536585365853662</v>
      </c>
      <c r="J19" s="28">
        <v>0.41920731707317072</v>
      </c>
      <c r="K19" s="28">
        <v>0.21158536585365853</v>
      </c>
      <c r="L19" s="28">
        <v>9.0243902439024387E-2</v>
      </c>
      <c r="M19" s="28">
        <v>0.2780487804878049</v>
      </c>
      <c r="N19" s="28">
        <v>4.3597560975609753E-2</v>
      </c>
      <c r="O19" s="28">
        <v>2.103658536585366E-2</v>
      </c>
    </row>
    <row r="20" spans="1:15" ht="15" customHeight="1">
      <c r="A20" s="47"/>
      <c r="B20" s="25"/>
      <c r="C20" s="49" t="s">
        <v>305</v>
      </c>
      <c r="D20" s="29">
        <v>4523</v>
      </c>
      <c r="E20" s="30">
        <v>2396</v>
      </c>
      <c r="F20" s="31">
        <v>1834</v>
      </c>
      <c r="G20" s="31">
        <v>440</v>
      </c>
      <c r="H20" s="31">
        <v>1414</v>
      </c>
      <c r="I20" s="31">
        <v>2411</v>
      </c>
      <c r="J20" s="31">
        <v>1867</v>
      </c>
      <c r="K20" s="31">
        <v>1062</v>
      </c>
      <c r="L20" s="31">
        <v>445</v>
      </c>
      <c r="M20" s="31">
        <v>1306</v>
      </c>
      <c r="N20" s="31">
        <v>134</v>
      </c>
      <c r="O20" s="31">
        <v>78</v>
      </c>
    </row>
    <row r="21" spans="1:15" ht="15" customHeight="1">
      <c r="A21" s="47"/>
      <c r="B21" s="25"/>
      <c r="C21" s="51"/>
      <c r="D21" s="32">
        <v>1</v>
      </c>
      <c r="E21" s="27">
        <v>0.52973690028741982</v>
      </c>
      <c r="F21" s="28">
        <v>0.40548308644704845</v>
      </c>
      <c r="G21" s="28">
        <v>9.7280565996020335E-2</v>
      </c>
      <c r="H21" s="28">
        <v>0.31262436435993807</v>
      </c>
      <c r="I21" s="28">
        <v>0.53305328321910239</v>
      </c>
      <c r="J21" s="28">
        <v>0.41277912889674995</v>
      </c>
      <c r="K21" s="28">
        <v>0.23479991156312183</v>
      </c>
      <c r="L21" s="28">
        <v>9.8386026973247845E-2</v>
      </c>
      <c r="M21" s="28">
        <v>0.28874640725182399</v>
      </c>
      <c r="N21" s="28">
        <v>2.9626354189697102E-2</v>
      </c>
      <c r="O21" s="28">
        <v>1.7245191244749061E-2</v>
      </c>
    </row>
    <row r="22" spans="1:15" ht="15" customHeight="1">
      <c r="A22" s="47"/>
      <c r="B22" s="25"/>
      <c r="C22" s="49" t="s">
        <v>306</v>
      </c>
      <c r="D22" s="29">
        <v>5762</v>
      </c>
      <c r="E22" s="30">
        <v>2873</v>
      </c>
      <c r="F22" s="31">
        <v>2379</v>
      </c>
      <c r="G22" s="31">
        <v>498</v>
      </c>
      <c r="H22" s="31">
        <v>1790</v>
      </c>
      <c r="I22" s="31">
        <v>3058</v>
      </c>
      <c r="J22" s="31">
        <v>2429</v>
      </c>
      <c r="K22" s="31">
        <v>1586</v>
      </c>
      <c r="L22" s="31">
        <v>664</v>
      </c>
      <c r="M22" s="31">
        <v>1683</v>
      </c>
      <c r="N22" s="31">
        <v>169</v>
      </c>
      <c r="O22" s="31">
        <v>112</v>
      </c>
    </row>
    <row r="23" spans="1:15" ht="15" customHeight="1">
      <c r="A23" s="47"/>
      <c r="B23" s="40"/>
      <c r="C23" s="50"/>
      <c r="D23" s="41">
        <v>1</v>
      </c>
      <c r="E23" s="42">
        <v>0.49861159319680665</v>
      </c>
      <c r="F23" s="43">
        <v>0.4128774730996182</v>
      </c>
      <c r="G23" s="43">
        <v>8.642832349878514E-2</v>
      </c>
      <c r="H23" s="43">
        <v>0.31065602221450883</v>
      </c>
      <c r="I23" s="43">
        <v>0.5307185005206525</v>
      </c>
      <c r="J23" s="43">
        <v>0.42155501561957653</v>
      </c>
      <c r="K23" s="43">
        <v>0.27525164873307878</v>
      </c>
      <c r="L23" s="43">
        <v>0.11523776466504686</v>
      </c>
      <c r="M23" s="43">
        <v>0.29208608122179797</v>
      </c>
      <c r="N23" s="43">
        <v>2.9330093717459215E-2</v>
      </c>
      <c r="O23" s="43">
        <v>1.9437695244706701E-2</v>
      </c>
    </row>
    <row r="24" spans="1:15" ht="15" customHeight="1">
      <c r="A24" s="47"/>
      <c r="B24" s="25" t="s">
        <v>295</v>
      </c>
      <c r="C24" s="52" t="s">
        <v>307</v>
      </c>
      <c r="D24" s="22">
        <v>2093</v>
      </c>
      <c r="E24" s="23">
        <v>1042</v>
      </c>
      <c r="F24" s="24">
        <v>846</v>
      </c>
      <c r="G24" s="24">
        <v>208</v>
      </c>
      <c r="H24" s="24">
        <v>71</v>
      </c>
      <c r="I24" s="24">
        <v>511</v>
      </c>
      <c r="J24" s="24">
        <v>816</v>
      </c>
      <c r="K24" s="24">
        <v>579</v>
      </c>
      <c r="L24" s="24">
        <v>188</v>
      </c>
      <c r="M24" s="24">
        <v>448</v>
      </c>
      <c r="N24" s="24">
        <v>147</v>
      </c>
      <c r="O24" s="24">
        <v>58</v>
      </c>
    </row>
    <row r="25" spans="1:15" ht="15" customHeight="1">
      <c r="A25" s="47"/>
      <c r="B25" s="25"/>
      <c r="C25" s="51"/>
      <c r="D25" s="32">
        <v>1</v>
      </c>
      <c r="E25" s="27">
        <v>0.49784997611084569</v>
      </c>
      <c r="F25" s="28">
        <v>0.40420449116101292</v>
      </c>
      <c r="G25" s="28">
        <v>9.9378881987577633E-2</v>
      </c>
      <c r="H25" s="28">
        <v>3.3922599139990448E-2</v>
      </c>
      <c r="I25" s="28">
        <v>0.24414715719063546</v>
      </c>
      <c r="J25" s="28">
        <v>0.38987099856665075</v>
      </c>
      <c r="K25" s="28">
        <v>0.27663640707118969</v>
      </c>
      <c r="L25" s="28">
        <v>8.9823220258002864E-2</v>
      </c>
      <c r="M25" s="28">
        <v>0.21404682274247491</v>
      </c>
      <c r="N25" s="28">
        <v>7.0234113712374577E-2</v>
      </c>
      <c r="O25" s="28">
        <v>2.771141901576684E-2</v>
      </c>
    </row>
    <row r="26" spans="1:15" ht="15" customHeight="1">
      <c r="A26" s="47"/>
      <c r="B26" s="25"/>
      <c r="C26" s="49" t="s">
        <v>308</v>
      </c>
      <c r="D26" s="29">
        <v>6217</v>
      </c>
      <c r="E26" s="30">
        <v>3191</v>
      </c>
      <c r="F26" s="31">
        <v>2645</v>
      </c>
      <c r="G26" s="31">
        <v>632</v>
      </c>
      <c r="H26" s="31">
        <v>2803</v>
      </c>
      <c r="I26" s="31">
        <v>3466</v>
      </c>
      <c r="J26" s="31">
        <v>2615</v>
      </c>
      <c r="K26" s="31">
        <v>1433</v>
      </c>
      <c r="L26" s="31">
        <v>666</v>
      </c>
      <c r="M26" s="31">
        <v>2130</v>
      </c>
      <c r="N26" s="31">
        <v>149</v>
      </c>
      <c r="O26" s="31">
        <v>98</v>
      </c>
    </row>
    <row r="27" spans="1:15" ht="15" customHeight="1">
      <c r="A27" s="47"/>
      <c r="B27" s="25"/>
      <c r="C27" s="51"/>
      <c r="D27" s="32">
        <v>1</v>
      </c>
      <c r="E27" s="27">
        <v>0.51327006594820657</v>
      </c>
      <c r="F27" s="28">
        <v>0.4254463567637124</v>
      </c>
      <c r="G27" s="28">
        <v>0.10165674762747305</v>
      </c>
      <c r="H27" s="28">
        <v>0.45086054367058065</v>
      </c>
      <c r="I27" s="28">
        <v>0.55750361910889501</v>
      </c>
      <c r="J27" s="28">
        <v>0.42062087823709182</v>
      </c>
      <c r="K27" s="28">
        <v>0.23049702428824193</v>
      </c>
      <c r="L27" s="28">
        <v>0.10712562329097636</v>
      </c>
      <c r="M27" s="28">
        <v>0.34260897539005952</v>
      </c>
      <c r="N27" s="28">
        <v>2.3966543348882097E-2</v>
      </c>
      <c r="O27" s="28">
        <v>1.5763229853627152E-2</v>
      </c>
    </row>
    <row r="28" spans="1:15" ht="15" customHeight="1">
      <c r="A28" s="47"/>
      <c r="B28" s="25"/>
      <c r="C28" s="49" t="s">
        <v>406</v>
      </c>
      <c r="D28" s="29">
        <v>7018</v>
      </c>
      <c r="E28" s="30">
        <v>3496</v>
      </c>
      <c r="F28" s="31">
        <v>2884</v>
      </c>
      <c r="G28" s="31">
        <v>747</v>
      </c>
      <c r="H28" s="31">
        <v>2424</v>
      </c>
      <c r="I28" s="31">
        <v>4897</v>
      </c>
      <c r="J28" s="31">
        <v>2837</v>
      </c>
      <c r="K28" s="31">
        <v>1373</v>
      </c>
      <c r="L28" s="31">
        <v>633</v>
      </c>
      <c r="M28" s="31">
        <v>1887</v>
      </c>
      <c r="N28" s="31">
        <v>143</v>
      </c>
      <c r="O28" s="31">
        <v>91</v>
      </c>
    </row>
    <row r="29" spans="1:15" ht="15" customHeight="1">
      <c r="A29" s="47"/>
      <c r="B29" s="25"/>
      <c r="C29" s="51"/>
      <c r="D29" s="32">
        <v>1</v>
      </c>
      <c r="E29" s="27">
        <v>0.4981476204046737</v>
      </c>
      <c r="F29" s="28">
        <v>0.41094328868623542</v>
      </c>
      <c r="G29" s="28">
        <v>0.10644058136221146</v>
      </c>
      <c r="H29" s="28">
        <v>0.34539754915930465</v>
      </c>
      <c r="I29" s="28">
        <v>0.69777714448560846</v>
      </c>
      <c r="J29" s="28">
        <v>0.4042462239954403</v>
      </c>
      <c r="K29" s="28">
        <v>0.19563978341407809</v>
      </c>
      <c r="L29" s="28">
        <v>9.0196637218580789E-2</v>
      </c>
      <c r="M29" s="28">
        <v>0.26888002279851808</v>
      </c>
      <c r="N29" s="28">
        <v>2.037617554858934E-2</v>
      </c>
      <c r="O29" s="28">
        <v>1.2966657167284127E-2</v>
      </c>
    </row>
    <row r="30" spans="1:15" ht="15" customHeight="1">
      <c r="A30" s="47"/>
      <c r="B30" s="25"/>
      <c r="C30" s="49" t="s">
        <v>407</v>
      </c>
      <c r="D30" s="29">
        <v>4023</v>
      </c>
      <c r="E30" s="30">
        <v>2009</v>
      </c>
      <c r="F30" s="31">
        <v>1609</v>
      </c>
      <c r="G30" s="31">
        <v>427</v>
      </c>
      <c r="H30" s="31">
        <v>645</v>
      </c>
      <c r="I30" s="31">
        <v>1832</v>
      </c>
      <c r="J30" s="31">
        <v>1657</v>
      </c>
      <c r="K30" s="31">
        <v>970</v>
      </c>
      <c r="L30" s="31">
        <v>350</v>
      </c>
      <c r="M30" s="31">
        <v>1059</v>
      </c>
      <c r="N30" s="31">
        <v>196</v>
      </c>
      <c r="O30" s="31">
        <v>105</v>
      </c>
    </row>
    <row r="31" spans="1:15" ht="15" customHeight="1">
      <c r="A31" s="47"/>
      <c r="B31" s="40"/>
      <c r="C31" s="50"/>
      <c r="D31" s="41">
        <v>1</v>
      </c>
      <c r="E31" s="42">
        <v>0.49937857320407658</v>
      </c>
      <c r="F31" s="43">
        <v>0.39995028585632614</v>
      </c>
      <c r="G31" s="43">
        <v>0.10613969674372359</v>
      </c>
      <c r="H31" s="43">
        <v>0.16032811334824756</v>
      </c>
      <c r="I31" s="43">
        <v>0.45538155605269698</v>
      </c>
      <c r="J31" s="43">
        <v>0.41188168033805617</v>
      </c>
      <c r="K31" s="43">
        <v>0.24111359681829481</v>
      </c>
      <c r="L31" s="43">
        <v>8.6999751429281624E-2</v>
      </c>
      <c r="M31" s="43">
        <v>0.26323639075316929</v>
      </c>
      <c r="N31" s="43">
        <v>4.871986080039771E-2</v>
      </c>
      <c r="O31" s="43">
        <v>2.609992542878449E-2</v>
      </c>
    </row>
    <row r="32" spans="1:15" ht="15" customHeight="1">
      <c r="A32" s="47"/>
      <c r="B32" s="25" t="s">
        <v>296</v>
      </c>
      <c r="C32" s="52" t="s">
        <v>408</v>
      </c>
      <c r="D32" s="22">
        <v>2534</v>
      </c>
      <c r="E32" s="33">
        <v>1561</v>
      </c>
      <c r="F32" s="34">
        <v>1235</v>
      </c>
      <c r="G32" s="34">
        <v>393</v>
      </c>
      <c r="H32" s="34">
        <v>949</v>
      </c>
      <c r="I32" s="34">
        <v>1460</v>
      </c>
      <c r="J32" s="34">
        <v>1127</v>
      </c>
      <c r="K32" s="34">
        <v>545</v>
      </c>
      <c r="L32" s="34">
        <v>320</v>
      </c>
      <c r="M32" s="34">
        <v>804</v>
      </c>
      <c r="N32" s="34">
        <v>37</v>
      </c>
      <c r="O32" s="34">
        <v>38</v>
      </c>
    </row>
    <row r="33" spans="1:15" ht="15" customHeight="1">
      <c r="A33" s="47"/>
      <c r="B33" s="25"/>
      <c r="C33" s="51"/>
      <c r="D33" s="32">
        <v>1</v>
      </c>
      <c r="E33" s="27">
        <v>0.61602209944751385</v>
      </c>
      <c r="F33" s="28">
        <v>0.48737174427782165</v>
      </c>
      <c r="G33" s="28">
        <v>0.15509076558800317</v>
      </c>
      <c r="H33" s="28">
        <v>0.3745067087608524</v>
      </c>
      <c r="I33" s="28">
        <v>0.57616416732438835</v>
      </c>
      <c r="J33" s="28">
        <v>0.44475138121546959</v>
      </c>
      <c r="K33" s="28">
        <v>0.21507498026835042</v>
      </c>
      <c r="L33" s="28">
        <v>0.12628255722178375</v>
      </c>
      <c r="M33" s="28">
        <v>0.31728492501973166</v>
      </c>
      <c r="N33" s="28">
        <v>1.4601420678768745E-2</v>
      </c>
      <c r="O33" s="28">
        <v>1.499605367008682E-2</v>
      </c>
    </row>
    <row r="34" spans="1:15" ht="15" customHeight="1">
      <c r="A34" s="47"/>
      <c r="B34" s="25"/>
      <c r="C34" s="49" t="s">
        <v>409</v>
      </c>
      <c r="D34" s="29">
        <v>13584</v>
      </c>
      <c r="E34" s="35">
        <v>7049</v>
      </c>
      <c r="F34" s="36">
        <v>5707</v>
      </c>
      <c r="G34" s="36">
        <v>1409</v>
      </c>
      <c r="H34" s="36">
        <v>4250</v>
      </c>
      <c r="I34" s="36">
        <v>7701</v>
      </c>
      <c r="J34" s="36">
        <v>5717</v>
      </c>
      <c r="K34" s="36">
        <v>2990</v>
      </c>
      <c r="L34" s="36">
        <v>1312</v>
      </c>
      <c r="M34" s="36">
        <v>3956</v>
      </c>
      <c r="N34" s="36">
        <v>336</v>
      </c>
      <c r="O34" s="36">
        <v>207</v>
      </c>
    </row>
    <row r="35" spans="1:15" ht="15" customHeight="1">
      <c r="A35" s="47"/>
      <c r="B35" s="25"/>
      <c r="C35" s="51"/>
      <c r="D35" s="32">
        <v>1</v>
      </c>
      <c r="E35" s="27">
        <v>0.51891931684334514</v>
      </c>
      <c r="F35" s="28">
        <v>0.42012661955241459</v>
      </c>
      <c r="G35" s="28">
        <v>0.10372497055359246</v>
      </c>
      <c r="H35" s="28">
        <v>0.31286808009422851</v>
      </c>
      <c r="I35" s="28">
        <v>0.56691696113074208</v>
      </c>
      <c r="J35" s="28">
        <v>0.42086277974087161</v>
      </c>
      <c r="K35" s="28">
        <v>0.22011189634864547</v>
      </c>
      <c r="L35" s="28">
        <v>9.6584216725559488E-2</v>
      </c>
      <c r="M35" s="28">
        <v>0.29122497055359248</v>
      </c>
      <c r="N35" s="28">
        <v>2.4734982332155476E-2</v>
      </c>
      <c r="O35" s="28">
        <v>1.5238515901060071E-2</v>
      </c>
    </row>
    <row r="36" spans="1:15" ht="15" customHeight="1">
      <c r="A36" s="47"/>
      <c r="B36" s="25"/>
      <c r="C36" s="49" t="s">
        <v>410</v>
      </c>
      <c r="D36" s="29">
        <v>2397</v>
      </c>
      <c r="E36" s="35">
        <v>909</v>
      </c>
      <c r="F36" s="36">
        <v>797</v>
      </c>
      <c r="G36" s="36">
        <v>173</v>
      </c>
      <c r="H36" s="36">
        <v>552</v>
      </c>
      <c r="I36" s="36">
        <v>1208</v>
      </c>
      <c r="J36" s="36">
        <v>867</v>
      </c>
      <c r="K36" s="36">
        <v>604</v>
      </c>
      <c r="L36" s="36">
        <v>170</v>
      </c>
      <c r="M36" s="36">
        <v>597</v>
      </c>
      <c r="N36" s="36">
        <v>158</v>
      </c>
      <c r="O36" s="36">
        <v>58</v>
      </c>
    </row>
    <row r="37" spans="1:15" ht="15" customHeight="1">
      <c r="A37" s="47"/>
      <c r="B37" s="25"/>
      <c r="C37" s="51"/>
      <c r="D37" s="32">
        <v>1</v>
      </c>
      <c r="E37" s="27">
        <v>0.37922403003754696</v>
      </c>
      <c r="F37" s="28">
        <v>0.33249895702962035</v>
      </c>
      <c r="G37" s="28">
        <v>7.2173550271172296E-2</v>
      </c>
      <c r="H37" s="28">
        <v>0.23028785982478098</v>
      </c>
      <c r="I37" s="28">
        <v>0.50396328744263663</v>
      </c>
      <c r="J37" s="28">
        <v>0.36170212765957449</v>
      </c>
      <c r="K37" s="28">
        <v>0.25198164372131832</v>
      </c>
      <c r="L37" s="28">
        <v>7.0921985815602842E-2</v>
      </c>
      <c r="M37" s="28">
        <v>0.2490613266583229</v>
      </c>
      <c r="N37" s="28">
        <v>6.5915727993324985E-2</v>
      </c>
      <c r="O37" s="28">
        <v>2.4196912807676264E-2</v>
      </c>
    </row>
    <row r="38" spans="1:15" ht="15" customHeight="1">
      <c r="A38" s="47"/>
      <c r="B38" s="25"/>
      <c r="C38" s="49" t="s">
        <v>411</v>
      </c>
      <c r="D38" s="29">
        <v>794</v>
      </c>
      <c r="E38" s="35">
        <v>201</v>
      </c>
      <c r="F38" s="36">
        <v>212</v>
      </c>
      <c r="G38" s="36">
        <v>50</v>
      </c>
      <c r="H38" s="36">
        <v>176</v>
      </c>
      <c r="I38" s="36">
        <v>313</v>
      </c>
      <c r="J38" s="36">
        <v>198</v>
      </c>
      <c r="K38" s="36">
        <v>222</v>
      </c>
      <c r="L38" s="36">
        <v>36</v>
      </c>
      <c r="M38" s="36">
        <v>150</v>
      </c>
      <c r="N38" s="36">
        <v>115</v>
      </c>
      <c r="O38" s="36">
        <v>25</v>
      </c>
    </row>
    <row r="39" spans="1:15" ht="15" customHeight="1">
      <c r="A39" s="47"/>
      <c r="B39" s="40"/>
      <c r="C39" s="50"/>
      <c r="D39" s="41">
        <v>1</v>
      </c>
      <c r="E39" s="42">
        <v>0.25314861460957178</v>
      </c>
      <c r="F39" s="43">
        <v>0.26700251889168763</v>
      </c>
      <c r="G39" s="43">
        <v>6.2972292191435769E-2</v>
      </c>
      <c r="H39" s="43">
        <v>0.22166246851385391</v>
      </c>
      <c r="I39" s="43">
        <v>0.39420654911838793</v>
      </c>
      <c r="J39" s="43">
        <v>0.24937027707808565</v>
      </c>
      <c r="K39" s="43">
        <v>0.27959697732997479</v>
      </c>
      <c r="L39" s="43">
        <v>4.534005037783375E-2</v>
      </c>
      <c r="M39" s="43">
        <v>0.18891687657430731</v>
      </c>
      <c r="N39" s="43">
        <v>0.14483627204030228</v>
      </c>
      <c r="O39" s="43">
        <v>3.1486146095717885E-2</v>
      </c>
    </row>
    <row r="40" spans="1:15" ht="15" customHeight="1">
      <c r="A40" s="47"/>
      <c r="B40" s="25" t="s">
        <v>297</v>
      </c>
      <c r="C40" s="52" t="s">
        <v>2</v>
      </c>
      <c r="D40" s="22">
        <v>1979</v>
      </c>
      <c r="E40" s="23">
        <v>991</v>
      </c>
      <c r="F40" s="24">
        <v>824</v>
      </c>
      <c r="G40" s="24">
        <v>244</v>
      </c>
      <c r="H40" s="24">
        <v>646</v>
      </c>
      <c r="I40" s="24">
        <v>1059</v>
      </c>
      <c r="J40" s="24">
        <v>781</v>
      </c>
      <c r="K40" s="24">
        <v>456</v>
      </c>
      <c r="L40" s="24">
        <v>168</v>
      </c>
      <c r="M40" s="24">
        <v>574</v>
      </c>
      <c r="N40" s="24">
        <v>64</v>
      </c>
      <c r="O40" s="24">
        <v>34</v>
      </c>
    </row>
    <row r="41" spans="1:15" ht="15" customHeight="1">
      <c r="A41" s="47"/>
      <c r="B41" s="25"/>
      <c r="C41" s="51"/>
      <c r="D41" s="32">
        <v>1</v>
      </c>
      <c r="E41" s="27">
        <v>0.50075795856493177</v>
      </c>
      <c r="F41" s="28">
        <v>0.41637190500252652</v>
      </c>
      <c r="G41" s="28">
        <v>0.12329459322890349</v>
      </c>
      <c r="H41" s="28">
        <v>0.32642748863062154</v>
      </c>
      <c r="I41" s="28">
        <v>0.53511874684183935</v>
      </c>
      <c r="J41" s="28">
        <v>0.39464375947448205</v>
      </c>
      <c r="K41" s="28">
        <v>0.23041940373926226</v>
      </c>
      <c r="L41" s="28">
        <v>8.4891359272359773E-2</v>
      </c>
      <c r="M41" s="28">
        <v>0.29004547751389592</v>
      </c>
      <c r="N41" s="28">
        <v>3.2339565437089442E-2</v>
      </c>
      <c r="O41" s="28">
        <v>1.7180394138453764E-2</v>
      </c>
    </row>
    <row r="42" spans="1:15" ht="15" customHeight="1">
      <c r="A42" s="47"/>
      <c r="B42" s="25"/>
      <c r="C42" s="49" t="s">
        <v>309</v>
      </c>
      <c r="D42" s="29">
        <v>1921</v>
      </c>
      <c r="E42" s="30">
        <v>960</v>
      </c>
      <c r="F42" s="31">
        <v>824</v>
      </c>
      <c r="G42" s="31">
        <v>192</v>
      </c>
      <c r="H42" s="31">
        <v>651</v>
      </c>
      <c r="I42" s="31">
        <v>1120</v>
      </c>
      <c r="J42" s="31">
        <v>896</v>
      </c>
      <c r="K42" s="31">
        <v>447</v>
      </c>
      <c r="L42" s="31">
        <v>208</v>
      </c>
      <c r="M42" s="31">
        <v>580</v>
      </c>
      <c r="N42" s="31">
        <v>54</v>
      </c>
      <c r="O42" s="31">
        <v>23</v>
      </c>
    </row>
    <row r="43" spans="1:15" ht="15" customHeight="1">
      <c r="A43" s="47"/>
      <c r="B43" s="25"/>
      <c r="C43" s="51"/>
      <c r="D43" s="32">
        <v>1</v>
      </c>
      <c r="E43" s="27">
        <v>0.49973971889640811</v>
      </c>
      <c r="F43" s="28">
        <v>0.42894325871941696</v>
      </c>
      <c r="G43" s="28">
        <v>9.9947943779281623E-2</v>
      </c>
      <c r="H43" s="28">
        <v>0.33888599687662674</v>
      </c>
      <c r="I43" s="28">
        <v>0.58302967204580947</v>
      </c>
      <c r="J43" s="28">
        <v>0.46642373763664757</v>
      </c>
      <c r="K43" s="28">
        <v>0.23269130661114004</v>
      </c>
      <c r="L43" s="28">
        <v>0.10827693909422176</v>
      </c>
      <c r="M43" s="28">
        <v>0.3019260801665799</v>
      </c>
      <c r="N43" s="28">
        <v>2.8110359187922956E-2</v>
      </c>
      <c r="O43" s="28">
        <v>1.1972930765226444E-2</v>
      </c>
    </row>
    <row r="44" spans="1:15" ht="15" customHeight="1">
      <c r="A44" s="47"/>
      <c r="B44" s="25"/>
      <c r="C44" s="49" t="s">
        <v>310</v>
      </c>
      <c r="D44" s="29">
        <v>1117</v>
      </c>
      <c r="E44" s="30">
        <v>530</v>
      </c>
      <c r="F44" s="31">
        <v>448</v>
      </c>
      <c r="G44" s="31">
        <v>117</v>
      </c>
      <c r="H44" s="31">
        <v>355</v>
      </c>
      <c r="I44" s="31">
        <v>650</v>
      </c>
      <c r="J44" s="31">
        <v>466</v>
      </c>
      <c r="K44" s="31">
        <v>241</v>
      </c>
      <c r="L44" s="31">
        <v>109</v>
      </c>
      <c r="M44" s="31">
        <v>322</v>
      </c>
      <c r="N44" s="31">
        <v>42</v>
      </c>
      <c r="O44" s="31">
        <v>10</v>
      </c>
    </row>
    <row r="45" spans="1:15" ht="15" customHeight="1">
      <c r="A45" s="47"/>
      <c r="B45" s="25"/>
      <c r="C45" s="51"/>
      <c r="D45" s="32">
        <v>1</v>
      </c>
      <c r="E45" s="27">
        <v>0.47448522829006268</v>
      </c>
      <c r="F45" s="28">
        <v>0.40107430617726053</v>
      </c>
      <c r="G45" s="28">
        <v>0.10474485228290063</v>
      </c>
      <c r="H45" s="28">
        <v>0.31781557743957028</v>
      </c>
      <c r="I45" s="28">
        <v>0.58191584601611457</v>
      </c>
      <c r="J45" s="28">
        <v>0.41718889883616833</v>
      </c>
      <c r="K45" s="28">
        <v>0.21575649059982094</v>
      </c>
      <c r="L45" s="28">
        <v>9.7582811101163833E-2</v>
      </c>
      <c r="M45" s="28">
        <v>0.28827215756490598</v>
      </c>
      <c r="N45" s="28">
        <v>3.7600716204118173E-2</v>
      </c>
      <c r="O45" s="28">
        <v>8.9525514771709933E-3</v>
      </c>
    </row>
    <row r="46" spans="1:15" ht="15" customHeight="1">
      <c r="A46" s="47"/>
      <c r="B46" s="25"/>
      <c r="C46" s="49" t="s">
        <v>5</v>
      </c>
      <c r="D46" s="29">
        <v>1482</v>
      </c>
      <c r="E46" s="30">
        <v>720</v>
      </c>
      <c r="F46" s="31">
        <v>581</v>
      </c>
      <c r="G46" s="31">
        <v>157</v>
      </c>
      <c r="H46" s="31">
        <v>456</v>
      </c>
      <c r="I46" s="31">
        <v>859</v>
      </c>
      <c r="J46" s="31">
        <v>593</v>
      </c>
      <c r="K46" s="31">
        <v>318</v>
      </c>
      <c r="L46" s="31">
        <v>136</v>
      </c>
      <c r="M46" s="31">
        <v>410</v>
      </c>
      <c r="N46" s="31">
        <v>55</v>
      </c>
      <c r="O46" s="31">
        <v>31</v>
      </c>
    </row>
    <row r="47" spans="1:15" ht="15" customHeight="1">
      <c r="A47" s="47"/>
      <c r="B47" s="25"/>
      <c r="C47" s="51"/>
      <c r="D47" s="32">
        <v>1</v>
      </c>
      <c r="E47" s="27">
        <v>0.48582995951417002</v>
      </c>
      <c r="F47" s="28">
        <v>0.39203778677462886</v>
      </c>
      <c r="G47" s="28">
        <v>0.10593792172739541</v>
      </c>
      <c r="H47" s="28">
        <v>0.30769230769230771</v>
      </c>
      <c r="I47" s="28">
        <v>0.57962213225371118</v>
      </c>
      <c r="J47" s="28">
        <v>0.40013495276653172</v>
      </c>
      <c r="K47" s="28">
        <v>0.2145748987854251</v>
      </c>
      <c r="L47" s="28">
        <v>9.1767881241565458E-2</v>
      </c>
      <c r="M47" s="28">
        <v>0.2766531713900135</v>
      </c>
      <c r="N47" s="28">
        <v>3.7112010796221326E-2</v>
      </c>
      <c r="O47" s="28">
        <v>2.0917678812415654E-2</v>
      </c>
    </row>
    <row r="48" spans="1:15" ht="15" customHeight="1">
      <c r="A48" s="47"/>
      <c r="B48" s="25"/>
      <c r="C48" s="49" t="s">
        <v>311</v>
      </c>
      <c r="D48" s="29">
        <v>2208</v>
      </c>
      <c r="E48" s="30">
        <v>998</v>
      </c>
      <c r="F48" s="31">
        <v>905</v>
      </c>
      <c r="G48" s="31">
        <v>224</v>
      </c>
      <c r="H48" s="31">
        <v>739</v>
      </c>
      <c r="I48" s="31">
        <v>1227</v>
      </c>
      <c r="J48" s="31">
        <v>873</v>
      </c>
      <c r="K48" s="31">
        <v>471</v>
      </c>
      <c r="L48" s="31">
        <v>149</v>
      </c>
      <c r="M48" s="31">
        <v>579</v>
      </c>
      <c r="N48" s="31">
        <v>79</v>
      </c>
      <c r="O48" s="31">
        <v>53</v>
      </c>
    </row>
    <row r="49" spans="1:15" ht="15" customHeight="1">
      <c r="A49" s="47"/>
      <c r="B49" s="25"/>
      <c r="C49" s="51"/>
      <c r="D49" s="32">
        <v>1</v>
      </c>
      <c r="E49" s="27">
        <v>0.45199275362318841</v>
      </c>
      <c r="F49" s="28">
        <v>0.40987318840579712</v>
      </c>
      <c r="G49" s="28">
        <v>0.10144927536231885</v>
      </c>
      <c r="H49" s="28">
        <v>0.33469202898550726</v>
      </c>
      <c r="I49" s="28">
        <v>0.55570652173913049</v>
      </c>
      <c r="J49" s="28">
        <v>0.3953804347826087</v>
      </c>
      <c r="K49" s="28">
        <v>0.21331521739130435</v>
      </c>
      <c r="L49" s="28">
        <v>6.7481884057971009E-2</v>
      </c>
      <c r="M49" s="28">
        <v>0.26222826086956524</v>
      </c>
      <c r="N49" s="28">
        <v>3.5778985507246376E-2</v>
      </c>
      <c r="O49" s="28">
        <v>2.4003623188405796E-2</v>
      </c>
    </row>
    <row r="50" spans="1:15" ht="15" customHeight="1">
      <c r="A50" s="47"/>
      <c r="B50" s="25"/>
      <c r="C50" s="49" t="s">
        <v>7</v>
      </c>
      <c r="D50" s="29">
        <v>1532</v>
      </c>
      <c r="E50" s="30">
        <v>823</v>
      </c>
      <c r="F50" s="31">
        <v>626</v>
      </c>
      <c r="G50" s="31">
        <v>132</v>
      </c>
      <c r="H50" s="31">
        <v>507</v>
      </c>
      <c r="I50" s="31">
        <v>890</v>
      </c>
      <c r="J50" s="31">
        <v>632</v>
      </c>
      <c r="K50" s="31">
        <v>377</v>
      </c>
      <c r="L50" s="31">
        <v>157</v>
      </c>
      <c r="M50" s="31">
        <v>415</v>
      </c>
      <c r="N50" s="31">
        <v>38</v>
      </c>
      <c r="O50" s="31">
        <v>19</v>
      </c>
    </row>
    <row r="51" spans="1:15" ht="15" customHeight="1">
      <c r="A51" s="47"/>
      <c r="B51" s="25"/>
      <c r="C51" s="51"/>
      <c r="D51" s="32">
        <v>1</v>
      </c>
      <c r="E51" s="27">
        <v>0.53720626631853785</v>
      </c>
      <c r="F51" s="28">
        <v>0.40861618798955612</v>
      </c>
      <c r="G51" s="28">
        <v>8.6161879895561358E-2</v>
      </c>
      <c r="H51" s="28">
        <v>0.33093994778067887</v>
      </c>
      <c r="I51" s="28">
        <v>0.58093994778067881</v>
      </c>
      <c r="J51" s="28">
        <v>0.41253263707571802</v>
      </c>
      <c r="K51" s="28">
        <v>0.24608355091383813</v>
      </c>
      <c r="L51" s="28">
        <v>0.10248041775456919</v>
      </c>
      <c r="M51" s="28">
        <v>0.27088772845953002</v>
      </c>
      <c r="N51" s="28">
        <v>2.4804177545691905E-2</v>
      </c>
      <c r="O51" s="28">
        <v>1.2402088772845953E-2</v>
      </c>
    </row>
    <row r="52" spans="1:15" ht="15" customHeight="1">
      <c r="A52" s="47"/>
      <c r="B52" s="25"/>
      <c r="C52" s="49" t="s">
        <v>3</v>
      </c>
      <c r="D52" s="29">
        <v>2344</v>
      </c>
      <c r="E52" s="30">
        <v>1101</v>
      </c>
      <c r="F52" s="31">
        <v>913</v>
      </c>
      <c r="G52" s="31">
        <v>191</v>
      </c>
      <c r="H52" s="31">
        <v>723</v>
      </c>
      <c r="I52" s="31">
        <v>1266</v>
      </c>
      <c r="J52" s="31">
        <v>900</v>
      </c>
      <c r="K52" s="31">
        <v>536</v>
      </c>
      <c r="L52" s="31">
        <v>151</v>
      </c>
      <c r="M52" s="31">
        <v>639</v>
      </c>
      <c r="N52" s="31">
        <v>108</v>
      </c>
      <c r="O52" s="31">
        <v>48</v>
      </c>
    </row>
    <row r="53" spans="1:15" ht="15" customHeight="1">
      <c r="A53" s="47"/>
      <c r="B53" s="25"/>
      <c r="C53" s="51"/>
      <c r="D53" s="32">
        <v>1</v>
      </c>
      <c r="E53" s="27">
        <v>0.46970989761092152</v>
      </c>
      <c r="F53" s="28">
        <v>0.38950511945392491</v>
      </c>
      <c r="G53" s="28">
        <v>8.1484641638225261E-2</v>
      </c>
      <c r="H53" s="28">
        <v>0.30844709897610922</v>
      </c>
      <c r="I53" s="28">
        <v>0.54010238907849828</v>
      </c>
      <c r="J53" s="28">
        <v>0.38395904436860068</v>
      </c>
      <c r="K53" s="28">
        <v>0.22866894197952217</v>
      </c>
      <c r="L53" s="28">
        <v>6.4419795221843004E-2</v>
      </c>
      <c r="M53" s="28">
        <v>0.27261092150170646</v>
      </c>
      <c r="N53" s="28">
        <v>4.607508532423208E-2</v>
      </c>
      <c r="O53" s="28">
        <v>2.0477815699658702E-2</v>
      </c>
    </row>
    <row r="54" spans="1:15" ht="15" customHeight="1">
      <c r="A54" s="47"/>
      <c r="B54" s="25"/>
      <c r="C54" s="49" t="s">
        <v>6</v>
      </c>
      <c r="D54" s="29">
        <v>1909</v>
      </c>
      <c r="E54" s="30">
        <v>963</v>
      </c>
      <c r="F54" s="31">
        <v>788</v>
      </c>
      <c r="G54" s="31">
        <v>180</v>
      </c>
      <c r="H54" s="31">
        <v>535</v>
      </c>
      <c r="I54" s="31">
        <v>1061</v>
      </c>
      <c r="J54" s="31">
        <v>744</v>
      </c>
      <c r="K54" s="31">
        <v>351</v>
      </c>
      <c r="L54" s="31">
        <v>202</v>
      </c>
      <c r="M54" s="31">
        <v>519</v>
      </c>
      <c r="N54" s="31">
        <v>62</v>
      </c>
      <c r="O54" s="31">
        <v>31</v>
      </c>
    </row>
    <row r="55" spans="1:15" ht="15" customHeight="1">
      <c r="A55" s="47"/>
      <c r="B55" s="25"/>
      <c r="C55" s="51"/>
      <c r="D55" s="32">
        <v>1</v>
      </c>
      <c r="E55" s="27">
        <v>0.50445259298061818</v>
      </c>
      <c r="F55" s="28">
        <v>0.41278156102671554</v>
      </c>
      <c r="G55" s="28">
        <v>9.4290204295442645E-2</v>
      </c>
      <c r="H55" s="28">
        <v>0.28025144054478784</v>
      </c>
      <c r="I55" s="28">
        <v>0.55578837087480359</v>
      </c>
      <c r="J55" s="28">
        <v>0.38973284442116291</v>
      </c>
      <c r="K55" s="28">
        <v>0.18386589837611314</v>
      </c>
      <c r="L55" s="28">
        <v>0.10581456259821896</v>
      </c>
      <c r="M55" s="28">
        <v>0.27187008905185961</v>
      </c>
      <c r="N55" s="28">
        <v>3.2477737035096911E-2</v>
      </c>
      <c r="O55" s="28">
        <v>1.6238868517548456E-2</v>
      </c>
    </row>
    <row r="56" spans="1:15" ht="15" customHeight="1">
      <c r="A56" s="47"/>
      <c r="B56" s="25"/>
      <c r="C56" s="49" t="s">
        <v>8</v>
      </c>
      <c r="D56" s="29">
        <v>5182</v>
      </c>
      <c r="E56" s="30">
        <v>2805</v>
      </c>
      <c r="F56" s="31">
        <v>2175</v>
      </c>
      <c r="G56" s="31">
        <v>611</v>
      </c>
      <c r="H56" s="31">
        <v>1397</v>
      </c>
      <c r="I56" s="31">
        <v>2707</v>
      </c>
      <c r="J56" s="31">
        <v>2146</v>
      </c>
      <c r="K56" s="31">
        <v>1238</v>
      </c>
      <c r="L56" s="31">
        <v>583</v>
      </c>
      <c r="M56" s="31">
        <v>1543</v>
      </c>
      <c r="N56" s="31">
        <v>154</v>
      </c>
      <c r="O56" s="31">
        <v>126</v>
      </c>
    </row>
    <row r="57" spans="1:15" ht="15" customHeight="1">
      <c r="A57" s="47"/>
      <c r="B57" s="40"/>
      <c r="C57" s="50"/>
      <c r="D57" s="41">
        <v>1</v>
      </c>
      <c r="E57" s="42">
        <v>0.54129679660362795</v>
      </c>
      <c r="F57" s="43">
        <v>0.41972211501350831</v>
      </c>
      <c r="G57" s="43">
        <v>0.11790814357390969</v>
      </c>
      <c r="H57" s="43">
        <v>0.26958703203396372</v>
      </c>
      <c r="I57" s="43">
        <v>0.52238517946738716</v>
      </c>
      <c r="J57" s="43">
        <v>0.41412582014666149</v>
      </c>
      <c r="K57" s="43">
        <v>0.23890389810883828</v>
      </c>
      <c r="L57" s="43">
        <v>0.1125048243921266</v>
      </c>
      <c r="M57" s="43">
        <v>0.29776148205326131</v>
      </c>
      <c r="N57" s="43">
        <v>2.9718255499807025E-2</v>
      </c>
      <c r="O57" s="43">
        <v>2.4314936318023929E-2</v>
      </c>
    </row>
    <row r="58" spans="1:15" ht="15" customHeight="1"/>
    <row r="59" spans="1:15" ht="15" hidden="1" customHeight="1"/>
    <row r="60" spans="1:15" ht="12" hidden="1" customHeight="1">
      <c r="C60" s="37"/>
    </row>
    <row r="61" spans="1:15" ht="12" hidden="1" customHeight="1">
      <c r="C61" s="37"/>
    </row>
    <row r="62" spans="1:15" ht="12" hidden="1" customHeight="1"/>
    <row r="63" spans="1:15" ht="12" hidden="1" customHeight="1"/>
    <row r="64" spans="1:15"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O9">
    <cfRule type="top10" dxfId="1099" priority="31" rank="1"/>
  </conditionalFormatting>
  <conditionalFormatting sqref="E57:O57">
    <cfRule type="top10" dxfId="1098" priority="25" rank="1"/>
  </conditionalFormatting>
  <conditionalFormatting sqref="E55:O55">
    <cfRule type="top10" dxfId="1097" priority="24" rank="1"/>
  </conditionalFormatting>
  <conditionalFormatting sqref="E53:O53">
    <cfRule type="top10" dxfId="1096" priority="23" rank="1"/>
  </conditionalFormatting>
  <conditionalFormatting sqref="E51:O51">
    <cfRule type="top10" dxfId="1095" priority="22" rank="1"/>
  </conditionalFormatting>
  <conditionalFormatting sqref="E49:O49">
    <cfRule type="top10" dxfId="1094" priority="21" rank="1"/>
  </conditionalFormatting>
  <conditionalFormatting sqref="E47:O47">
    <cfRule type="top10" dxfId="1093" priority="20" rank="1"/>
  </conditionalFormatting>
  <conditionalFormatting sqref="E45:O45">
    <cfRule type="top10" dxfId="1092" priority="19" rank="1"/>
  </conditionalFormatting>
  <conditionalFormatting sqref="E43:O43">
    <cfRule type="top10" dxfId="1091" priority="18" rank="1"/>
  </conditionalFormatting>
  <conditionalFormatting sqref="E41:O41">
    <cfRule type="top10" dxfId="1090" priority="17" rank="1"/>
  </conditionalFormatting>
  <conditionalFormatting sqref="E39:O39">
    <cfRule type="top10" dxfId="1089" priority="16" rank="1"/>
  </conditionalFormatting>
  <conditionalFormatting sqref="E37:O37">
    <cfRule type="top10" dxfId="1088" priority="15" rank="1"/>
  </conditionalFormatting>
  <conditionalFormatting sqref="E35:O35">
    <cfRule type="top10" dxfId="1087" priority="14" rank="1"/>
  </conditionalFormatting>
  <conditionalFormatting sqref="E33:O33">
    <cfRule type="top10" dxfId="1086" priority="13" rank="1"/>
  </conditionalFormatting>
  <conditionalFormatting sqref="E31:O31">
    <cfRule type="top10" dxfId="1085" priority="11" rank="1"/>
  </conditionalFormatting>
  <conditionalFormatting sqref="E29:O29">
    <cfRule type="top10" dxfId="1084" priority="10" rank="1"/>
  </conditionalFormatting>
  <conditionalFormatting sqref="E27:O27">
    <cfRule type="top10" dxfId="1083" priority="9" rank="1"/>
  </conditionalFormatting>
  <conditionalFormatting sqref="E25:O25">
    <cfRule type="top10" dxfId="1082" priority="8" rank="1"/>
  </conditionalFormatting>
  <conditionalFormatting sqref="E23:O23">
    <cfRule type="top10" dxfId="1081" priority="7" rank="1"/>
  </conditionalFormatting>
  <conditionalFormatting sqref="E21:O21">
    <cfRule type="top10" dxfId="1080" priority="6" rank="1"/>
  </conditionalFormatting>
  <conditionalFormatting sqref="E19:O19">
    <cfRule type="top10" dxfId="1079" priority="5" rank="1"/>
  </conditionalFormatting>
  <conditionalFormatting sqref="E17:O17">
    <cfRule type="top10" dxfId="1078" priority="4" rank="1"/>
  </conditionalFormatting>
  <conditionalFormatting sqref="E15:O15">
    <cfRule type="top10" dxfId="1077" priority="3" rank="1"/>
  </conditionalFormatting>
  <conditionalFormatting sqref="E13:O13">
    <cfRule type="top10" dxfId="1076" priority="2" rank="1"/>
  </conditionalFormatting>
  <conditionalFormatting sqref="E11:O11">
    <cfRule type="top10" dxfId="10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326</v>
      </c>
    </row>
    <row r="4" spans="1:16384" ht="15" customHeight="1">
      <c r="B4" s="3" t="s">
        <v>327</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60</v>
      </c>
      <c r="F8" s="17">
        <v>145</v>
      </c>
      <c r="G8" s="17">
        <v>178</v>
      </c>
      <c r="H8" s="17">
        <v>997</v>
      </c>
      <c r="I8" s="17">
        <v>4355</v>
      </c>
      <c r="J8" s="17">
        <v>12711</v>
      </c>
      <c r="K8" s="17">
        <v>1228</v>
      </c>
    </row>
    <row r="9" spans="1:16384" ht="15" customHeight="1">
      <c r="A9" s="47"/>
      <c r="B9" s="55"/>
      <c r="C9" s="56"/>
      <c r="D9" s="18">
        <v>1</v>
      </c>
      <c r="E9" s="19">
        <v>3.0497102775236353E-3</v>
      </c>
      <c r="F9" s="20">
        <v>7.3701331706821187E-3</v>
      </c>
      <c r="G9" s="20">
        <v>9.0474738233201173E-3</v>
      </c>
      <c r="H9" s="20">
        <v>5.0676019111517742E-2</v>
      </c>
      <c r="I9" s="20">
        <v>0.22135813764359052</v>
      </c>
      <c r="J9" s="20">
        <v>0.6460811222933821</v>
      </c>
      <c r="K9" s="20">
        <v>6.2417403679983732E-2</v>
      </c>
    </row>
    <row r="10" spans="1:16384" ht="15" customHeight="1">
      <c r="A10" s="47"/>
      <c r="B10" s="21" t="s">
        <v>294</v>
      </c>
      <c r="C10" s="57" t="s">
        <v>300</v>
      </c>
      <c r="D10" s="22">
        <v>9368</v>
      </c>
      <c r="E10" s="23">
        <v>25</v>
      </c>
      <c r="F10" s="24">
        <v>61</v>
      </c>
      <c r="G10" s="24">
        <v>76</v>
      </c>
      <c r="H10" s="24">
        <v>537</v>
      </c>
      <c r="I10" s="24">
        <v>2631</v>
      </c>
      <c r="J10" s="24">
        <v>5431</v>
      </c>
      <c r="K10" s="24">
        <v>607</v>
      </c>
    </row>
    <row r="11" spans="1:16384" ht="15" customHeight="1">
      <c r="A11" s="47"/>
      <c r="B11" s="25"/>
      <c r="C11" s="51"/>
      <c r="D11" s="26">
        <v>1</v>
      </c>
      <c r="E11" s="27">
        <v>2.6686592655849701E-3</v>
      </c>
      <c r="F11" s="28">
        <v>6.5115286080273272E-3</v>
      </c>
      <c r="G11" s="28">
        <v>8.1127241673783091E-3</v>
      </c>
      <c r="H11" s="28">
        <v>5.7322801024765155E-2</v>
      </c>
      <c r="I11" s="28">
        <v>0.28084970111016228</v>
      </c>
      <c r="J11" s="28">
        <v>0.57973953885567886</v>
      </c>
      <c r="K11" s="28">
        <v>6.4795046968403075E-2</v>
      </c>
    </row>
    <row r="12" spans="1:16384" ht="15" customHeight="1">
      <c r="A12" s="47"/>
      <c r="B12" s="25"/>
      <c r="C12" s="49" t="s">
        <v>301</v>
      </c>
      <c r="D12" s="29">
        <v>10225</v>
      </c>
      <c r="E12" s="30">
        <v>35</v>
      </c>
      <c r="F12" s="31">
        <v>82</v>
      </c>
      <c r="G12" s="31">
        <v>102</v>
      </c>
      <c r="H12" s="31">
        <v>457</v>
      </c>
      <c r="I12" s="31">
        <v>1714</v>
      </c>
      <c r="J12" s="31">
        <v>7224</v>
      </c>
      <c r="K12" s="31">
        <v>611</v>
      </c>
    </row>
    <row r="13" spans="1:16384" ht="15" customHeight="1">
      <c r="A13" s="47"/>
      <c r="B13" s="40"/>
      <c r="C13" s="50"/>
      <c r="D13" s="41">
        <v>1</v>
      </c>
      <c r="E13" s="42">
        <v>3.4229828850855745E-3</v>
      </c>
      <c r="F13" s="43">
        <v>8.0195599022004887E-3</v>
      </c>
      <c r="G13" s="43">
        <v>9.9755501222493891E-3</v>
      </c>
      <c r="H13" s="43">
        <v>4.4694376528117356E-2</v>
      </c>
      <c r="I13" s="43">
        <v>0.16762836185819072</v>
      </c>
      <c r="J13" s="43">
        <v>0.7065036674816626</v>
      </c>
      <c r="K13" s="43">
        <v>5.9755501222493887E-2</v>
      </c>
    </row>
    <row r="14" spans="1:16384" ht="15" customHeight="1">
      <c r="A14" s="47"/>
      <c r="B14" s="25" t="s">
        <v>1</v>
      </c>
      <c r="C14" s="52" t="s">
        <v>302</v>
      </c>
      <c r="D14" s="22">
        <v>2690</v>
      </c>
      <c r="E14" s="23">
        <v>6</v>
      </c>
      <c r="F14" s="24">
        <v>13</v>
      </c>
      <c r="G14" s="24">
        <v>10</v>
      </c>
      <c r="H14" s="24">
        <v>99</v>
      </c>
      <c r="I14" s="24">
        <v>528</v>
      </c>
      <c r="J14" s="24">
        <v>1945</v>
      </c>
      <c r="K14" s="24">
        <v>89</v>
      </c>
    </row>
    <row r="15" spans="1:16384" ht="15" customHeight="1">
      <c r="A15" s="47"/>
      <c r="B15" s="25"/>
      <c r="C15" s="51"/>
      <c r="D15" s="32">
        <v>1</v>
      </c>
      <c r="E15" s="27">
        <v>2.2304832713754648E-3</v>
      </c>
      <c r="F15" s="28">
        <v>4.8327137546468404E-3</v>
      </c>
      <c r="G15" s="28">
        <v>3.7174721189591076E-3</v>
      </c>
      <c r="H15" s="28">
        <v>3.6802973977695171E-2</v>
      </c>
      <c r="I15" s="28">
        <v>0.19628252788104089</v>
      </c>
      <c r="J15" s="28">
        <v>0.72304832713754652</v>
      </c>
      <c r="K15" s="28">
        <v>3.3085501858736058E-2</v>
      </c>
    </row>
    <row r="16" spans="1:16384" ht="15" customHeight="1">
      <c r="A16" s="47"/>
      <c r="B16" s="25"/>
      <c r="C16" s="49" t="s">
        <v>303</v>
      </c>
      <c r="D16" s="29">
        <v>2875</v>
      </c>
      <c r="E16" s="30">
        <v>5</v>
      </c>
      <c r="F16" s="31">
        <v>15</v>
      </c>
      <c r="G16" s="31">
        <v>11</v>
      </c>
      <c r="H16" s="31">
        <v>124</v>
      </c>
      <c r="I16" s="31">
        <v>584</v>
      </c>
      <c r="J16" s="31">
        <v>2018</v>
      </c>
      <c r="K16" s="31">
        <v>118</v>
      </c>
    </row>
    <row r="17" spans="1:11" ht="15" customHeight="1">
      <c r="A17" s="47"/>
      <c r="B17" s="25"/>
      <c r="C17" s="51"/>
      <c r="D17" s="32">
        <v>1</v>
      </c>
      <c r="E17" s="27">
        <v>1.7391304347826088E-3</v>
      </c>
      <c r="F17" s="28">
        <v>5.2173913043478265E-3</v>
      </c>
      <c r="G17" s="28">
        <v>3.8260869565217392E-3</v>
      </c>
      <c r="H17" s="28">
        <v>4.3130434782608695E-2</v>
      </c>
      <c r="I17" s="28">
        <v>0.2031304347826087</v>
      </c>
      <c r="J17" s="28">
        <v>0.70191304347826089</v>
      </c>
      <c r="K17" s="28">
        <v>4.1043478260869563E-2</v>
      </c>
    </row>
    <row r="18" spans="1:11" ht="15" customHeight="1">
      <c r="A18" s="47"/>
      <c r="B18" s="25"/>
      <c r="C18" s="49" t="s">
        <v>304</v>
      </c>
      <c r="D18" s="29">
        <v>3280</v>
      </c>
      <c r="E18" s="30">
        <v>10</v>
      </c>
      <c r="F18" s="31">
        <v>20</v>
      </c>
      <c r="G18" s="31">
        <v>31</v>
      </c>
      <c r="H18" s="31">
        <v>147</v>
      </c>
      <c r="I18" s="31">
        <v>730</v>
      </c>
      <c r="J18" s="31">
        <v>2179</v>
      </c>
      <c r="K18" s="31">
        <v>163</v>
      </c>
    </row>
    <row r="19" spans="1:11" ht="15" customHeight="1">
      <c r="A19" s="47"/>
      <c r="B19" s="25"/>
      <c r="C19" s="51"/>
      <c r="D19" s="32">
        <v>1</v>
      </c>
      <c r="E19" s="27">
        <v>3.0487804878048782E-3</v>
      </c>
      <c r="F19" s="28">
        <v>6.0975609756097563E-3</v>
      </c>
      <c r="G19" s="28">
        <v>9.4512195121951217E-3</v>
      </c>
      <c r="H19" s="28">
        <v>4.4817073170731705E-2</v>
      </c>
      <c r="I19" s="28">
        <v>0.2225609756097561</v>
      </c>
      <c r="J19" s="28">
        <v>0.66432926829268291</v>
      </c>
      <c r="K19" s="28">
        <v>4.9695121951219515E-2</v>
      </c>
    </row>
    <row r="20" spans="1:11" ht="15" customHeight="1">
      <c r="A20" s="47"/>
      <c r="B20" s="25"/>
      <c r="C20" s="49" t="s">
        <v>305</v>
      </c>
      <c r="D20" s="29">
        <v>4523</v>
      </c>
      <c r="E20" s="30">
        <v>14</v>
      </c>
      <c r="F20" s="31">
        <v>28</v>
      </c>
      <c r="G20" s="31">
        <v>40</v>
      </c>
      <c r="H20" s="31">
        <v>227</v>
      </c>
      <c r="I20" s="31">
        <v>1081</v>
      </c>
      <c r="J20" s="31">
        <v>2835</v>
      </c>
      <c r="K20" s="31">
        <v>298</v>
      </c>
    </row>
    <row r="21" spans="1:11" ht="15" customHeight="1">
      <c r="A21" s="47"/>
      <c r="B21" s="25"/>
      <c r="C21" s="51"/>
      <c r="D21" s="32">
        <v>1</v>
      </c>
      <c r="E21" s="27">
        <v>3.0952907362370107E-3</v>
      </c>
      <c r="F21" s="28">
        <v>6.1905814724740214E-3</v>
      </c>
      <c r="G21" s="28">
        <v>8.8436878178200316E-3</v>
      </c>
      <c r="H21" s="28">
        <v>5.0187928366128676E-2</v>
      </c>
      <c r="I21" s="28">
        <v>0.23900066327658634</v>
      </c>
      <c r="J21" s="28">
        <v>0.62679637408799471</v>
      </c>
      <c r="K21" s="28">
        <v>6.5885474242759229E-2</v>
      </c>
    </row>
    <row r="22" spans="1:11" ht="15" customHeight="1">
      <c r="A22" s="47"/>
      <c r="B22" s="25"/>
      <c r="C22" s="49" t="s">
        <v>306</v>
      </c>
      <c r="D22" s="29">
        <v>5762</v>
      </c>
      <c r="E22" s="30">
        <v>20</v>
      </c>
      <c r="F22" s="31">
        <v>62</v>
      </c>
      <c r="G22" s="31">
        <v>79</v>
      </c>
      <c r="H22" s="31">
        <v>371</v>
      </c>
      <c r="I22" s="31">
        <v>1335</v>
      </c>
      <c r="J22" s="31">
        <v>3402</v>
      </c>
      <c r="K22" s="31">
        <v>493</v>
      </c>
    </row>
    <row r="23" spans="1:11" ht="15" customHeight="1">
      <c r="A23" s="47"/>
      <c r="B23" s="40"/>
      <c r="C23" s="50"/>
      <c r="D23" s="41">
        <v>1</v>
      </c>
      <c r="E23" s="42">
        <v>3.4710170079833391E-3</v>
      </c>
      <c r="F23" s="43">
        <v>1.0760152724748352E-2</v>
      </c>
      <c r="G23" s="43">
        <v>1.3710517181534189E-2</v>
      </c>
      <c r="H23" s="43">
        <v>6.4387365498090945E-2</v>
      </c>
      <c r="I23" s="43">
        <v>0.23169038528288788</v>
      </c>
      <c r="J23" s="43">
        <v>0.590419993057966</v>
      </c>
      <c r="K23" s="43">
        <v>8.5560569246789314E-2</v>
      </c>
    </row>
    <row r="24" spans="1:11" ht="15" customHeight="1">
      <c r="A24" s="47"/>
      <c r="B24" s="25" t="s">
        <v>295</v>
      </c>
      <c r="C24" s="52" t="s">
        <v>307</v>
      </c>
      <c r="D24" s="22">
        <v>2093</v>
      </c>
      <c r="E24" s="23">
        <v>9</v>
      </c>
      <c r="F24" s="24">
        <v>14</v>
      </c>
      <c r="G24" s="24">
        <v>23</v>
      </c>
      <c r="H24" s="24">
        <v>76</v>
      </c>
      <c r="I24" s="24">
        <v>406</v>
      </c>
      <c r="J24" s="24">
        <v>1396</v>
      </c>
      <c r="K24" s="24">
        <v>169</v>
      </c>
    </row>
    <row r="25" spans="1:11" ht="15" customHeight="1">
      <c r="A25" s="47"/>
      <c r="B25" s="25"/>
      <c r="C25" s="51"/>
      <c r="D25" s="32">
        <v>1</v>
      </c>
      <c r="E25" s="27">
        <v>4.300047778308648E-3</v>
      </c>
      <c r="F25" s="28">
        <v>6.688963210702341E-3</v>
      </c>
      <c r="G25" s="28">
        <v>1.098901098901099E-2</v>
      </c>
      <c r="H25" s="28">
        <v>3.6311514572384136E-2</v>
      </c>
      <c r="I25" s="28">
        <v>0.1939799331103679</v>
      </c>
      <c r="J25" s="28">
        <v>0.66698518872431911</v>
      </c>
      <c r="K25" s="28">
        <v>8.0745341614906832E-2</v>
      </c>
    </row>
    <row r="26" spans="1:11" ht="15" customHeight="1">
      <c r="A26" s="47"/>
      <c r="B26" s="25"/>
      <c r="C26" s="49" t="s">
        <v>308</v>
      </c>
      <c r="D26" s="29">
        <v>6217</v>
      </c>
      <c r="E26" s="30">
        <v>19</v>
      </c>
      <c r="F26" s="31">
        <v>56</v>
      </c>
      <c r="G26" s="31">
        <v>72</v>
      </c>
      <c r="H26" s="31">
        <v>375</v>
      </c>
      <c r="I26" s="31">
        <v>1449</v>
      </c>
      <c r="J26" s="31">
        <v>3814</v>
      </c>
      <c r="K26" s="31">
        <v>432</v>
      </c>
    </row>
    <row r="27" spans="1:11" ht="15" customHeight="1">
      <c r="A27" s="47"/>
      <c r="B27" s="25"/>
      <c r="C27" s="51"/>
      <c r="D27" s="32">
        <v>1</v>
      </c>
      <c r="E27" s="27">
        <v>3.056136400193019E-3</v>
      </c>
      <c r="F27" s="28">
        <v>9.0075599163583729E-3</v>
      </c>
      <c r="G27" s="28">
        <v>1.1581148463889336E-2</v>
      </c>
      <c r="H27" s="28">
        <v>6.0318481582756954E-2</v>
      </c>
      <c r="I27" s="28">
        <v>0.23307061283577288</v>
      </c>
      <c r="J27" s="28">
        <v>0.61347917001769348</v>
      </c>
      <c r="K27" s="28">
        <v>6.9486890783336017E-2</v>
      </c>
    </row>
    <row r="28" spans="1:11" ht="15" customHeight="1">
      <c r="A28" s="47"/>
      <c r="B28" s="25"/>
      <c r="C28" s="49" t="s">
        <v>406</v>
      </c>
      <c r="D28" s="29">
        <v>7018</v>
      </c>
      <c r="E28" s="30">
        <v>22</v>
      </c>
      <c r="F28" s="31">
        <v>44</v>
      </c>
      <c r="G28" s="31">
        <v>43</v>
      </c>
      <c r="H28" s="31">
        <v>344</v>
      </c>
      <c r="I28" s="31">
        <v>1659</v>
      </c>
      <c r="J28" s="31">
        <v>4580</v>
      </c>
      <c r="K28" s="31">
        <v>326</v>
      </c>
    </row>
    <row r="29" spans="1:11" ht="15" customHeight="1">
      <c r="A29" s="47"/>
      <c r="B29" s="25"/>
      <c r="C29" s="51"/>
      <c r="D29" s="32">
        <v>1</v>
      </c>
      <c r="E29" s="27">
        <v>3.134796238244514E-3</v>
      </c>
      <c r="F29" s="28">
        <v>6.269592476489028E-3</v>
      </c>
      <c r="G29" s="28">
        <v>6.1271017383870046E-3</v>
      </c>
      <c r="H29" s="28">
        <v>4.9016813907096037E-2</v>
      </c>
      <c r="I29" s="28">
        <v>0.23639213451125676</v>
      </c>
      <c r="J29" s="28">
        <v>0.65260758050726708</v>
      </c>
      <c r="K29" s="28">
        <v>4.6451980621259617E-2</v>
      </c>
    </row>
    <row r="30" spans="1:11" ht="15" customHeight="1">
      <c r="A30" s="47"/>
      <c r="B30" s="25"/>
      <c r="C30" s="49" t="s">
        <v>407</v>
      </c>
      <c r="D30" s="29">
        <v>4023</v>
      </c>
      <c r="E30" s="30">
        <v>7</v>
      </c>
      <c r="F30" s="31">
        <v>31</v>
      </c>
      <c r="G30" s="31">
        <v>37</v>
      </c>
      <c r="H30" s="31">
        <v>190</v>
      </c>
      <c r="I30" s="31">
        <v>775</v>
      </c>
      <c r="J30" s="31">
        <v>2747</v>
      </c>
      <c r="K30" s="31">
        <v>236</v>
      </c>
    </row>
    <row r="31" spans="1:11" ht="15" customHeight="1">
      <c r="A31" s="47"/>
      <c r="B31" s="40"/>
      <c r="C31" s="50"/>
      <c r="D31" s="41">
        <v>1</v>
      </c>
      <c r="E31" s="42">
        <v>1.7399950285856326E-3</v>
      </c>
      <c r="F31" s="43">
        <v>7.7056922694506589E-3</v>
      </c>
      <c r="G31" s="43">
        <v>9.1971165796669151E-3</v>
      </c>
      <c r="H31" s="43">
        <v>4.7228436490181457E-2</v>
      </c>
      <c r="I31" s="43">
        <v>0.19264230673626648</v>
      </c>
      <c r="J31" s="43">
        <v>0.68282376336067607</v>
      </c>
      <c r="K31" s="43">
        <v>5.8662689535172757E-2</v>
      </c>
    </row>
    <row r="32" spans="1:11" ht="15" customHeight="1">
      <c r="A32" s="47"/>
      <c r="B32" s="25" t="s">
        <v>296</v>
      </c>
      <c r="C32" s="52" t="s">
        <v>408</v>
      </c>
      <c r="D32" s="22">
        <v>2534</v>
      </c>
      <c r="E32" s="33">
        <v>10</v>
      </c>
      <c r="F32" s="34">
        <v>27</v>
      </c>
      <c r="G32" s="34">
        <v>36</v>
      </c>
      <c r="H32" s="34">
        <v>171</v>
      </c>
      <c r="I32" s="34">
        <v>583</v>
      </c>
      <c r="J32" s="34">
        <v>1562</v>
      </c>
      <c r="K32" s="34">
        <v>145</v>
      </c>
    </row>
    <row r="33" spans="1:11" ht="15" customHeight="1">
      <c r="A33" s="47"/>
      <c r="B33" s="25"/>
      <c r="C33" s="51"/>
      <c r="D33" s="32">
        <v>1</v>
      </c>
      <c r="E33" s="27">
        <v>3.9463299131807421E-3</v>
      </c>
      <c r="F33" s="28">
        <v>1.0655090765588003E-2</v>
      </c>
      <c r="G33" s="28">
        <v>1.4206787687450671E-2</v>
      </c>
      <c r="H33" s="28">
        <v>6.7482241515390687E-2</v>
      </c>
      <c r="I33" s="28">
        <v>0.23007103393843725</v>
      </c>
      <c r="J33" s="28">
        <v>0.61641673243883188</v>
      </c>
      <c r="K33" s="28">
        <v>5.722178374112076E-2</v>
      </c>
    </row>
    <row r="34" spans="1:11" ht="15" customHeight="1">
      <c r="A34" s="47"/>
      <c r="B34" s="25"/>
      <c r="C34" s="49" t="s">
        <v>409</v>
      </c>
      <c r="D34" s="29">
        <v>13584</v>
      </c>
      <c r="E34" s="35">
        <v>43</v>
      </c>
      <c r="F34" s="36">
        <v>92</v>
      </c>
      <c r="G34" s="36">
        <v>102</v>
      </c>
      <c r="H34" s="36">
        <v>696</v>
      </c>
      <c r="I34" s="36">
        <v>3145</v>
      </c>
      <c r="J34" s="36">
        <v>8711</v>
      </c>
      <c r="K34" s="36">
        <v>795</v>
      </c>
    </row>
    <row r="35" spans="1:11" ht="15" customHeight="1">
      <c r="A35" s="47"/>
      <c r="B35" s="25"/>
      <c r="C35" s="51"/>
      <c r="D35" s="32">
        <v>1</v>
      </c>
      <c r="E35" s="27">
        <v>3.1654888103651354E-3</v>
      </c>
      <c r="F35" s="28">
        <v>6.7726737338044763E-3</v>
      </c>
      <c r="G35" s="28">
        <v>7.5088339222614837E-3</v>
      </c>
      <c r="H35" s="28">
        <v>5.1236749116607777E-2</v>
      </c>
      <c r="I35" s="28">
        <v>0.2315223792697291</v>
      </c>
      <c r="J35" s="28">
        <v>0.64126914016489989</v>
      </c>
      <c r="K35" s="28">
        <v>5.8524734982332155E-2</v>
      </c>
    </row>
    <row r="36" spans="1:11" ht="15" customHeight="1">
      <c r="A36" s="47"/>
      <c r="B36" s="25"/>
      <c r="C36" s="49" t="s">
        <v>410</v>
      </c>
      <c r="D36" s="29">
        <v>2397</v>
      </c>
      <c r="E36" s="35">
        <v>4</v>
      </c>
      <c r="F36" s="36">
        <v>18</v>
      </c>
      <c r="G36" s="36">
        <v>33</v>
      </c>
      <c r="H36" s="36">
        <v>97</v>
      </c>
      <c r="I36" s="36">
        <v>446</v>
      </c>
      <c r="J36" s="36">
        <v>1648</v>
      </c>
      <c r="K36" s="36">
        <v>151</v>
      </c>
    </row>
    <row r="37" spans="1:11" ht="15" customHeight="1">
      <c r="A37" s="47"/>
      <c r="B37" s="25"/>
      <c r="C37" s="51"/>
      <c r="D37" s="32">
        <v>1</v>
      </c>
      <c r="E37" s="27">
        <v>1.6687526074259491E-3</v>
      </c>
      <c r="F37" s="28">
        <v>7.5093867334167707E-3</v>
      </c>
      <c r="G37" s="28">
        <v>1.3767209011264081E-2</v>
      </c>
      <c r="H37" s="28">
        <v>4.0467250730079264E-2</v>
      </c>
      <c r="I37" s="28">
        <v>0.18606591572799333</v>
      </c>
      <c r="J37" s="28">
        <v>0.68752607425949108</v>
      </c>
      <c r="K37" s="28">
        <v>6.2995410930329579E-2</v>
      </c>
    </row>
    <row r="38" spans="1:11" ht="15" customHeight="1">
      <c r="A38" s="47"/>
      <c r="B38" s="25"/>
      <c r="C38" s="49" t="s">
        <v>411</v>
      </c>
      <c r="D38" s="29">
        <v>794</v>
      </c>
      <c r="E38" s="35">
        <v>2</v>
      </c>
      <c r="F38" s="36">
        <v>4</v>
      </c>
      <c r="G38" s="36">
        <v>5</v>
      </c>
      <c r="H38" s="36">
        <v>21</v>
      </c>
      <c r="I38" s="36">
        <v>107</v>
      </c>
      <c r="J38" s="36">
        <v>585</v>
      </c>
      <c r="K38" s="36">
        <v>70</v>
      </c>
    </row>
    <row r="39" spans="1:11" ht="15" customHeight="1">
      <c r="A39" s="47"/>
      <c r="B39" s="40"/>
      <c r="C39" s="50"/>
      <c r="D39" s="41">
        <v>1</v>
      </c>
      <c r="E39" s="42">
        <v>2.5188916876574307E-3</v>
      </c>
      <c r="F39" s="43">
        <v>5.0377833753148613E-3</v>
      </c>
      <c r="G39" s="43">
        <v>6.2972292191435771E-3</v>
      </c>
      <c r="H39" s="43">
        <v>2.6448362720403022E-2</v>
      </c>
      <c r="I39" s="43">
        <v>0.13476070528967254</v>
      </c>
      <c r="J39" s="43">
        <v>0.73677581863979846</v>
      </c>
      <c r="K39" s="43">
        <v>8.8161209068010074E-2</v>
      </c>
    </row>
    <row r="40" spans="1:11" ht="15" customHeight="1">
      <c r="A40" s="47"/>
      <c r="B40" s="25" t="s">
        <v>297</v>
      </c>
      <c r="C40" s="52" t="s">
        <v>2</v>
      </c>
      <c r="D40" s="22">
        <v>1979</v>
      </c>
      <c r="E40" s="23">
        <v>7</v>
      </c>
      <c r="F40" s="24">
        <v>11</v>
      </c>
      <c r="G40" s="24">
        <v>16</v>
      </c>
      <c r="H40" s="24">
        <v>101</v>
      </c>
      <c r="I40" s="24">
        <v>298</v>
      </c>
      <c r="J40" s="24">
        <v>1413</v>
      </c>
      <c r="K40" s="24">
        <v>133</v>
      </c>
    </row>
    <row r="41" spans="1:11" ht="15" customHeight="1">
      <c r="A41" s="47"/>
      <c r="B41" s="25"/>
      <c r="C41" s="51"/>
      <c r="D41" s="32">
        <v>1</v>
      </c>
      <c r="E41" s="27">
        <v>3.5371399696816574E-3</v>
      </c>
      <c r="F41" s="28">
        <v>5.5583628094997475E-3</v>
      </c>
      <c r="G41" s="28">
        <v>8.0848913592723604E-3</v>
      </c>
      <c r="H41" s="28">
        <v>5.1035876705406769E-2</v>
      </c>
      <c r="I41" s="28">
        <v>0.15058110156644769</v>
      </c>
      <c r="J41" s="28">
        <v>0.71399696816574032</v>
      </c>
      <c r="K41" s="28">
        <v>6.7205659423951486E-2</v>
      </c>
    </row>
    <row r="42" spans="1:11" ht="15" customHeight="1">
      <c r="A42" s="47"/>
      <c r="B42" s="25"/>
      <c r="C42" s="49" t="s">
        <v>309</v>
      </c>
      <c r="D42" s="29">
        <v>1921</v>
      </c>
      <c r="E42" s="30">
        <v>5</v>
      </c>
      <c r="F42" s="31">
        <v>17</v>
      </c>
      <c r="G42" s="31">
        <v>22</v>
      </c>
      <c r="H42" s="31">
        <v>109</v>
      </c>
      <c r="I42" s="31">
        <v>399</v>
      </c>
      <c r="J42" s="31">
        <v>1304</v>
      </c>
      <c r="K42" s="31">
        <v>65</v>
      </c>
    </row>
    <row r="43" spans="1:11" ht="15" customHeight="1">
      <c r="A43" s="47"/>
      <c r="B43" s="25"/>
      <c r="C43" s="51"/>
      <c r="D43" s="32">
        <v>1</v>
      </c>
      <c r="E43" s="27">
        <v>2.6028110359187923E-3</v>
      </c>
      <c r="F43" s="28">
        <v>8.8495575221238937E-3</v>
      </c>
      <c r="G43" s="28">
        <v>1.1452368558042686E-2</v>
      </c>
      <c r="H43" s="28">
        <v>5.6741280583029671E-2</v>
      </c>
      <c r="I43" s="28">
        <v>0.20770432066631964</v>
      </c>
      <c r="J43" s="28">
        <v>0.67881311816762102</v>
      </c>
      <c r="K43" s="28">
        <v>3.3836543466944299E-2</v>
      </c>
    </row>
    <row r="44" spans="1:11" ht="15" customHeight="1">
      <c r="A44" s="47"/>
      <c r="B44" s="25"/>
      <c r="C44" s="49" t="s">
        <v>310</v>
      </c>
      <c r="D44" s="29">
        <v>1117</v>
      </c>
      <c r="E44" s="30">
        <v>6</v>
      </c>
      <c r="F44" s="31">
        <v>5</v>
      </c>
      <c r="G44" s="31">
        <v>6</v>
      </c>
      <c r="H44" s="31">
        <v>57</v>
      </c>
      <c r="I44" s="31">
        <v>219</v>
      </c>
      <c r="J44" s="31">
        <v>793</v>
      </c>
      <c r="K44" s="31">
        <v>31</v>
      </c>
    </row>
    <row r="45" spans="1:11" ht="15" customHeight="1">
      <c r="A45" s="47"/>
      <c r="B45" s="25"/>
      <c r="C45" s="51"/>
      <c r="D45" s="32">
        <v>1</v>
      </c>
      <c r="E45" s="27">
        <v>5.3715308863025966E-3</v>
      </c>
      <c r="F45" s="28">
        <v>4.4762757385854966E-3</v>
      </c>
      <c r="G45" s="28">
        <v>5.3715308863025966E-3</v>
      </c>
      <c r="H45" s="28">
        <v>5.1029543419874666E-2</v>
      </c>
      <c r="I45" s="28">
        <v>0.19606087735004477</v>
      </c>
      <c r="J45" s="28">
        <v>0.70993733213965982</v>
      </c>
      <c r="K45" s="28">
        <v>2.775290957923008E-2</v>
      </c>
    </row>
    <row r="46" spans="1:11" ht="15" customHeight="1">
      <c r="A46" s="47"/>
      <c r="B46" s="25"/>
      <c r="C46" s="49" t="s">
        <v>5</v>
      </c>
      <c r="D46" s="29">
        <v>1482</v>
      </c>
      <c r="E46" s="30">
        <v>7</v>
      </c>
      <c r="F46" s="31">
        <v>8</v>
      </c>
      <c r="G46" s="31">
        <v>11</v>
      </c>
      <c r="H46" s="31">
        <v>64</v>
      </c>
      <c r="I46" s="31">
        <v>252</v>
      </c>
      <c r="J46" s="31">
        <v>1033</v>
      </c>
      <c r="K46" s="31">
        <v>107</v>
      </c>
    </row>
    <row r="47" spans="1:11" ht="15" customHeight="1">
      <c r="A47" s="47"/>
      <c r="B47" s="25"/>
      <c r="C47" s="51"/>
      <c r="D47" s="32">
        <v>1</v>
      </c>
      <c r="E47" s="27">
        <v>4.7233468286099868E-3</v>
      </c>
      <c r="F47" s="28">
        <v>5.3981106612685558E-3</v>
      </c>
      <c r="G47" s="28">
        <v>7.4224021592442643E-3</v>
      </c>
      <c r="H47" s="28">
        <v>4.3184885290148446E-2</v>
      </c>
      <c r="I47" s="28">
        <v>0.17004048582995951</v>
      </c>
      <c r="J47" s="28">
        <v>0.69703103913630227</v>
      </c>
      <c r="K47" s="28">
        <v>7.2199730094466938E-2</v>
      </c>
    </row>
    <row r="48" spans="1:11" ht="15" customHeight="1">
      <c r="A48" s="47"/>
      <c r="B48" s="25"/>
      <c r="C48" s="49" t="s">
        <v>311</v>
      </c>
      <c r="D48" s="29">
        <v>2208</v>
      </c>
      <c r="E48" s="30">
        <v>8</v>
      </c>
      <c r="F48" s="31">
        <v>15</v>
      </c>
      <c r="G48" s="31">
        <v>16</v>
      </c>
      <c r="H48" s="31">
        <v>66</v>
      </c>
      <c r="I48" s="31">
        <v>399</v>
      </c>
      <c r="J48" s="31">
        <v>1576</v>
      </c>
      <c r="K48" s="31">
        <v>128</v>
      </c>
    </row>
    <row r="49" spans="1:11" ht="15" customHeight="1">
      <c r="A49" s="47"/>
      <c r="B49" s="25"/>
      <c r="C49" s="51"/>
      <c r="D49" s="32">
        <v>1</v>
      </c>
      <c r="E49" s="27">
        <v>3.6231884057971015E-3</v>
      </c>
      <c r="F49" s="28">
        <v>6.793478260869565E-3</v>
      </c>
      <c r="G49" s="28">
        <v>7.246376811594203E-3</v>
      </c>
      <c r="H49" s="28">
        <v>2.9891304347826088E-2</v>
      </c>
      <c r="I49" s="28">
        <v>0.18070652173913043</v>
      </c>
      <c r="J49" s="28">
        <v>0.71376811594202894</v>
      </c>
      <c r="K49" s="28">
        <v>5.7971014492753624E-2</v>
      </c>
    </row>
    <row r="50" spans="1:11" ht="15" customHeight="1">
      <c r="A50" s="47"/>
      <c r="B50" s="25"/>
      <c r="C50" s="49" t="s">
        <v>7</v>
      </c>
      <c r="D50" s="29">
        <v>1532</v>
      </c>
      <c r="E50" s="30">
        <v>4</v>
      </c>
      <c r="F50" s="31">
        <v>8</v>
      </c>
      <c r="G50" s="31">
        <v>15</v>
      </c>
      <c r="H50" s="31">
        <v>61</v>
      </c>
      <c r="I50" s="31">
        <v>434</v>
      </c>
      <c r="J50" s="31">
        <v>927</v>
      </c>
      <c r="K50" s="31">
        <v>83</v>
      </c>
    </row>
    <row r="51" spans="1:11" ht="15" customHeight="1">
      <c r="A51" s="47"/>
      <c r="B51" s="25"/>
      <c r="C51" s="51"/>
      <c r="D51" s="32">
        <v>1</v>
      </c>
      <c r="E51" s="27">
        <v>2.6109660574412533E-3</v>
      </c>
      <c r="F51" s="28">
        <v>5.2219321148825066E-3</v>
      </c>
      <c r="G51" s="28">
        <v>9.7911227154047001E-3</v>
      </c>
      <c r="H51" s="28">
        <v>3.981723237597911E-2</v>
      </c>
      <c r="I51" s="28">
        <v>0.28328981723237601</v>
      </c>
      <c r="J51" s="28">
        <v>0.60509138381201044</v>
      </c>
      <c r="K51" s="28">
        <v>5.4177545691906005E-2</v>
      </c>
    </row>
    <row r="52" spans="1:11" ht="15" customHeight="1">
      <c r="A52" s="47"/>
      <c r="B52" s="25"/>
      <c r="C52" s="49" t="s">
        <v>3</v>
      </c>
      <c r="D52" s="29">
        <v>2344</v>
      </c>
      <c r="E52" s="30">
        <v>6</v>
      </c>
      <c r="F52" s="31">
        <v>20</v>
      </c>
      <c r="G52" s="31">
        <v>13</v>
      </c>
      <c r="H52" s="31">
        <v>78</v>
      </c>
      <c r="I52" s="31">
        <v>421</v>
      </c>
      <c r="J52" s="31">
        <v>1667</v>
      </c>
      <c r="K52" s="31">
        <v>139</v>
      </c>
    </row>
    <row r="53" spans="1:11" ht="15" customHeight="1">
      <c r="A53" s="47"/>
      <c r="B53" s="25"/>
      <c r="C53" s="51"/>
      <c r="D53" s="32">
        <v>1</v>
      </c>
      <c r="E53" s="27">
        <v>2.5597269624573378E-3</v>
      </c>
      <c r="F53" s="28">
        <v>8.5324232081911266E-3</v>
      </c>
      <c r="G53" s="28">
        <v>5.5460750853242322E-3</v>
      </c>
      <c r="H53" s="28">
        <v>3.3276450511945395E-2</v>
      </c>
      <c r="I53" s="28">
        <v>0.17960750853242322</v>
      </c>
      <c r="J53" s="28">
        <v>0.71117747440273038</v>
      </c>
      <c r="K53" s="28">
        <v>5.9300341296928329E-2</v>
      </c>
    </row>
    <row r="54" spans="1:11" ht="15" customHeight="1">
      <c r="A54" s="47"/>
      <c r="B54" s="25"/>
      <c r="C54" s="49" t="s">
        <v>6</v>
      </c>
      <c r="D54" s="29">
        <v>1909</v>
      </c>
      <c r="E54" s="30">
        <v>1</v>
      </c>
      <c r="F54" s="31">
        <v>12</v>
      </c>
      <c r="G54" s="31">
        <v>16</v>
      </c>
      <c r="H54" s="31">
        <v>77</v>
      </c>
      <c r="I54" s="31">
        <v>478</v>
      </c>
      <c r="J54" s="31">
        <v>1182</v>
      </c>
      <c r="K54" s="31">
        <v>143</v>
      </c>
    </row>
    <row r="55" spans="1:11" ht="15" customHeight="1">
      <c r="A55" s="47"/>
      <c r="B55" s="25"/>
      <c r="C55" s="51"/>
      <c r="D55" s="32">
        <v>1</v>
      </c>
      <c r="E55" s="27">
        <v>5.2383446830801469E-4</v>
      </c>
      <c r="F55" s="28">
        <v>6.2860136196961763E-3</v>
      </c>
      <c r="G55" s="28">
        <v>8.3813514929282351E-3</v>
      </c>
      <c r="H55" s="28">
        <v>4.0335254059717128E-2</v>
      </c>
      <c r="I55" s="28">
        <v>0.25039287585123099</v>
      </c>
      <c r="J55" s="28">
        <v>0.61917234154007339</v>
      </c>
      <c r="K55" s="28">
        <v>7.4908328968046098E-2</v>
      </c>
    </row>
    <row r="56" spans="1:11" ht="15" customHeight="1">
      <c r="A56" s="47"/>
      <c r="B56" s="25"/>
      <c r="C56" s="49" t="s">
        <v>8</v>
      </c>
      <c r="D56" s="29">
        <v>5182</v>
      </c>
      <c r="E56" s="30">
        <v>16</v>
      </c>
      <c r="F56" s="31">
        <v>49</v>
      </c>
      <c r="G56" s="31">
        <v>63</v>
      </c>
      <c r="H56" s="31">
        <v>384</v>
      </c>
      <c r="I56" s="31">
        <v>1455</v>
      </c>
      <c r="J56" s="31">
        <v>2816</v>
      </c>
      <c r="K56" s="31">
        <v>399</v>
      </c>
    </row>
    <row r="57" spans="1:11" ht="15" customHeight="1">
      <c r="A57" s="47"/>
      <c r="B57" s="40"/>
      <c r="C57" s="50"/>
      <c r="D57" s="41">
        <v>1</v>
      </c>
      <c r="E57" s="42">
        <v>3.0876109610189118E-3</v>
      </c>
      <c r="F57" s="43">
        <v>9.4558085681204166E-3</v>
      </c>
      <c r="G57" s="43">
        <v>1.2157468159011964E-2</v>
      </c>
      <c r="H57" s="43">
        <v>7.4102663064453872E-2</v>
      </c>
      <c r="I57" s="43">
        <v>0.28077962176765725</v>
      </c>
      <c r="J57" s="43">
        <v>0.54341952913932845</v>
      </c>
      <c r="K57" s="43">
        <v>7.6997298340409109E-2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1074" priority="31" rank="1"/>
  </conditionalFormatting>
  <conditionalFormatting sqref="E57:K57">
    <cfRule type="top10" dxfId="1073" priority="25" rank="1"/>
  </conditionalFormatting>
  <conditionalFormatting sqref="E55:K55">
    <cfRule type="top10" dxfId="1072" priority="24" rank="1"/>
  </conditionalFormatting>
  <conditionalFormatting sqref="E53:K53">
    <cfRule type="top10" dxfId="1071" priority="23" rank="1"/>
  </conditionalFormatting>
  <conditionalFormatting sqref="E51:K51">
    <cfRule type="top10" dxfId="1070" priority="22" rank="1"/>
  </conditionalFormatting>
  <conditionalFormatting sqref="E49:K49">
    <cfRule type="top10" dxfId="1069" priority="21" rank="1"/>
  </conditionalFormatting>
  <conditionalFormatting sqref="E47:K47">
    <cfRule type="top10" dxfId="1068" priority="20" rank="1"/>
  </conditionalFormatting>
  <conditionalFormatting sqref="E45:K45">
    <cfRule type="top10" dxfId="1067" priority="19" rank="1"/>
  </conditionalFormatting>
  <conditionalFormatting sqref="E43:K43">
    <cfRule type="top10" dxfId="1066" priority="18" rank="1"/>
  </conditionalFormatting>
  <conditionalFormatting sqref="E41:K41">
    <cfRule type="top10" dxfId="1065" priority="17" rank="1"/>
  </conditionalFormatting>
  <conditionalFormatting sqref="E39:K39">
    <cfRule type="top10" dxfId="1064" priority="16" rank="1"/>
  </conditionalFormatting>
  <conditionalFormatting sqref="E37:K37">
    <cfRule type="top10" dxfId="1063" priority="15" rank="1"/>
  </conditionalFormatting>
  <conditionalFormatting sqref="E35:K35">
    <cfRule type="top10" dxfId="1062" priority="14" rank="1"/>
  </conditionalFormatting>
  <conditionalFormatting sqref="E33:K33">
    <cfRule type="top10" dxfId="1061" priority="13" rank="1"/>
  </conditionalFormatting>
  <conditionalFormatting sqref="E31:K31">
    <cfRule type="top10" dxfId="1060" priority="11" rank="1"/>
  </conditionalFormatting>
  <conditionalFormatting sqref="E29:K29">
    <cfRule type="top10" dxfId="1059" priority="10" rank="1"/>
  </conditionalFormatting>
  <conditionalFormatting sqref="E27:K27">
    <cfRule type="top10" dxfId="1058" priority="9" rank="1"/>
  </conditionalFormatting>
  <conditionalFormatting sqref="E25:K25">
    <cfRule type="top10" dxfId="1057" priority="8" rank="1"/>
  </conditionalFormatting>
  <conditionalFormatting sqref="E23:K23">
    <cfRule type="top10" dxfId="1056" priority="7" rank="1"/>
  </conditionalFormatting>
  <conditionalFormatting sqref="E21:K21">
    <cfRule type="top10" dxfId="1055" priority="6" rank="1"/>
  </conditionalFormatting>
  <conditionalFormatting sqref="E19:K19">
    <cfRule type="top10" dxfId="1054" priority="5" rank="1"/>
  </conditionalFormatting>
  <conditionalFormatting sqref="E17:K17">
    <cfRule type="top10" dxfId="1053" priority="4" rank="1"/>
  </conditionalFormatting>
  <conditionalFormatting sqref="E15:K15">
    <cfRule type="top10" dxfId="1052" priority="3" rank="1"/>
  </conditionalFormatting>
  <conditionalFormatting sqref="E13:K13">
    <cfRule type="top10" dxfId="1051" priority="2" rank="1"/>
  </conditionalFormatting>
  <conditionalFormatting sqref="E11:K11">
    <cfRule type="top10" dxfId="10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328</v>
      </c>
    </row>
    <row r="4" spans="1:16384" ht="15" customHeight="1">
      <c r="B4" s="3" t="s">
        <v>329</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222</v>
      </c>
      <c r="F8" s="17">
        <v>764</v>
      </c>
      <c r="G8" s="17">
        <v>854</v>
      </c>
      <c r="H8" s="17">
        <v>932</v>
      </c>
      <c r="I8" s="17">
        <v>2761</v>
      </c>
      <c r="J8" s="17">
        <v>12957</v>
      </c>
      <c r="K8" s="17">
        <v>1184</v>
      </c>
    </row>
    <row r="9" spans="1:16384" ht="15" customHeight="1">
      <c r="A9" s="47"/>
      <c r="B9" s="55"/>
      <c r="C9" s="56"/>
      <c r="D9" s="18">
        <v>1</v>
      </c>
      <c r="E9" s="19">
        <v>1.1283928026837451E-2</v>
      </c>
      <c r="F9" s="20">
        <v>3.8832977533800953E-2</v>
      </c>
      <c r="G9" s="20">
        <v>4.3407542950086406E-2</v>
      </c>
      <c r="H9" s="20">
        <v>4.7372166310867131E-2</v>
      </c>
      <c r="I9" s="20">
        <v>0.14033750127071262</v>
      </c>
      <c r="J9" s="20">
        <v>0.65858493443122901</v>
      </c>
      <c r="K9" s="20">
        <v>6.0180949476466405E-2</v>
      </c>
    </row>
    <row r="10" spans="1:16384" ht="15" customHeight="1">
      <c r="A10" s="47"/>
      <c r="B10" s="21" t="s">
        <v>294</v>
      </c>
      <c r="C10" s="57" t="s">
        <v>300</v>
      </c>
      <c r="D10" s="22">
        <v>9368</v>
      </c>
      <c r="E10" s="23">
        <v>114</v>
      </c>
      <c r="F10" s="24">
        <v>325</v>
      </c>
      <c r="G10" s="24">
        <v>315</v>
      </c>
      <c r="H10" s="24">
        <v>533</v>
      </c>
      <c r="I10" s="24">
        <v>1852</v>
      </c>
      <c r="J10" s="24">
        <v>5644</v>
      </c>
      <c r="K10" s="24">
        <v>585</v>
      </c>
    </row>
    <row r="11" spans="1:16384" ht="15" customHeight="1">
      <c r="A11" s="47"/>
      <c r="B11" s="25"/>
      <c r="C11" s="51"/>
      <c r="D11" s="26">
        <v>1</v>
      </c>
      <c r="E11" s="27">
        <v>1.2169086251067465E-2</v>
      </c>
      <c r="F11" s="28">
        <v>3.4692570452604612E-2</v>
      </c>
      <c r="G11" s="28">
        <v>3.3625106746370627E-2</v>
      </c>
      <c r="H11" s="28">
        <v>5.6895815542271563E-2</v>
      </c>
      <c r="I11" s="28">
        <v>0.19769427839453457</v>
      </c>
      <c r="J11" s="28">
        <v>0.60247651579846284</v>
      </c>
      <c r="K11" s="28">
        <v>6.2446626814688301E-2</v>
      </c>
    </row>
    <row r="12" spans="1:16384" ht="15" customHeight="1">
      <c r="A12" s="47"/>
      <c r="B12" s="25"/>
      <c r="C12" s="49" t="s">
        <v>301</v>
      </c>
      <c r="D12" s="29">
        <v>10225</v>
      </c>
      <c r="E12" s="30">
        <v>108</v>
      </c>
      <c r="F12" s="31">
        <v>438</v>
      </c>
      <c r="G12" s="31">
        <v>536</v>
      </c>
      <c r="H12" s="31">
        <v>397</v>
      </c>
      <c r="I12" s="31">
        <v>903</v>
      </c>
      <c r="J12" s="31">
        <v>7255</v>
      </c>
      <c r="K12" s="31">
        <v>588</v>
      </c>
    </row>
    <row r="13" spans="1:16384" ht="15" customHeight="1">
      <c r="A13" s="47"/>
      <c r="B13" s="40"/>
      <c r="C13" s="50"/>
      <c r="D13" s="41">
        <v>1</v>
      </c>
      <c r="E13" s="42">
        <v>1.0562347188264059E-2</v>
      </c>
      <c r="F13" s="43">
        <v>4.2836185819070907E-2</v>
      </c>
      <c r="G13" s="43">
        <v>5.2420537897310514E-2</v>
      </c>
      <c r="H13" s="43">
        <v>3.8826405867970662E-2</v>
      </c>
      <c r="I13" s="43">
        <v>8.8312958435207825E-2</v>
      </c>
      <c r="J13" s="43">
        <v>0.7095354523227384</v>
      </c>
      <c r="K13" s="43">
        <v>5.7506112469437654E-2</v>
      </c>
    </row>
    <row r="14" spans="1:16384" ht="15" customHeight="1">
      <c r="A14" s="47"/>
      <c r="B14" s="25" t="s">
        <v>1</v>
      </c>
      <c r="C14" s="52" t="s">
        <v>302</v>
      </c>
      <c r="D14" s="22">
        <v>2690</v>
      </c>
      <c r="E14" s="23">
        <v>34</v>
      </c>
      <c r="F14" s="24">
        <v>153</v>
      </c>
      <c r="G14" s="24">
        <v>140</v>
      </c>
      <c r="H14" s="24">
        <v>155</v>
      </c>
      <c r="I14" s="24">
        <v>377</v>
      </c>
      <c r="J14" s="24">
        <v>1753</v>
      </c>
      <c r="K14" s="24">
        <v>78</v>
      </c>
    </row>
    <row r="15" spans="1:16384" ht="15" customHeight="1">
      <c r="A15" s="47"/>
      <c r="B15" s="25"/>
      <c r="C15" s="51"/>
      <c r="D15" s="32">
        <v>1</v>
      </c>
      <c r="E15" s="27">
        <v>1.2639405204460967E-2</v>
      </c>
      <c r="F15" s="28">
        <v>5.6877323420074351E-2</v>
      </c>
      <c r="G15" s="28">
        <v>5.204460966542751E-2</v>
      </c>
      <c r="H15" s="28">
        <v>5.7620817843866169E-2</v>
      </c>
      <c r="I15" s="28">
        <v>0.14014869888475837</v>
      </c>
      <c r="J15" s="28">
        <v>0.65167286245353162</v>
      </c>
      <c r="K15" s="28">
        <v>2.8996282527881039E-2</v>
      </c>
    </row>
    <row r="16" spans="1:16384" ht="15" customHeight="1">
      <c r="A16" s="47"/>
      <c r="B16" s="25"/>
      <c r="C16" s="49" t="s">
        <v>303</v>
      </c>
      <c r="D16" s="29">
        <v>2875</v>
      </c>
      <c r="E16" s="30">
        <v>34</v>
      </c>
      <c r="F16" s="31">
        <v>115</v>
      </c>
      <c r="G16" s="31">
        <v>148</v>
      </c>
      <c r="H16" s="31">
        <v>152</v>
      </c>
      <c r="I16" s="31">
        <v>463</v>
      </c>
      <c r="J16" s="31">
        <v>1859</v>
      </c>
      <c r="K16" s="31">
        <v>104</v>
      </c>
    </row>
    <row r="17" spans="1:11" ht="15" customHeight="1">
      <c r="A17" s="47"/>
      <c r="B17" s="25"/>
      <c r="C17" s="51"/>
      <c r="D17" s="32">
        <v>1</v>
      </c>
      <c r="E17" s="27">
        <v>1.182608695652174E-2</v>
      </c>
      <c r="F17" s="28">
        <v>0.04</v>
      </c>
      <c r="G17" s="28">
        <v>5.1478260869565216E-2</v>
      </c>
      <c r="H17" s="28">
        <v>5.2869565217391307E-2</v>
      </c>
      <c r="I17" s="28">
        <v>0.16104347826086957</v>
      </c>
      <c r="J17" s="28">
        <v>0.64660869565217394</v>
      </c>
      <c r="K17" s="28">
        <v>3.6173913043478258E-2</v>
      </c>
    </row>
    <row r="18" spans="1:11" ht="15" customHeight="1">
      <c r="A18" s="47"/>
      <c r="B18" s="25"/>
      <c r="C18" s="49" t="s">
        <v>304</v>
      </c>
      <c r="D18" s="29">
        <v>3280</v>
      </c>
      <c r="E18" s="30">
        <v>30</v>
      </c>
      <c r="F18" s="31">
        <v>114</v>
      </c>
      <c r="G18" s="31">
        <v>164</v>
      </c>
      <c r="H18" s="31">
        <v>119</v>
      </c>
      <c r="I18" s="31">
        <v>487</v>
      </c>
      <c r="J18" s="31">
        <v>2207</v>
      </c>
      <c r="K18" s="31">
        <v>159</v>
      </c>
    </row>
    <row r="19" spans="1:11" ht="15" customHeight="1">
      <c r="A19" s="47"/>
      <c r="B19" s="25"/>
      <c r="C19" s="51"/>
      <c r="D19" s="32">
        <v>1</v>
      </c>
      <c r="E19" s="27">
        <v>9.1463414634146336E-3</v>
      </c>
      <c r="F19" s="28">
        <v>3.4756097560975613E-2</v>
      </c>
      <c r="G19" s="28">
        <v>0.05</v>
      </c>
      <c r="H19" s="28">
        <v>3.6280487804878046E-2</v>
      </c>
      <c r="I19" s="28">
        <v>0.14847560975609755</v>
      </c>
      <c r="J19" s="28">
        <v>0.67286585365853657</v>
      </c>
      <c r="K19" s="28">
        <v>4.8475609756097562E-2</v>
      </c>
    </row>
    <row r="20" spans="1:11" ht="15" customHeight="1">
      <c r="A20" s="47"/>
      <c r="B20" s="25"/>
      <c r="C20" s="49" t="s">
        <v>305</v>
      </c>
      <c r="D20" s="29">
        <v>4523</v>
      </c>
      <c r="E20" s="30">
        <v>43</v>
      </c>
      <c r="F20" s="31">
        <v>136</v>
      </c>
      <c r="G20" s="31">
        <v>152</v>
      </c>
      <c r="H20" s="31">
        <v>179</v>
      </c>
      <c r="I20" s="31">
        <v>604</v>
      </c>
      <c r="J20" s="31">
        <v>3111</v>
      </c>
      <c r="K20" s="31">
        <v>298</v>
      </c>
    </row>
    <row r="21" spans="1:11" ht="15" customHeight="1">
      <c r="A21" s="47"/>
      <c r="B21" s="25"/>
      <c r="C21" s="51"/>
      <c r="D21" s="32">
        <v>1</v>
      </c>
      <c r="E21" s="27">
        <v>9.5069644041565326E-3</v>
      </c>
      <c r="F21" s="28">
        <v>3.0068538580588104E-2</v>
      </c>
      <c r="G21" s="28">
        <v>3.3606013707716119E-2</v>
      </c>
      <c r="H21" s="28">
        <v>3.9575502984744639E-2</v>
      </c>
      <c r="I21" s="28">
        <v>0.13353968604908248</v>
      </c>
      <c r="J21" s="28">
        <v>0.68781782003095293</v>
      </c>
      <c r="K21" s="28">
        <v>6.5885474242759229E-2</v>
      </c>
    </row>
    <row r="22" spans="1:11" ht="15" customHeight="1">
      <c r="A22" s="47"/>
      <c r="B22" s="25"/>
      <c r="C22" s="49" t="s">
        <v>306</v>
      </c>
      <c r="D22" s="29">
        <v>5762</v>
      </c>
      <c r="E22" s="30">
        <v>76</v>
      </c>
      <c r="F22" s="31">
        <v>226</v>
      </c>
      <c r="G22" s="31">
        <v>229</v>
      </c>
      <c r="H22" s="31">
        <v>303</v>
      </c>
      <c r="I22" s="31">
        <v>770</v>
      </c>
      <c r="J22" s="31">
        <v>3682</v>
      </c>
      <c r="K22" s="31">
        <v>476</v>
      </c>
    </row>
    <row r="23" spans="1:11" ht="15" customHeight="1">
      <c r="A23" s="47"/>
      <c r="B23" s="40"/>
      <c r="C23" s="50"/>
      <c r="D23" s="41">
        <v>1</v>
      </c>
      <c r="E23" s="42">
        <v>1.3189864630336688E-2</v>
      </c>
      <c r="F23" s="43">
        <v>3.9222492190211733E-2</v>
      </c>
      <c r="G23" s="43">
        <v>3.9743144741409234E-2</v>
      </c>
      <c r="H23" s="43">
        <v>5.258590767094759E-2</v>
      </c>
      <c r="I23" s="43">
        <v>0.13363415480735855</v>
      </c>
      <c r="J23" s="43">
        <v>0.63901423116973277</v>
      </c>
      <c r="K23" s="43">
        <v>8.2610204790003472E-2</v>
      </c>
    </row>
    <row r="24" spans="1:11" ht="15" customHeight="1">
      <c r="A24" s="47"/>
      <c r="B24" s="25" t="s">
        <v>295</v>
      </c>
      <c r="C24" s="52" t="s">
        <v>307</v>
      </c>
      <c r="D24" s="22">
        <v>2093</v>
      </c>
      <c r="E24" s="23">
        <v>25</v>
      </c>
      <c r="F24" s="24">
        <v>66</v>
      </c>
      <c r="G24" s="24">
        <v>74</v>
      </c>
      <c r="H24" s="24">
        <v>86</v>
      </c>
      <c r="I24" s="24">
        <v>233</v>
      </c>
      <c r="J24" s="24">
        <v>1449</v>
      </c>
      <c r="K24" s="24">
        <v>160</v>
      </c>
    </row>
    <row r="25" spans="1:11" ht="15" customHeight="1">
      <c r="A25" s="47"/>
      <c r="B25" s="25"/>
      <c r="C25" s="51"/>
      <c r="D25" s="32">
        <v>1</v>
      </c>
      <c r="E25" s="27">
        <v>1.1944577161968466E-2</v>
      </c>
      <c r="F25" s="28">
        <v>3.1533683707596752E-2</v>
      </c>
      <c r="G25" s="28">
        <v>3.5355948399426664E-2</v>
      </c>
      <c r="H25" s="28">
        <v>4.1089345437171527E-2</v>
      </c>
      <c r="I25" s="28">
        <v>0.11132345914954611</v>
      </c>
      <c r="J25" s="28">
        <v>0.69230769230769229</v>
      </c>
      <c r="K25" s="28">
        <v>7.6445293836598191E-2</v>
      </c>
    </row>
    <row r="26" spans="1:11" ht="15" customHeight="1">
      <c r="A26" s="47"/>
      <c r="B26" s="25"/>
      <c r="C26" s="49" t="s">
        <v>308</v>
      </c>
      <c r="D26" s="29">
        <v>6217</v>
      </c>
      <c r="E26" s="30">
        <v>76</v>
      </c>
      <c r="F26" s="31">
        <v>232</v>
      </c>
      <c r="G26" s="31">
        <v>276</v>
      </c>
      <c r="H26" s="31">
        <v>319</v>
      </c>
      <c r="I26" s="31">
        <v>872</v>
      </c>
      <c r="J26" s="31">
        <v>4018</v>
      </c>
      <c r="K26" s="31">
        <v>424</v>
      </c>
    </row>
    <row r="27" spans="1:11" ht="15" customHeight="1">
      <c r="A27" s="47"/>
      <c r="B27" s="25"/>
      <c r="C27" s="51"/>
      <c r="D27" s="32">
        <v>1</v>
      </c>
      <c r="E27" s="27">
        <v>1.2224545600772076E-2</v>
      </c>
      <c r="F27" s="28">
        <v>3.7317033939198968E-2</v>
      </c>
      <c r="G27" s="28">
        <v>4.4394402444909123E-2</v>
      </c>
      <c r="H27" s="28">
        <v>5.1310921666398585E-2</v>
      </c>
      <c r="I27" s="28">
        <v>0.14026057584043752</v>
      </c>
      <c r="J27" s="28">
        <v>0.64629242399871323</v>
      </c>
      <c r="K27" s="28">
        <v>6.8200096509570526E-2</v>
      </c>
    </row>
    <row r="28" spans="1:11" ht="15" customHeight="1">
      <c r="A28" s="47"/>
      <c r="B28" s="25"/>
      <c r="C28" s="49" t="s">
        <v>406</v>
      </c>
      <c r="D28" s="29">
        <v>7018</v>
      </c>
      <c r="E28" s="30">
        <v>79</v>
      </c>
      <c r="F28" s="31">
        <v>320</v>
      </c>
      <c r="G28" s="31">
        <v>336</v>
      </c>
      <c r="H28" s="31">
        <v>357</v>
      </c>
      <c r="I28" s="31">
        <v>1104</v>
      </c>
      <c r="J28" s="31">
        <v>4518</v>
      </c>
      <c r="K28" s="31">
        <v>304</v>
      </c>
    </row>
    <row r="29" spans="1:11" ht="15" customHeight="1">
      <c r="A29" s="47"/>
      <c r="B29" s="25"/>
      <c r="C29" s="51"/>
      <c r="D29" s="32">
        <v>1</v>
      </c>
      <c r="E29" s="27">
        <v>1.1256768310059846E-2</v>
      </c>
      <c r="F29" s="28">
        <v>4.5597036192647475E-2</v>
      </c>
      <c r="G29" s="28">
        <v>4.7876888002279849E-2</v>
      </c>
      <c r="H29" s="28">
        <v>5.086919350242234E-2</v>
      </c>
      <c r="I29" s="28">
        <v>0.15730977486463379</v>
      </c>
      <c r="J29" s="28">
        <v>0.64377315474494157</v>
      </c>
      <c r="K29" s="28">
        <v>4.3317184383015107E-2</v>
      </c>
    </row>
    <row r="30" spans="1:11" ht="15" customHeight="1">
      <c r="A30" s="47"/>
      <c r="B30" s="25"/>
      <c r="C30" s="49" t="s">
        <v>407</v>
      </c>
      <c r="D30" s="29">
        <v>4023</v>
      </c>
      <c r="E30" s="30">
        <v>39</v>
      </c>
      <c r="F30" s="31">
        <v>135</v>
      </c>
      <c r="G30" s="31">
        <v>152</v>
      </c>
      <c r="H30" s="31">
        <v>161</v>
      </c>
      <c r="I30" s="31">
        <v>513</v>
      </c>
      <c r="J30" s="31">
        <v>2788</v>
      </c>
      <c r="K30" s="31">
        <v>235</v>
      </c>
    </row>
    <row r="31" spans="1:11" ht="15" customHeight="1">
      <c r="A31" s="47"/>
      <c r="B31" s="40"/>
      <c r="C31" s="50"/>
      <c r="D31" s="41">
        <v>1</v>
      </c>
      <c r="E31" s="42">
        <v>9.6942580164056675E-3</v>
      </c>
      <c r="F31" s="43">
        <v>3.3557046979865772E-2</v>
      </c>
      <c r="G31" s="43">
        <v>3.7782749192145165E-2</v>
      </c>
      <c r="H31" s="43">
        <v>4.0019885657469549E-2</v>
      </c>
      <c r="I31" s="43">
        <v>0.12751677852348994</v>
      </c>
      <c r="J31" s="43">
        <v>0.69301516281382058</v>
      </c>
      <c r="K31" s="43">
        <v>5.8414118816803383E-2</v>
      </c>
    </row>
    <row r="32" spans="1:11" ht="15" customHeight="1">
      <c r="A32" s="47"/>
      <c r="B32" s="25" t="s">
        <v>296</v>
      </c>
      <c r="C32" s="52" t="s">
        <v>408</v>
      </c>
      <c r="D32" s="22">
        <v>2534</v>
      </c>
      <c r="E32" s="33">
        <v>44</v>
      </c>
      <c r="F32" s="34">
        <v>161</v>
      </c>
      <c r="G32" s="34">
        <v>170</v>
      </c>
      <c r="H32" s="34">
        <v>158</v>
      </c>
      <c r="I32" s="34">
        <v>373</v>
      </c>
      <c r="J32" s="34">
        <v>1485</v>
      </c>
      <c r="K32" s="34">
        <v>143</v>
      </c>
    </row>
    <row r="33" spans="1:11" ht="15" customHeight="1">
      <c r="A33" s="47"/>
      <c r="B33" s="25"/>
      <c r="C33" s="51"/>
      <c r="D33" s="32">
        <v>1</v>
      </c>
      <c r="E33" s="27">
        <v>1.7363851617995266E-2</v>
      </c>
      <c r="F33" s="28">
        <v>6.3535911602209949E-2</v>
      </c>
      <c r="G33" s="28">
        <v>6.7087608524072612E-2</v>
      </c>
      <c r="H33" s="28">
        <v>6.2352012628255724E-2</v>
      </c>
      <c r="I33" s="28">
        <v>0.14719810576164166</v>
      </c>
      <c r="J33" s="28">
        <v>0.58602999210734019</v>
      </c>
      <c r="K33" s="28">
        <v>5.643251775848461E-2</v>
      </c>
    </row>
    <row r="34" spans="1:11" ht="15" customHeight="1">
      <c r="A34" s="47"/>
      <c r="B34" s="25"/>
      <c r="C34" s="49" t="s">
        <v>409</v>
      </c>
      <c r="D34" s="29">
        <v>13584</v>
      </c>
      <c r="E34" s="35">
        <v>152</v>
      </c>
      <c r="F34" s="36">
        <v>532</v>
      </c>
      <c r="G34" s="36">
        <v>601</v>
      </c>
      <c r="H34" s="36">
        <v>670</v>
      </c>
      <c r="I34" s="36">
        <v>2012</v>
      </c>
      <c r="J34" s="36">
        <v>8875</v>
      </c>
      <c r="K34" s="36">
        <v>742</v>
      </c>
    </row>
    <row r="35" spans="1:11" ht="15" customHeight="1">
      <c r="A35" s="47"/>
      <c r="B35" s="25"/>
      <c r="C35" s="51"/>
      <c r="D35" s="32">
        <v>1</v>
      </c>
      <c r="E35" s="27">
        <v>1.1189634864546525E-2</v>
      </c>
      <c r="F35" s="28">
        <v>3.9163722025912839E-2</v>
      </c>
      <c r="G35" s="28">
        <v>4.4243227326266198E-2</v>
      </c>
      <c r="H35" s="28">
        <v>4.9322732626619549E-2</v>
      </c>
      <c r="I35" s="28">
        <v>0.14811542991755006</v>
      </c>
      <c r="J35" s="28">
        <v>0.6533421672555948</v>
      </c>
      <c r="K35" s="28">
        <v>5.4623085983510011E-2</v>
      </c>
    </row>
    <row r="36" spans="1:11" ht="15" customHeight="1">
      <c r="A36" s="47"/>
      <c r="B36" s="25"/>
      <c r="C36" s="49" t="s">
        <v>410</v>
      </c>
      <c r="D36" s="29">
        <v>2397</v>
      </c>
      <c r="E36" s="35">
        <v>20</v>
      </c>
      <c r="F36" s="36">
        <v>49</v>
      </c>
      <c r="G36" s="36">
        <v>64</v>
      </c>
      <c r="H36" s="36">
        <v>78</v>
      </c>
      <c r="I36" s="36">
        <v>274</v>
      </c>
      <c r="J36" s="36">
        <v>1755</v>
      </c>
      <c r="K36" s="36">
        <v>157</v>
      </c>
    </row>
    <row r="37" spans="1:11" ht="15" customHeight="1">
      <c r="A37" s="47"/>
      <c r="B37" s="25"/>
      <c r="C37" s="51"/>
      <c r="D37" s="32">
        <v>1</v>
      </c>
      <c r="E37" s="27">
        <v>8.343763037129746E-3</v>
      </c>
      <c r="F37" s="28">
        <v>2.0442219440967878E-2</v>
      </c>
      <c r="G37" s="28">
        <v>2.6700041718815185E-2</v>
      </c>
      <c r="H37" s="28">
        <v>3.2540675844806008E-2</v>
      </c>
      <c r="I37" s="28">
        <v>0.11430955360867752</v>
      </c>
      <c r="J37" s="28">
        <v>0.73216520650813521</v>
      </c>
      <c r="K37" s="28">
        <v>6.54985398414685E-2</v>
      </c>
    </row>
    <row r="38" spans="1:11" ht="15" customHeight="1">
      <c r="A38" s="47"/>
      <c r="B38" s="25"/>
      <c r="C38" s="49" t="s">
        <v>411</v>
      </c>
      <c r="D38" s="29">
        <v>794</v>
      </c>
      <c r="E38" s="35">
        <v>5</v>
      </c>
      <c r="F38" s="36">
        <v>10</v>
      </c>
      <c r="G38" s="36">
        <v>8</v>
      </c>
      <c r="H38" s="36">
        <v>13</v>
      </c>
      <c r="I38" s="36">
        <v>58</v>
      </c>
      <c r="J38" s="36">
        <v>628</v>
      </c>
      <c r="K38" s="36">
        <v>72</v>
      </c>
    </row>
    <row r="39" spans="1:11" ht="15" customHeight="1">
      <c r="A39" s="47"/>
      <c r="B39" s="40"/>
      <c r="C39" s="50"/>
      <c r="D39" s="41">
        <v>1</v>
      </c>
      <c r="E39" s="42">
        <v>6.2972292191435771E-3</v>
      </c>
      <c r="F39" s="43">
        <v>1.2594458438287154E-2</v>
      </c>
      <c r="G39" s="43">
        <v>1.0075566750629723E-2</v>
      </c>
      <c r="H39" s="43">
        <v>1.6372795969773299E-2</v>
      </c>
      <c r="I39" s="43">
        <v>7.3047858942065488E-2</v>
      </c>
      <c r="J39" s="43">
        <v>0.79093198992443325</v>
      </c>
      <c r="K39" s="43">
        <v>9.06801007556675E-2</v>
      </c>
    </row>
    <row r="40" spans="1:11" ht="15" customHeight="1">
      <c r="A40" s="47"/>
      <c r="B40" s="25" t="s">
        <v>297</v>
      </c>
      <c r="C40" s="52" t="s">
        <v>2</v>
      </c>
      <c r="D40" s="22">
        <v>1979</v>
      </c>
      <c r="E40" s="23">
        <v>24</v>
      </c>
      <c r="F40" s="24">
        <v>87</v>
      </c>
      <c r="G40" s="24">
        <v>119</v>
      </c>
      <c r="H40" s="24">
        <v>89</v>
      </c>
      <c r="I40" s="24">
        <v>182</v>
      </c>
      <c r="J40" s="24">
        <v>1356</v>
      </c>
      <c r="K40" s="24">
        <v>122</v>
      </c>
    </row>
    <row r="41" spans="1:11" ht="15" customHeight="1">
      <c r="A41" s="47"/>
      <c r="B41" s="25"/>
      <c r="C41" s="51"/>
      <c r="D41" s="32">
        <v>1</v>
      </c>
      <c r="E41" s="27">
        <v>1.212733703890854E-2</v>
      </c>
      <c r="F41" s="28">
        <v>4.3961596766043456E-2</v>
      </c>
      <c r="G41" s="28">
        <v>6.0131379484588174E-2</v>
      </c>
      <c r="H41" s="28">
        <v>4.4972208185952503E-2</v>
      </c>
      <c r="I41" s="28">
        <v>9.1965639211723099E-2</v>
      </c>
      <c r="J41" s="28">
        <v>0.68519454269833246</v>
      </c>
      <c r="K41" s="28">
        <v>6.1647296614451744E-2</v>
      </c>
    </row>
    <row r="42" spans="1:11" ht="15" customHeight="1">
      <c r="A42" s="47"/>
      <c r="B42" s="25"/>
      <c r="C42" s="49" t="s">
        <v>309</v>
      </c>
      <c r="D42" s="29">
        <v>1921</v>
      </c>
      <c r="E42" s="30">
        <v>20</v>
      </c>
      <c r="F42" s="31">
        <v>64</v>
      </c>
      <c r="G42" s="31">
        <v>99</v>
      </c>
      <c r="H42" s="31">
        <v>129</v>
      </c>
      <c r="I42" s="31">
        <v>285</v>
      </c>
      <c r="J42" s="31">
        <v>1269</v>
      </c>
      <c r="K42" s="31">
        <v>55</v>
      </c>
    </row>
    <row r="43" spans="1:11" ht="15" customHeight="1">
      <c r="A43" s="47"/>
      <c r="B43" s="25"/>
      <c r="C43" s="51"/>
      <c r="D43" s="32">
        <v>1</v>
      </c>
      <c r="E43" s="27">
        <v>1.0411244143675169E-2</v>
      </c>
      <c r="F43" s="28">
        <v>3.3315981259760541E-2</v>
      </c>
      <c r="G43" s="28">
        <v>5.1535658511192087E-2</v>
      </c>
      <c r="H43" s="28">
        <v>6.715252472670484E-2</v>
      </c>
      <c r="I43" s="28">
        <v>0.14836022904737117</v>
      </c>
      <c r="J43" s="28">
        <v>0.66059344091618943</v>
      </c>
      <c r="K43" s="28">
        <v>2.8630921395106715E-2</v>
      </c>
    </row>
    <row r="44" spans="1:11" ht="15" customHeight="1">
      <c r="A44" s="47"/>
      <c r="B44" s="25"/>
      <c r="C44" s="49" t="s">
        <v>310</v>
      </c>
      <c r="D44" s="29">
        <v>1117</v>
      </c>
      <c r="E44" s="30">
        <v>12</v>
      </c>
      <c r="F44" s="31">
        <v>44</v>
      </c>
      <c r="G44" s="31">
        <v>55</v>
      </c>
      <c r="H44" s="31">
        <v>51</v>
      </c>
      <c r="I44" s="31">
        <v>151</v>
      </c>
      <c r="J44" s="31">
        <v>774</v>
      </c>
      <c r="K44" s="31">
        <v>30</v>
      </c>
    </row>
    <row r="45" spans="1:11" ht="15" customHeight="1">
      <c r="A45" s="47"/>
      <c r="B45" s="25"/>
      <c r="C45" s="51"/>
      <c r="D45" s="32">
        <v>1</v>
      </c>
      <c r="E45" s="27">
        <v>1.0743061772605193E-2</v>
      </c>
      <c r="F45" s="28">
        <v>3.9391226499552373E-2</v>
      </c>
      <c r="G45" s="28">
        <v>4.9239033124440466E-2</v>
      </c>
      <c r="H45" s="28">
        <v>4.5658012533572066E-2</v>
      </c>
      <c r="I45" s="28">
        <v>0.13518352730528199</v>
      </c>
      <c r="J45" s="28">
        <v>0.69292748433303486</v>
      </c>
      <c r="K45" s="28">
        <v>2.685765443151298E-2</v>
      </c>
    </row>
    <row r="46" spans="1:11" ht="15" customHeight="1">
      <c r="A46" s="47"/>
      <c r="B46" s="25"/>
      <c r="C46" s="49" t="s">
        <v>5</v>
      </c>
      <c r="D46" s="29">
        <v>1482</v>
      </c>
      <c r="E46" s="30">
        <v>17</v>
      </c>
      <c r="F46" s="31">
        <v>57</v>
      </c>
      <c r="G46" s="31">
        <v>64</v>
      </c>
      <c r="H46" s="31">
        <v>63</v>
      </c>
      <c r="I46" s="31">
        <v>191</v>
      </c>
      <c r="J46" s="31">
        <v>991</v>
      </c>
      <c r="K46" s="31">
        <v>99</v>
      </c>
    </row>
    <row r="47" spans="1:11" ht="15" customHeight="1">
      <c r="A47" s="47"/>
      <c r="B47" s="25"/>
      <c r="C47" s="51"/>
      <c r="D47" s="32">
        <v>1</v>
      </c>
      <c r="E47" s="27">
        <v>1.1470985155195682E-2</v>
      </c>
      <c r="F47" s="28">
        <v>3.8461538461538464E-2</v>
      </c>
      <c r="G47" s="28">
        <v>4.3184885290148446E-2</v>
      </c>
      <c r="H47" s="28">
        <v>4.2510121457489877E-2</v>
      </c>
      <c r="I47" s="28">
        <v>0.12887989203778677</v>
      </c>
      <c r="J47" s="28">
        <v>0.66869095816464241</v>
      </c>
      <c r="K47" s="28">
        <v>6.6801619433198386E-2</v>
      </c>
    </row>
    <row r="48" spans="1:11" ht="15" customHeight="1">
      <c r="A48" s="47"/>
      <c r="B48" s="25"/>
      <c r="C48" s="49" t="s">
        <v>311</v>
      </c>
      <c r="D48" s="29">
        <v>2208</v>
      </c>
      <c r="E48" s="30">
        <v>28</v>
      </c>
      <c r="F48" s="31">
        <v>81</v>
      </c>
      <c r="G48" s="31">
        <v>78</v>
      </c>
      <c r="H48" s="31">
        <v>94</v>
      </c>
      <c r="I48" s="31">
        <v>286</v>
      </c>
      <c r="J48" s="31">
        <v>1519</v>
      </c>
      <c r="K48" s="31">
        <v>122</v>
      </c>
    </row>
    <row r="49" spans="1:11" ht="15" customHeight="1">
      <c r="A49" s="47"/>
      <c r="B49" s="25"/>
      <c r="C49" s="51"/>
      <c r="D49" s="32">
        <v>1</v>
      </c>
      <c r="E49" s="27">
        <v>1.2681159420289856E-2</v>
      </c>
      <c r="F49" s="28">
        <v>3.6684782608695655E-2</v>
      </c>
      <c r="G49" s="28">
        <v>3.5326086956521736E-2</v>
      </c>
      <c r="H49" s="28">
        <v>4.2572463768115944E-2</v>
      </c>
      <c r="I49" s="28">
        <v>0.12952898550724637</v>
      </c>
      <c r="J49" s="28">
        <v>0.68795289855072461</v>
      </c>
      <c r="K49" s="28">
        <v>5.52536231884058E-2</v>
      </c>
    </row>
    <row r="50" spans="1:11" ht="15" customHeight="1">
      <c r="A50" s="47"/>
      <c r="B50" s="25"/>
      <c r="C50" s="49" t="s">
        <v>7</v>
      </c>
      <c r="D50" s="29">
        <v>1532</v>
      </c>
      <c r="E50" s="30">
        <v>14</v>
      </c>
      <c r="F50" s="31">
        <v>65</v>
      </c>
      <c r="G50" s="31">
        <v>50</v>
      </c>
      <c r="H50" s="31">
        <v>75</v>
      </c>
      <c r="I50" s="31">
        <v>238</v>
      </c>
      <c r="J50" s="31">
        <v>1002</v>
      </c>
      <c r="K50" s="31">
        <v>88</v>
      </c>
    </row>
    <row r="51" spans="1:11" ht="15" customHeight="1">
      <c r="A51" s="47"/>
      <c r="B51" s="25"/>
      <c r="C51" s="51"/>
      <c r="D51" s="32">
        <v>1</v>
      </c>
      <c r="E51" s="27">
        <v>9.138381201044387E-3</v>
      </c>
      <c r="F51" s="28">
        <v>4.2428198433420362E-2</v>
      </c>
      <c r="G51" s="28">
        <v>3.2637075718015669E-2</v>
      </c>
      <c r="H51" s="28">
        <v>4.89556135770235E-2</v>
      </c>
      <c r="I51" s="28">
        <v>0.15535248041775457</v>
      </c>
      <c r="J51" s="28">
        <v>0.65404699738903394</v>
      </c>
      <c r="K51" s="28">
        <v>5.7441253263707574E-2</v>
      </c>
    </row>
    <row r="52" spans="1:11" ht="15" customHeight="1">
      <c r="A52" s="47"/>
      <c r="B52" s="25"/>
      <c r="C52" s="49" t="s">
        <v>3</v>
      </c>
      <c r="D52" s="29">
        <v>2344</v>
      </c>
      <c r="E52" s="30">
        <v>19</v>
      </c>
      <c r="F52" s="31">
        <v>62</v>
      </c>
      <c r="G52" s="31">
        <v>72</v>
      </c>
      <c r="H52" s="31">
        <v>90</v>
      </c>
      <c r="I52" s="31">
        <v>259</v>
      </c>
      <c r="J52" s="31">
        <v>1699</v>
      </c>
      <c r="K52" s="31">
        <v>143</v>
      </c>
    </row>
    <row r="53" spans="1:11" ht="15" customHeight="1">
      <c r="A53" s="47"/>
      <c r="B53" s="25"/>
      <c r="C53" s="51"/>
      <c r="D53" s="32">
        <v>1</v>
      </c>
      <c r="E53" s="27">
        <v>8.1058020477815691E-3</v>
      </c>
      <c r="F53" s="28">
        <v>2.6450511945392493E-2</v>
      </c>
      <c r="G53" s="28">
        <v>3.0716723549488054E-2</v>
      </c>
      <c r="H53" s="28">
        <v>3.839590443686007E-2</v>
      </c>
      <c r="I53" s="28">
        <v>0.11049488054607509</v>
      </c>
      <c r="J53" s="28">
        <v>0.72482935153583616</v>
      </c>
      <c r="K53" s="28">
        <v>6.1006825938566552E-2</v>
      </c>
    </row>
    <row r="54" spans="1:11" ht="15" customHeight="1">
      <c r="A54" s="47"/>
      <c r="B54" s="25"/>
      <c r="C54" s="49" t="s">
        <v>6</v>
      </c>
      <c r="D54" s="29">
        <v>1909</v>
      </c>
      <c r="E54" s="30">
        <v>15</v>
      </c>
      <c r="F54" s="31">
        <v>90</v>
      </c>
      <c r="G54" s="31">
        <v>107</v>
      </c>
      <c r="H54" s="31">
        <v>102</v>
      </c>
      <c r="I54" s="31">
        <v>267</v>
      </c>
      <c r="J54" s="31">
        <v>1196</v>
      </c>
      <c r="K54" s="31">
        <v>132</v>
      </c>
    </row>
    <row r="55" spans="1:11" ht="15" customHeight="1">
      <c r="A55" s="47"/>
      <c r="B55" s="25"/>
      <c r="C55" s="51"/>
      <c r="D55" s="32">
        <v>1</v>
      </c>
      <c r="E55" s="27">
        <v>7.8575170246202204E-3</v>
      </c>
      <c r="F55" s="28">
        <v>4.7145102147721323E-2</v>
      </c>
      <c r="G55" s="28">
        <v>5.6050288108957569E-2</v>
      </c>
      <c r="H55" s="28">
        <v>5.3431115767417499E-2</v>
      </c>
      <c r="I55" s="28">
        <v>0.13986380303823992</v>
      </c>
      <c r="J55" s="28">
        <v>0.62650602409638556</v>
      </c>
      <c r="K55" s="28">
        <v>6.914614981665794E-2</v>
      </c>
    </row>
    <row r="56" spans="1:11" ht="15" customHeight="1">
      <c r="A56" s="47"/>
      <c r="B56" s="25"/>
      <c r="C56" s="49" t="s">
        <v>8</v>
      </c>
      <c r="D56" s="29">
        <v>5182</v>
      </c>
      <c r="E56" s="30">
        <v>73</v>
      </c>
      <c r="F56" s="31">
        <v>214</v>
      </c>
      <c r="G56" s="31">
        <v>210</v>
      </c>
      <c r="H56" s="31">
        <v>239</v>
      </c>
      <c r="I56" s="31">
        <v>902</v>
      </c>
      <c r="J56" s="31">
        <v>3151</v>
      </c>
      <c r="K56" s="31">
        <v>393</v>
      </c>
    </row>
    <row r="57" spans="1:11" ht="15" customHeight="1">
      <c r="A57" s="47"/>
      <c r="B57" s="40"/>
      <c r="C57" s="50"/>
      <c r="D57" s="41">
        <v>1</v>
      </c>
      <c r="E57" s="42">
        <v>1.4087225009648784E-2</v>
      </c>
      <c r="F57" s="43">
        <v>4.1296796603627943E-2</v>
      </c>
      <c r="G57" s="43">
        <v>4.0524893863373213E-2</v>
      </c>
      <c r="H57" s="43">
        <v>4.6121188730219989E-2</v>
      </c>
      <c r="I57" s="43">
        <v>0.17406406792744114</v>
      </c>
      <c r="J57" s="43">
        <v>0.6080663836356619</v>
      </c>
      <c r="K57" s="43">
        <v>7.5839444230027017E-2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1049" priority="31" rank="1"/>
  </conditionalFormatting>
  <conditionalFormatting sqref="E57:K57">
    <cfRule type="top10" dxfId="1048" priority="25" rank="1"/>
  </conditionalFormatting>
  <conditionalFormatting sqref="E55:K55">
    <cfRule type="top10" dxfId="1047" priority="24" rank="1"/>
  </conditionalFormatting>
  <conditionalFormatting sqref="E53:K53">
    <cfRule type="top10" dxfId="1046" priority="23" rank="1"/>
  </conditionalFormatting>
  <conditionalFormatting sqref="E51:K51">
    <cfRule type="top10" dxfId="1045" priority="22" rank="1"/>
  </conditionalFormatting>
  <conditionalFormatting sqref="E49:K49">
    <cfRule type="top10" dxfId="1044" priority="21" rank="1"/>
  </conditionalFormatting>
  <conditionalFormatting sqref="E47:K47">
    <cfRule type="top10" dxfId="1043" priority="20" rank="1"/>
  </conditionalFormatting>
  <conditionalFormatting sqref="E45:K45">
    <cfRule type="top10" dxfId="1042" priority="19" rank="1"/>
  </conditionalFormatting>
  <conditionalFormatting sqref="E43:K43">
    <cfRule type="top10" dxfId="1041" priority="18" rank="1"/>
  </conditionalFormatting>
  <conditionalFormatting sqref="E41:K41">
    <cfRule type="top10" dxfId="1040" priority="17" rank="1"/>
  </conditionalFormatting>
  <conditionalFormatting sqref="E39:K39">
    <cfRule type="top10" dxfId="1039" priority="16" rank="1"/>
  </conditionalFormatting>
  <conditionalFormatting sqref="E37:K37">
    <cfRule type="top10" dxfId="1038" priority="15" rank="1"/>
  </conditionalFormatting>
  <conditionalFormatting sqref="E35:K35">
    <cfRule type="top10" dxfId="1037" priority="14" rank="1"/>
  </conditionalFormatting>
  <conditionalFormatting sqref="E33:K33">
    <cfRule type="top10" dxfId="1036" priority="13" rank="1"/>
  </conditionalFormatting>
  <conditionalFormatting sqref="E31:K31">
    <cfRule type="top10" dxfId="1035" priority="11" rank="1"/>
  </conditionalFormatting>
  <conditionalFormatting sqref="E29:K29">
    <cfRule type="top10" dxfId="1034" priority="10" rank="1"/>
  </conditionalFormatting>
  <conditionalFormatting sqref="E27:K27">
    <cfRule type="top10" dxfId="1033" priority="9" rank="1"/>
  </conditionalFormatting>
  <conditionalFormatting sqref="E25:K25">
    <cfRule type="top10" dxfId="1032" priority="8" rank="1"/>
  </conditionalFormatting>
  <conditionalFormatting sqref="E23:K23">
    <cfRule type="top10" dxfId="1031" priority="7" rank="1"/>
  </conditionalFormatting>
  <conditionalFormatting sqref="E21:K21">
    <cfRule type="top10" dxfId="1030" priority="6" rank="1"/>
  </conditionalFormatting>
  <conditionalFormatting sqref="E19:K19">
    <cfRule type="top10" dxfId="1029" priority="5" rank="1"/>
  </conditionalFormatting>
  <conditionalFormatting sqref="E17:K17">
    <cfRule type="top10" dxfId="1028" priority="4" rank="1"/>
  </conditionalFormatting>
  <conditionalFormatting sqref="E15:K15">
    <cfRule type="top10" dxfId="1027" priority="3" rank="1"/>
  </conditionalFormatting>
  <conditionalFormatting sqref="E13:K13">
    <cfRule type="top10" dxfId="1026" priority="2" rank="1"/>
  </conditionalFormatting>
  <conditionalFormatting sqref="E11:K11">
    <cfRule type="top10" dxfId="10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326</v>
      </c>
    </row>
    <row r="4" spans="1:16384" ht="15" customHeight="1">
      <c r="B4" s="3" t="s">
        <v>330</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116</v>
      </c>
      <c r="F8" s="17">
        <v>383</v>
      </c>
      <c r="G8" s="17">
        <v>765</v>
      </c>
      <c r="H8" s="17">
        <v>1739</v>
      </c>
      <c r="I8" s="17">
        <v>2993</v>
      </c>
      <c r="J8" s="17">
        <v>12484</v>
      </c>
      <c r="K8" s="17">
        <v>1194</v>
      </c>
    </row>
    <row r="9" spans="1:16384" ht="15" customHeight="1">
      <c r="A9" s="47"/>
      <c r="B9" s="55"/>
      <c r="C9" s="56"/>
      <c r="D9" s="18">
        <v>1</v>
      </c>
      <c r="E9" s="19">
        <v>5.8961065365456949E-3</v>
      </c>
      <c r="F9" s="20">
        <v>1.9467317271525873E-2</v>
      </c>
      <c r="G9" s="20">
        <v>3.8883806038426352E-2</v>
      </c>
      <c r="H9" s="20">
        <v>8.8390769543560024E-2</v>
      </c>
      <c r="I9" s="20">
        <v>0.15212971434380401</v>
      </c>
      <c r="J9" s="20">
        <v>0.63454305174341774</v>
      </c>
      <c r="K9" s="20">
        <v>6.0689234522720341E-2</v>
      </c>
    </row>
    <row r="10" spans="1:16384" ht="15" customHeight="1">
      <c r="A10" s="47"/>
      <c r="B10" s="21" t="s">
        <v>294</v>
      </c>
      <c r="C10" s="57" t="s">
        <v>300</v>
      </c>
      <c r="D10" s="22">
        <v>9368</v>
      </c>
      <c r="E10" s="23">
        <v>50</v>
      </c>
      <c r="F10" s="24">
        <v>176</v>
      </c>
      <c r="G10" s="24">
        <v>304</v>
      </c>
      <c r="H10" s="24">
        <v>805</v>
      </c>
      <c r="I10" s="24">
        <v>1846</v>
      </c>
      <c r="J10" s="24">
        <v>5579</v>
      </c>
      <c r="K10" s="24">
        <v>608</v>
      </c>
    </row>
    <row r="11" spans="1:16384" ht="15" customHeight="1">
      <c r="A11" s="47"/>
      <c r="B11" s="25"/>
      <c r="C11" s="51"/>
      <c r="D11" s="26">
        <v>1</v>
      </c>
      <c r="E11" s="27">
        <v>5.3373185311699402E-3</v>
      </c>
      <c r="F11" s="28">
        <v>1.8787361229718188E-2</v>
      </c>
      <c r="G11" s="28">
        <v>3.2450896669513236E-2</v>
      </c>
      <c r="H11" s="28">
        <v>8.5930828351836033E-2</v>
      </c>
      <c r="I11" s="28">
        <v>0.19705380017079419</v>
      </c>
      <c r="J11" s="28">
        <v>0.59553800170794191</v>
      </c>
      <c r="K11" s="28">
        <v>6.4901793339026473E-2</v>
      </c>
    </row>
    <row r="12" spans="1:16384" ht="15" customHeight="1">
      <c r="A12" s="47"/>
      <c r="B12" s="25"/>
      <c r="C12" s="49" t="s">
        <v>301</v>
      </c>
      <c r="D12" s="29">
        <v>10225</v>
      </c>
      <c r="E12" s="30">
        <v>65</v>
      </c>
      <c r="F12" s="31">
        <v>205</v>
      </c>
      <c r="G12" s="31">
        <v>459</v>
      </c>
      <c r="H12" s="31">
        <v>933</v>
      </c>
      <c r="I12" s="31">
        <v>1137</v>
      </c>
      <c r="J12" s="31">
        <v>6851</v>
      </c>
      <c r="K12" s="31">
        <v>575</v>
      </c>
    </row>
    <row r="13" spans="1:16384" ht="15" customHeight="1">
      <c r="A13" s="47"/>
      <c r="B13" s="40"/>
      <c r="C13" s="50"/>
      <c r="D13" s="41">
        <v>1</v>
      </c>
      <c r="E13" s="42">
        <v>6.3569682151589238E-3</v>
      </c>
      <c r="F13" s="43">
        <v>2.0048899755501223E-2</v>
      </c>
      <c r="G13" s="43">
        <v>4.4889975550122252E-2</v>
      </c>
      <c r="H13" s="43">
        <v>9.1246943765281169E-2</v>
      </c>
      <c r="I13" s="43">
        <v>0.11119804400977995</v>
      </c>
      <c r="J13" s="43">
        <v>0.67002444987775056</v>
      </c>
      <c r="K13" s="43">
        <v>5.623471882640587E-2</v>
      </c>
    </row>
    <row r="14" spans="1:16384" ht="15" customHeight="1">
      <c r="A14" s="47"/>
      <c r="B14" s="25" t="s">
        <v>1</v>
      </c>
      <c r="C14" s="52" t="s">
        <v>302</v>
      </c>
      <c r="D14" s="22">
        <v>2690</v>
      </c>
      <c r="E14" s="23">
        <v>11</v>
      </c>
      <c r="F14" s="24">
        <v>46</v>
      </c>
      <c r="G14" s="24">
        <v>109</v>
      </c>
      <c r="H14" s="24">
        <v>208</v>
      </c>
      <c r="I14" s="24">
        <v>421</v>
      </c>
      <c r="J14" s="24">
        <v>1811</v>
      </c>
      <c r="K14" s="24">
        <v>84</v>
      </c>
    </row>
    <row r="15" spans="1:16384" ht="15" customHeight="1">
      <c r="A15" s="47"/>
      <c r="B15" s="25"/>
      <c r="C15" s="51"/>
      <c r="D15" s="32">
        <v>1</v>
      </c>
      <c r="E15" s="27">
        <v>4.0892193308550186E-3</v>
      </c>
      <c r="F15" s="28">
        <v>1.7100371747211896E-2</v>
      </c>
      <c r="G15" s="28">
        <v>4.0520446096654276E-2</v>
      </c>
      <c r="H15" s="28">
        <v>7.7323420074349447E-2</v>
      </c>
      <c r="I15" s="28">
        <v>0.15650557620817843</v>
      </c>
      <c r="J15" s="28">
        <v>0.67323420074349438</v>
      </c>
      <c r="K15" s="28">
        <v>3.1226765799256505E-2</v>
      </c>
    </row>
    <row r="16" spans="1:16384" ht="15" customHeight="1">
      <c r="A16" s="47"/>
      <c r="B16" s="25"/>
      <c r="C16" s="49" t="s">
        <v>303</v>
      </c>
      <c r="D16" s="29">
        <v>2875</v>
      </c>
      <c r="E16" s="30">
        <v>18</v>
      </c>
      <c r="F16" s="31">
        <v>46</v>
      </c>
      <c r="G16" s="31">
        <v>95</v>
      </c>
      <c r="H16" s="31">
        <v>227</v>
      </c>
      <c r="I16" s="31">
        <v>467</v>
      </c>
      <c r="J16" s="31">
        <v>1913</v>
      </c>
      <c r="K16" s="31">
        <v>109</v>
      </c>
    </row>
    <row r="17" spans="1:11" ht="15" customHeight="1">
      <c r="A17" s="47"/>
      <c r="B17" s="25"/>
      <c r="C17" s="51"/>
      <c r="D17" s="32">
        <v>1</v>
      </c>
      <c r="E17" s="27">
        <v>6.2608695652173916E-3</v>
      </c>
      <c r="F17" s="28">
        <v>1.6E-2</v>
      </c>
      <c r="G17" s="28">
        <v>3.3043478260869563E-2</v>
      </c>
      <c r="H17" s="28">
        <v>7.8956521739130439E-2</v>
      </c>
      <c r="I17" s="28">
        <v>0.16243478260869565</v>
      </c>
      <c r="J17" s="28">
        <v>0.66539130434782612</v>
      </c>
      <c r="K17" s="28">
        <v>3.7913043478260869E-2</v>
      </c>
    </row>
    <row r="18" spans="1:11" ht="15" customHeight="1">
      <c r="A18" s="47"/>
      <c r="B18" s="25"/>
      <c r="C18" s="49" t="s">
        <v>304</v>
      </c>
      <c r="D18" s="29">
        <v>3280</v>
      </c>
      <c r="E18" s="30">
        <v>18</v>
      </c>
      <c r="F18" s="31">
        <v>50</v>
      </c>
      <c r="G18" s="31">
        <v>113</v>
      </c>
      <c r="H18" s="31">
        <v>259</v>
      </c>
      <c r="I18" s="31">
        <v>535</v>
      </c>
      <c r="J18" s="31">
        <v>2146</v>
      </c>
      <c r="K18" s="31">
        <v>159</v>
      </c>
    </row>
    <row r="19" spans="1:11" ht="15" customHeight="1">
      <c r="A19" s="47"/>
      <c r="B19" s="25"/>
      <c r="C19" s="51"/>
      <c r="D19" s="32">
        <v>1</v>
      </c>
      <c r="E19" s="27">
        <v>5.4878048780487802E-3</v>
      </c>
      <c r="F19" s="28">
        <v>1.524390243902439E-2</v>
      </c>
      <c r="G19" s="28">
        <v>3.4451219512195125E-2</v>
      </c>
      <c r="H19" s="28">
        <v>7.8963414634146342E-2</v>
      </c>
      <c r="I19" s="28">
        <v>0.16310975609756098</v>
      </c>
      <c r="J19" s="28">
        <v>0.65426829268292686</v>
      </c>
      <c r="K19" s="28">
        <v>4.8475609756097562E-2</v>
      </c>
    </row>
    <row r="20" spans="1:11" ht="15" customHeight="1">
      <c r="A20" s="47"/>
      <c r="B20" s="25"/>
      <c r="C20" s="49" t="s">
        <v>305</v>
      </c>
      <c r="D20" s="29">
        <v>4523</v>
      </c>
      <c r="E20" s="30">
        <v>23</v>
      </c>
      <c r="F20" s="31">
        <v>68</v>
      </c>
      <c r="G20" s="31">
        <v>160</v>
      </c>
      <c r="H20" s="31">
        <v>400</v>
      </c>
      <c r="I20" s="31">
        <v>694</v>
      </c>
      <c r="J20" s="31">
        <v>2878</v>
      </c>
      <c r="K20" s="31">
        <v>300</v>
      </c>
    </row>
    <row r="21" spans="1:11" ht="15" customHeight="1">
      <c r="A21" s="47"/>
      <c r="B21" s="25"/>
      <c r="C21" s="51"/>
      <c r="D21" s="32">
        <v>1</v>
      </c>
      <c r="E21" s="27">
        <v>5.0851204952465177E-3</v>
      </c>
      <c r="F21" s="28">
        <v>1.5034269290294052E-2</v>
      </c>
      <c r="G21" s="28">
        <v>3.5374751271280126E-2</v>
      </c>
      <c r="H21" s="28">
        <v>8.8436878178200312E-2</v>
      </c>
      <c r="I21" s="28">
        <v>0.15343798363917754</v>
      </c>
      <c r="J21" s="28">
        <v>0.63630333849215126</v>
      </c>
      <c r="K21" s="28">
        <v>6.6327658633650227E-2</v>
      </c>
    </row>
    <row r="22" spans="1:11" ht="15" customHeight="1">
      <c r="A22" s="47"/>
      <c r="B22" s="25"/>
      <c r="C22" s="49" t="s">
        <v>306</v>
      </c>
      <c r="D22" s="29">
        <v>5762</v>
      </c>
      <c r="E22" s="30">
        <v>40</v>
      </c>
      <c r="F22" s="31">
        <v>159</v>
      </c>
      <c r="G22" s="31">
        <v>273</v>
      </c>
      <c r="H22" s="31">
        <v>603</v>
      </c>
      <c r="I22" s="31">
        <v>820</v>
      </c>
      <c r="J22" s="31">
        <v>3395</v>
      </c>
      <c r="K22" s="31">
        <v>472</v>
      </c>
    </row>
    <row r="23" spans="1:11" ht="15" customHeight="1">
      <c r="A23" s="47"/>
      <c r="B23" s="40"/>
      <c r="C23" s="50"/>
      <c r="D23" s="41">
        <v>1</v>
      </c>
      <c r="E23" s="42">
        <v>6.9420340159666782E-3</v>
      </c>
      <c r="F23" s="43">
        <v>2.7594585213467547E-2</v>
      </c>
      <c r="G23" s="43">
        <v>4.7379382158972576E-2</v>
      </c>
      <c r="H23" s="43">
        <v>0.10465116279069768</v>
      </c>
      <c r="I23" s="43">
        <v>0.14231169732731691</v>
      </c>
      <c r="J23" s="43">
        <v>0.58920513710517186</v>
      </c>
      <c r="K23" s="43">
        <v>8.1916001388406809E-2</v>
      </c>
    </row>
    <row r="24" spans="1:11" ht="15" customHeight="1">
      <c r="A24" s="47"/>
      <c r="B24" s="25" t="s">
        <v>295</v>
      </c>
      <c r="C24" s="52" t="s">
        <v>307</v>
      </c>
      <c r="D24" s="22">
        <v>2093</v>
      </c>
      <c r="E24" s="23">
        <v>11</v>
      </c>
      <c r="F24" s="24">
        <v>42</v>
      </c>
      <c r="G24" s="24">
        <v>81</v>
      </c>
      <c r="H24" s="24">
        <v>181</v>
      </c>
      <c r="I24" s="24">
        <v>270</v>
      </c>
      <c r="J24" s="24">
        <v>1343</v>
      </c>
      <c r="K24" s="24">
        <v>165</v>
      </c>
    </row>
    <row r="25" spans="1:11" ht="15" customHeight="1">
      <c r="A25" s="47"/>
      <c r="B25" s="25"/>
      <c r="C25" s="51"/>
      <c r="D25" s="32">
        <v>1</v>
      </c>
      <c r="E25" s="27">
        <v>5.255613951266125E-3</v>
      </c>
      <c r="F25" s="28">
        <v>2.0066889632107024E-2</v>
      </c>
      <c r="G25" s="28">
        <v>3.8700430004777832E-2</v>
      </c>
      <c r="H25" s="28">
        <v>8.6478738652651696E-2</v>
      </c>
      <c r="I25" s="28">
        <v>0.12900143334925943</v>
      </c>
      <c r="J25" s="28">
        <v>0.64166268514094604</v>
      </c>
      <c r="K25" s="28">
        <v>7.8834209268991873E-2</v>
      </c>
    </row>
    <row r="26" spans="1:11" ht="15" customHeight="1">
      <c r="A26" s="47"/>
      <c r="B26" s="25"/>
      <c r="C26" s="49" t="s">
        <v>308</v>
      </c>
      <c r="D26" s="29">
        <v>6217</v>
      </c>
      <c r="E26" s="30">
        <v>41</v>
      </c>
      <c r="F26" s="31">
        <v>126</v>
      </c>
      <c r="G26" s="31">
        <v>270</v>
      </c>
      <c r="H26" s="31">
        <v>647</v>
      </c>
      <c r="I26" s="31">
        <v>982</v>
      </c>
      <c r="J26" s="31">
        <v>3738</v>
      </c>
      <c r="K26" s="31">
        <v>413</v>
      </c>
    </row>
    <row r="27" spans="1:11" ht="15" customHeight="1">
      <c r="A27" s="47"/>
      <c r="B27" s="25"/>
      <c r="C27" s="51"/>
      <c r="D27" s="32">
        <v>1</v>
      </c>
      <c r="E27" s="27">
        <v>6.5948206530480943E-3</v>
      </c>
      <c r="F27" s="28">
        <v>2.0267009811806336E-2</v>
      </c>
      <c r="G27" s="28">
        <v>4.3429306739585012E-2</v>
      </c>
      <c r="H27" s="28">
        <v>0.10406948689078334</v>
      </c>
      <c r="I27" s="28">
        <v>0.15795399710471289</v>
      </c>
      <c r="J27" s="28">
        <v>0.60125462441692135</v>
      </c>
      <c r="K27" s="28">
        <v>6.6430754383142998E-2</v>
      </c>
    </row>
    <row r="28" spans="1:11" ht="15" customHeight="1">
      <c r="A28" s="47"/>
      <c r="B28" s="25"/>
      <c r="C28" s="49" t="s">
        <v>406</v>
      </c>
      <c r="D28" s="29">
        <v>7018</v>
      </c>
      <c r="E28" s="30">
        <v>31</v>
      </c>
      <c r="F28" s="31">
        <v>140</v>
      </c>
      <c r="G28" s="31">
        <v>267</v>
      </c>
      <c r="H28" s="31">
        <v>594</v>
      </c>
      <c r="I28" s="31">
        <v>1152</v>
      </c>
      <c r="J28" s="31">
        <v>4514</v>
      </c>
      <c r="K28" s="31">
        <v>320</v>
      </c>
    </row>
    <row r="29" spans="1:11" ht="15" customHeight="1">
      <c r="A29" s="47"/>
      <c r="B29" s="25"/>
      <c r="C29" s="51"/>
      <c r="D29" s="32">
        <v>1</v>
      </c>
      <c r="E29" s="27">
        <v>4.4172128811627246E-3</v>
      </c>
      <c r="F29" s="28">
        <v>1.9948703334283273E-2</v>
      </c>
      <c r="G29" s="28">
        <v>3.8045027073240242E-2</v>
      </c>
      <c r="H29" s="28">
        <v>8.4639498432601878E-2</v>
      </c>
      <c r="I29" s="28">
        <v>0.16414933029353093</v>
      </c>
      <c r="J29" s="28">
        <v>0.64320319179253349</v>
      </c>
      <c r="K29" s="28">
        <v>4.5597036192647475E-2</v>
      </c>
    </row>
    <row r="30" spans="1:11" ht="15" customHeight="1">
      <c r="A30" s="47"/>
      <c r="B30" s="25"/>
      <c r="C30" s="49" t="s">
        <v>407</v>
      </c>
      <c r="D30" s="29">
        <v>4023</v>
      </c>
      <c r="E30" s="30">
        <v>31</v>
      </c>
      <c r="F30" s="31">
        <v>68</v>
      </c>
      <c r="G30" s="31">
        <v>136</v>
      </c>
      <c r="H30" s="31">
        <v>299</v>
      </c>
      <c r="I30" s="31">
        <v>551</v>
      </c>
      <c r="J30" s="31">
        <v>2704</v>
      </c>
      <c r="K30" s="31">
        <v>234</v>
      </c>
    </row>
    <row r="31" spans="1:11" ht="15" customHeight="1">
      <c r="A31" s="47"/>
      <c r="B31" s="40"/>
      <c r="C31" s="50"/>
      <c r="D31" s="41">
        <v>1</v>
      </c>
      <c r="E31" s="42">
        <v>7.7056922694506589E-3</v>
      </c>
      <c r="F31" s="43">
        <v>1.6902808849117573E-2</v>
      </c>
      <c r="G31" s="43">
        <v>3.3805617698235146E-2</v>
      </c>
      <c r="H31" s="43">
        <v>7.4322644792443451E-2</v>
      </c>
      <c r="I31" s="43">
        <v>0.13696246582152621</v>
      </c>
      <c r="J31" s="43">
        <v>0.67213522247079294</v>
      </c>
      <c r="K31" s="43">
        <v>5.8165548098434001E-2</v>
      </c>
    </row>
    <row r="32" spans="1:11" ht="15" customHeight="1">
      <c r="A32" s="47"/>
      <c r="B32" s="25" t="s">
        <v>296</v>
      </c>
      <c r="C32" s="52" t="s">
        <v>408</v>
      </c>
      <c r="D32" s="22">
        <v>2534</v>
      </c>
      <c r="E32" s="33">
        <v>35</v>
      </c>
      <c r="F32" s="34">
        <v>71</v>
      </c>
      <c r="G32" s="34">
        <v>147</v>
      </c>
      <c r="H32" s="34">
        <v>247</v>
      </c>
      <c r="I32" s="34">
        <v>385</v>
      </c>
      <c r="J32" s="34">
        <v>1494</v>
      </c>
      <c r="K32" s="34">
        <v>155</v>
      </c>
    </row>
    <row r="33" spans="1:11" ht="15" customHeight="1">
      <c r="A33" s="47"/>
      <c r="B33" s="25"/>
      <c r="C33" s="51"/>
      <c r="D33" s="32">
        <v>1</v>
      </c>
      <c r="E33" s="27">
        <v>1.3812154696132596E-2</v>
      </c>
      <c r="F33" s="28">
        <v>2.8018942383583267E-2</v>
      </c>
      <c r="G33" s="28">
        <v>5.8011049723756904E-2</v>
      </c>
      <c r="H33" s="28">
        <v>9.747434885556433E-2</v>
      </c>
      <c r="I33" s="28">
        <v>0.15193370165745856</v>
      </c>
      <c r="J33" s="28">
        <v>0.58958168902920283</v>
      </c>
      <c r="K33" s="28">
        <v>6.1168113654301498E-2</v>
      </c>
    </row>
    <row r="34" spans="1:11" ht="15" customHeight="1">
      <c r="A34" s="47"/>
      <c r="B34" s="25"/>
      <c r="C34" s="49" t="s">
        <v>409</v>
      </c>
      <c r="D34" s="29">
        <v>13584</v>
      </c>
      <c r="E34" s="35">
        <v>67</v>
      </c>
      <c r="F34" s="36">
        <v>272</v>
      </c>
      <c r="G34" s="36">
        <v>521</v>
      </c>
      <c r="H34" s="36">
        <v>1267</v>
      </c>
      <c r="I34" s="36">
        <v>2185</v>
      </c>
      <c r="J34" s="36">
        <v>8515</v>
      </c>
      <c r="K34" s="36">
        <v>757</v>
      </c>
    </row>
    <row r="35" spans="1:11" ht="15" customHeight="1">
      <c r="A35" s="47"/>
      <c r="B35" s="25"/>
      <c r="C35" s="51"/>
      <c r="D35" s="32">
        <v>1</v>
      </c>
      <c r="E35" s="27">
        <v>4.9322732626619556E-3</v>
      </c>
      <c r="F35" s="28">
        <v>2.0023557126030624E-2</v>
      </c>
      <c r="G35" s="28">
        <v>3.8353945818610131E-2</v>
      </c>
      <c r="H35" s="28">
        <v>9.3271495877502941E-2</v>
      </c>
      <c r="I35" s="28">
        <v>0.16085100117785631</v>
      </c>
      <c r="J35" s="28">
        <v>0.62684040047114253</v>
      </c>
      <c r="K35" s="28">
        <v>5.5727326266195525E-2</v>
      </c>
    </row>
    <row r="36" spans="1:11" ht="15" customHeight="1">
      <c r="A36" s="47"/>
      <c r="B36" s="25"/>
      <c r="C36" s="49" t="s">
        <v>410</v>
      </c>
      <c r="D36" s="29">
        <v>2397</v>
      </c>
      <c r="E36" s="35">
        <v>8</v>
      </c>
      <c r="F36" s="36">
        <v>28</v>
      </c>
      <c r="G36" s="36">
        <v>61</v>
      </c>
      <c r="H36" s="36">
        <v>164</v>
      </c>
      <c r="I36" s="36">
        <v>316</v>
      </c>
      <c r="J36" s="36">
        <v>1673</v>
      </c>
      <c r="K36" s="36">
        <v>147</v>
      </c>
    </row>
    <row r="37" spans="1:11" ht="15" customHeight="1">
      <c r="A37" s="47"/>
      <c r="B37" s="25"/>
      <c r="C37" s="51"/>
      <c r="D37" s="32">
        <v>1</v>
      </c>
      <c r="E37" s="27">
        <v>3.3375052148518982E-3</v>
      </c>
      <c r="F37" s="28">
        <v>1.1681268251981644E-2</v>
      </c>
      <c r="G37" s="28">
        <v>2.5448477263245724E-2</v>
      </c>
      <c r="H37" s="28">
        <v>6.8418856904463907E-2</v>
      </c>
      <c r="I37" s="28">
        <v>0.13183145598664997</v>
      </c>
      <c r="J37" s="28">
        <v>0.69795577805590325</v>
      </c>
      <c r="K37" s="28">
        <v>6.1326658322903627E-2</v>
      </c>
    </row>
    <row r="38" spans="1:11" ht="15" customHeight="1">
      <c r="A38" s="47"/>
      <c r="B38" s="25"/>
      <c r="C38" s="49" t="s">
        <v>411</v>
      </c>
      <c r="D38" s="29">
        <v>794</v>
      </c>
      <c r="E38" s="35">
        <v>4</v>
      </c>
      <c r="F38" s="36">
        <v>8</v>
      </c>
      <c r="G38" s="36">
        <v>17</v>
      </c>
      <c r="H38" s="36">
        <v>35</v>
      </c>
      <c r="I38" s="36">
        <v>60</v>
      </c>
      <c r="J38" s="36">
        <v>602</v>
      </c>
      <c r="K38" s="36">
        <v>68</v>
      </c>
    </row>
    <row r="39" spans="1:11" ht="15" customHeight="1">
      <c r="A39" s="47"/>
      <c r="B39" s="40"/>
      <c r="C39" s="50"/>
      <c r="D39" s="41">
        <v>1</v>
      </c>
      <c r="E39" s="42">
        <v>5.0377833753148613E-3</v>
      </c>
      <c r="F39" s="43">
        <v>1.0075566750629723E-2</v>
      </c>
      <c r="G39" s="43">
        <v>2.1410579345088162E-2</v>
      </c>
      <c r="H39" s="43">
        <v>4.4080604534005037E-2</v>
      </c>
      <c r="I39" s="43">
        <v>7.5566750629722929E-2</v>
      </c>
      <c r="J39" s="43">
        <v>0.75818639798488663</v>
      </c>
      <c r="K39" s="43">
        <v>8.5642317380352648E-2</v>
      </c>
    </row>
    <row r="40" spans="1:11" ht="15" customHeight="1">
      <c r="A40" s="47"/>
      <c r="B40" s="25" t="s">
        <v>297</v>
      </c>
      <c r="C40" s="52" t="s">
        <v>2</v>
      </c>
      <c r="D40" s="22">
        <v>1979</v>
      </c>
      <c r="E40" s="23">
        <v>7</v>
      </c>
      <c r="F40" s="24">
        <v>35</v>
      </c>
      <c r="G40" s="24">
        <v>66</v>
      </c>
      <c r="H40" s="24">
        <v>155</v>
      </c>
      <c r="I40" s="24">
        <v>217</v>
      </c>
      <c r="J40" s="24">
        <v>1365</v>
      </c>
      <c r="K40" s="24">
        <v>134</v>
      </c>
    </row>
    <row r="41" spans="1:11" ht="15" customHeight="1">
      <c r="A41" s="47"/>
      <c r="B41" s="25"/>
      <c r="C41" s="51"/>
      <c r="D41" s="32">
        <v>1</v>
      </c>
      <c r="E41" s="27">
        <v>3.5371399696816574E-3</v>
      </c>
      <c r="F41" s="28">
        <v>1.7685699848408287E-2</v>
      </c>
      <c r="G41" s="28">
        <v>3.3350176856998481E-2</v>
      </c>
      <c r="H41" s="28">
        <v>7.8322385042950984E-2</v>
      </c>
      <c r="I41" s="28">
        <v>0.10965133906013137</v>
      </c>
      <c r="J41" s="28">
        <v>0.6897422940879232</v>
      </c>
      <c r="K41" s="28">
        <v>6.7710965133906009E-2</v>
      </c>
    </row>
    <row r="42" spans="1:11" ht="15" customHeight="1">
      <c r="A42" s="47"/>
      <c r="B42" s="25"/>
      <c r="C42" s="49" t="s">
        <v>309</v>
      </c>
      <c r="D42" s="29">
        <v>1921</v>
      </c>
      <c r="E42" s="30">
        <v>7</v>
      </c>
      <c r="F42" s="31">
        <v>34</v>
      </c>
      <c r="G42" s="31">
        <v>78</v>
      </c>
      <c r="H42" s="31">
        <v>213</v>
      </c>
      <c r="I42" s="31">
        <v>319</v>
      </c>
      <c r="J42" s="31">
        <v>1202</v>
      </c>
      <c r="K42" s="31">
        <v>68</v>
      </c>
    </row>
    <row r="43" spans="1:11" ht="15" customHeight="1">
      <c r="A43" s="47"/>
      <c r="B43" s="25"/>
      <c r="C43" s="51"/>
      <c r="D43" s="32">
        <v>1</v>
      </c>
      <c r="E43" s="27">
        <v>3.6439354502863092E-3</v>
      </c>
      <c r="F43" s="28">
        <v>1.7699115044247787E-2</v>
      </c>
      <c r="G43" s="28">
        <v>4.0603852160333159E-2</v>
      </c>
      <c r="H43" s="28">
        <v>0.11087975013014055</v>
      </c>
      <c r="I43" s="28">
        <v>0.16605934409161896</v>
      </c>
      <c r="J43" s="28">
        <v>0.62571577303487769</v>
      </c>
      <c r="K43" s="28">
        <v>3.5398230088495575E-2</v>
      </c>
    </row>
    <row r="44" spans="1:11" ht="15" customHeight="1">
      <c r="A44" s="47"/>
      <c r="B44" s="25"/>
      <c r="C44" s="49" t="s">
        <v>310</v>
      </c>
      <c r="D44" s="29">
        <v>1117</v>
      </c>
      <c r="E44" s="30">
        <v>5</v>
      </c>
      <c r="F44" s="31">
        <v>25</v>
      </c>
      <c r="G44" s="31">
        <v>34</v>
      </c>
      <c r="H44" s="31">
        <v>83</v>
      </c>
      <c r="I44" s="31">
        <v>175</v>
      </c>
      <c r="J44" s="31">
        <v>769</v>
      </c>
      <c r="K44" s="31">
        <v>26</v>
      </c>
    </row>
    <row r="45" spans="1:11" ht="15" customHeight="1">
      <c r="A45" s="47"/>
      <c r="B45" s="25"/>
      <c r="C45" s="51"/>
      <c r="D45" s="32">
        <v>1</v>
      </c>
      <c r="E45" s="27">
        <v>4.4762757385854966E-3</v>
      </c>
      <c r="F45" s="28">
        <v>2.2381378692927483E-2</v>
      </c>
      <c r="G45" s="28">
        <v>3.043867502238138E-2</v>
      </c>
      <c r="H45" s="28">
        <v>7.4306177260519246E-2</v>
      </c>
      <c r="I45" s="28">
        <v>0.15666965085049239</v>
      </c>
      <c r="J45" s="28">
        <v>0.68845120859444942</v>
      </c>
      <c r="K45" s="28">
        <v>2.3276633840644583E-2</v>
      </c>
    </row>
    <row r="46" spans="1:11" ht="15" customHeight="1">
      <c r="A46" s="47"/>
      <c r="B46" s="25"/>
      <c r="C46" s="49" t="s">
        <v>5</v>
      </c>
      <c r="D46" s="29">
        <v>1482</v>
      </c>
      <c r="E46" s="30">
        <v>8</v>
      </c>
      <c r="F46" s="31">
        <v>27</v>
      </c>
      <c r="G46" s="31">
        <v>53</v>
      </c>
      <c r="H46" s="31">
        <v>114</v>
      </c>
      <c r="I46" s="31">
        <v>213</v>
      </c>
      <c r="J46" s="31">
        <v>970</v>
      </c>
      <c r="K46" s="31">
        <v>97</v>
      </c>
    </row>
    <row r="47" spans="1:11" ht="15" customHeight="1">
      <c r="A47" s="47"/>
      <c r="B47" s="25"/>
      <c r="C47" s="51"/>
      <c r="D47" s="32">
        <v>1</v>
      </c>
      <c r="E47" s="27">
        <v>5.3981106612685558E-3</v>
      </c>
      <c r="F47" s="28">
        <v>1.8218623481781375E-2</v>
      </c>
      <c r="G47" s="28">
        <v>3.5762483130904181E-2</v>
      </c>
      <c r="H47" s="28">
        <v>7.6923076923076927E-2</v>
      </c>
      <c r="I47" s="28">
        <v>0.1437246963562753</v>
      </c>
      <c r="J47" s="28">
        <v>0.65452091767881238</v>
      </c>
      <c r="K47" s="28">
        <v>6.5452091767881235E-2</v>
      </c>
    </row>
    <row r="48" spans="1:11" ht="15" customHeight="1">
      <c r="A48" s="47"/>
      <c r="B48" s="25"/>
      <c r="C48" s="49" t="s">
        <v>311</v>
      </c>
      <c r="D48" s="29">
        <v>2208</v>
      </c>
      <c r="E48" s="30">
        <v>12</v>
      </c>
      <c r="F48" s="31">
        <v>30</v>
      </c>
      <c r="G48" s="31">
        <v>76</v>
      </c>
      <c r="H48" s="31">
        <v>191</v>
      </c>
      <c r="I48" s="31">
        <v>302</v>
      </c>
      <c r="J48" s="31">
        <v>1482</v>
      </c>
      <c r="K48" s="31">
        <v>115</v>
      </c>
    </row>
    <row r="49" spans="1:11" ht="15" customHeight="1">
      <c r="A49" s="47"/>
      <c r="B49" s="25"/>
      <c r="C49" s="51"/>
      <c r="D49" s="32">
        <v>1</v>
      </c>
      <c r="E49" s="27">
        <v>5.434782608695652E-3</v>
      </c>
      <c r="F49" s="28">
        <v>1.358695652173913E-2</v>
      </c>
      <c r="G49" s="28">
        <v>3.4420289855072464E-2</v>
      </c>
      <c r="H49" s="28">
        <v>8.6503623188405793E-2</v>
      </c>
      <c r="I49" s="28">
        <v>0.13677536231884058</v>
      </c>
      <c r="J49" s="28">
        <v>0.67119565217391308</v>
      </c>
      <c r="K49" s="28">
        <v>5.2083333333333336E-2</v>
      </c>
    </row>
    <row r="50" spans="1:11" ht="15" customHeight="1">
      <c r="A50" s="47"/>
      <c r="B50" s="25"/>
      <c r="C50" s="49" t="s">
        <v>7</v>
      </c>
      <c r="D50" s="29">
        <v>1532</v>
      </c>
      <c r="E50" s="30">
        <v>5</v>
      </c>
      <c r="F50" s="31">
        <v>28</v>
      </c>
      <c r="G50" s="31">
        <v>51</v>
      </c>
      <c r="H50" s="31">
        <v>145</v>
      </c>
      <c r="I50" s="31">
        <v>253</v>
      </c>
      <c r="J50" s="31">
        <v>963</v>
      </c>
      <c r="K50" s="31">
        <v>87</v>
      </c>
    </row>
    <row r="51" spans="1:11" ht="15" customHeight="1">
      <c r="A51" s="47"/>
      <c r="B51" s="25"/>
      <c r="C51" s="51"/>
      <c r="D51" s="32">
        <v>1</v>
      </c>
      <c r="E51" s="27">
        <v>3.2637075718015664E-3</v>
      </c>
      <c r="F51" s="28">
        <v>1.8276762402088774E-2</v>
      </c>
      <c r="G51" s="28">
        <v>3.3289817232375979E-2</v>
      </c>
      <c r="H51" s="28">
        <v>9.4647519582245432E-2</v>
      </c>
      <c r="I51" s="28">
        <v>0.16514360313315926</v>
      </c>
      <c r="J51" s="28">
        <v>0.62859007832898173</v>
      </c>
      <c r="K51" s="28">
        <v>5.6788511749347258E-2</v>
      </c>
    </row>
    <row r="52" spans="1:11" ht="15" customHeight="1">
      <c r="A52" s="47"/>
      <c r="B52" s="25"/>
      <c r="C52" s="49" t="s">
        <v>3</v>
      </c>
      <c r="D52" s="29">
        <v>2344</v>
      </c>
      <c r="E52" s="30">
        <v>8</v>
      </c>
      <c r="F52" s="31">
        <v>32</v>
      </c>
      <c r="G52" s="31">
        <v>68</v>
      </c>
      <c r="H52" s="31">
        <v>210</v>
      </c>
      <c r="I52" s="31">
        <v>312</v>
      </c>
      <c r="J52" s="31">
        <v>1572</v>
      </c>
      <c r="K52" s="31">
        <v>142</v>
      </c>
    </row>
    <row r="53" spans="1:11" ht="15" customHeight="1">
      <c r="A53" s="47"/>
      <c r="B53" s="25"/>
      <c r="C53" s="51"/>
      <c r="D53" s="32">
        <v>1</v>
      </c>
      <c r="E53" s="27">
        <v>3.4129692832764505E-3</v>
      </c>
      <c r="F53" s="28">
        <v>1.3651877133105802E-2</v>
      </c>
      <c r="G53" s="28">
        <v>2.9010238907849831E-2</v>
      </c>
      <c r="H53" s="28">
        <v>8.9590443686006827E-2</v>
      </c>
      <c r="I53" s="28">
        <v>0.13310580204778158</v>
      </c>
      <c r="J53" s="28">
        <v>0.67064846416382251</v>
      </c>
      <c r="K53" s="28">
        <v>6.0580204778156996E-2</v>
      </c>
    </row>
    <row r="54" spans="1:11" ht="15" customHeight="1">
      <c r="A54" s="47"/>
      <c r="B54" s="25"/>
      <c r="C54" s="49" t="s">
        <v>6</v>
      </c>
      <c r="D54" s="29">
        <v>1909</v>
      </c>
      <c r="E54" s="30">
        <v>6</v>
      </c>
      <c r="F54" s="31">
        <v>41</v>
      </c>
      <c r="G54" s="31">
        <v>81</v>
      </c>
      <c r="H54" s="31">
        <v>130</v>
      </c>
      <c r="I54" s="31">
        <v>322</v>
      </c>
      <c r="J54" s="31">
        <v>1201</v>
      </c>
      <c r="K54" s="31">
        <v>128</v>
      </c>
    </row>
    <row r="55" spans="1:11" ht="15" customHeight="1">
      <c r="A55" s="47"/>
      <c r="B55" s="25"/>
      <c r="C55" s="51"/>
      <c r="D55" s="32">
        <v>1</v>
      </c>
      <c r="E55" s="27">
        <v>3.1430068098480882E-3</v>
      </c>
      <c r="F55" s="28">
        <v>2.1477213200628602E-2</v>
      </c>
      <c r="G55" s="28">
        <v>4.2430591932949187E-2</v>
      </c>
      <c r="H55" s="28">
        <v>6.8098480880041903E-2</v>
      </c>
      <c r="I55" s="28">
        <v>0.16867469879518071</v>
      </c>
      <c r="J55" s="28">
        <v>0.62912519643792564</v>
      </c>
      <c r="K55" s="28">
        <v>6.7050811943425881E-2</v>
      </c>
    </row>
    <row r="56" spans="1:11" ht="15" customHeight="1">
      <c r="A56" s="47"/>
      <c r="B56" s="25"/>
      <c r="C56" s="49" t="s">
        <v>8</v>
      </c>
      <c r="D56" s="29">
        <v>5182</v>
      </c>
      <c r="E56" s="30">
        <v>58</v>
      </c>
      <c r="F56" s="31">
        <v>131</v>
      </c>
      <c r="G56" s="31">
        <v>258</v>
      </c>
      <c r="H56" s="31">
        <v>498</v>
      </c>
      <c r="I56" s="31">
        <v>880</v>
      </c>
      <c r="J56" s="31">
        <v>2960</v>
      </c>
      <c r="K56" s="31">
        <v>397</v>
      </c>
    </row>
    <row r="57" spans="1:11" ht="15" customHeight="1">
      <c r="A57" s="47"/>
      <c r="B57" s="40"/>
      <c r="C57" s="50"/>
      <c r="D57" s="41">
        <v>1</v>
      </c>
      <c r="E57" s="42">
        <v>1.1192589733693555E-2</v>
      </c>
      <c r="F57" s="43">
        <v>2.527981474334234E-2</v>
      </c>
      <c r="G57" s="43">
        <v>4.978772674642995E-2</v>
      </c>
      <c r="H57" s="43">
        <v>9.6101891161713623E-2</v>
      </c>
      <c r="I57" s="43">
        <v>0.16981860285604014</v>
      </c>
      <c r="J57" s="43">
        <v>0.57120802778849866</v>
      </c>
      <c r="K57" s="43">
        <v>7.6611346970281741E-2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1024" priority="31" rank="1"/>
  </conditionalFormatting>
  <conditionalFormatting sqref="E57:K57">
    <cfRule type="top10" dxfId="1023" priority="25" rank="1"/>
  </conditionalFormatting>
  <conditionalFormatting sqref="E55:K55">
    <cfRule type="top10" dxfId="1022" priority="24" rank="1"/>
  </conditionalFormatting>
  <conditionalFormatting sqref="E53:K53">
    <cfRule type="top10" dxfId="1021" priority="23" rank="1"/>
  </conditionalFormatting>
  <conditionalFormatting sqref="E51:K51">
    <cfRule type="top10" dxfId="1020" priority="22" rank="1"/>
  </conditionalFormatting>
  <conditionalFormatting sqref="E49:K49">
    <cfRule type="top10" dxfId="1019" priority="21" rank="1"/>
  </conditionalFormatting>
  <conditionalFormatting sqref="E47:K47">
    <cfRule type="top10" dxfId="1018" priority="20" rank="1"/>
  </conditionalFormatting>
  <conditionalFormatting sqref="E45:K45">
    <cfRule type="top10" dxfId="1017" priority="19" rank="1"/>
  </conditionalFormatting>
  <conditionalFormatting sqref="E43:K43">
    <cfRule type="top10" dxfId="1016" priority="18" rank="1"/>
  </conditionalFormatting>
  <conditionalFormatting sqref="E41:K41">
    <cfRule type="top10" dxfId="1015" priority="17" rank="1"/>
  </conditionalFormatting>
  <conditionalFormatting sqref="E39:K39">
    <cfRule type="top10" dxfId="1014" priority="16" rank="1"/>
  </conditionalFormatting>
  <conditionalFormatting sqref="E37:K37">
    <cfRule type="top10" dxfId="1013" priority="15" rank="1"/>
  </conditionalFormatting>
  <conditionalFormatting sqref="E35:K35">
    <cfRule type="top10" dxfId="1012" priority="14" rank="1"/>
  </conditionalFormatting>
  <conditionalFormatting sqref="E33:K33">
    <cfRule type="top10" dxfId="1011" priority="13" rank="1"/>
  </conditionalFormatting>
  <conditionalFormatting sqref="E31:K31">
    <cfRule type="top10" dxfId="1010" priority="11" rank="1"/>
  </conditionalFormatting>
  <conditionalFormatting sqref="E29:K29">
    <cfRule type="top10" dxfId="1009" priority="10" rank="1"/>
  </conditionalFormatting>
  <conditionalFormatting sqref="E27:K27">
    <cfRule type="top10" dxfId="1008" priority="9" rank="1"/>
  </conditionalFormatting>
  <conditionalFormatting sqref="E25:K25">
    <cfRule type="top10" dxfId="1007" priority="8" rank="1"/>
  </conditionalFormatting>
  <conditionalFormatting sqref="E23:K23">
    <cfRule type="top10" dxfId="1006" priority="7" rank="1"/>
  </conditionalFormatting>
  <conditionalFormatting sqref="E21:K21">
    <cfRule type="top10" dxfId="1005" priority="6" rank="1"/>
  </conditionalFormatting>
  <conditionalFormatting sqref="E19:K19">
    <cfRule type="top10" dxfId="1004" priority="5" rank="1"/>
  </conditionalFormatting>
  <conditionalFormatting sqref="E17:K17">
    <cfRule type="top10" dxfId="1003" priority="4" rank="1"/>
  </conditionalFormatting>
  <conditionalFormatting sqref="E15:K15">
    <cfRule type="top10" dxfId="1002" priority="3" rank="1"/>
  </conditionalFormatting>
  <conditionalFormatting sqref="E13:K13">
    <cfRule type="top10" dxfId="1001" priority="2" rank="1"/>
  </conditionalFormatting>
  <conditionalFormatting sqref="E11:K11">
    <cfRule type="top10" dxfId="10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326</v>
      </c>
    </row>
    <row r="4" spans="1:16384" ht="15" customHeight="1">
      <c r="B4" s="3" t="s">
        <v>331</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50</v>
      </c>
      <c r="F8" s="17">
        <v>86</v>
      </c>
      <c r="G8" s="17">
        <v>133</v>
      </c>
      <c r="H8" s="17">
        <v>1877</v>
      </c>
      <c r="I8" s="17">
        <v>10320</v>
      </c>
      <c r="J8" s="17">
        <v>6259</v>
      </c>
      <c r="K8" s="17">
        <v>949</v>
      </c>
    </row>
    <row r="9" spans="1:16384" ht="15" customHeight="1">
      <c r="A9" s="47"/>
      <c r="B9" s="55"/>
      <c r="C9" s="56"/>
      <c r="D9" s="18">
        <v>1</v>
      </c>
      <c r="E9" s="19">
        <v>2.541425231269696E-3</v>
      </c>
      <c r="F9" s="20">
        <v>4.3712513977838775E-3</v>
      </c>
      <c r="G9" s="20">
        <v>6.7601911151773915E-3</v>
      </c>
      <c r="H9" s="20">
        <v>9.540510318186439E-2</v>
      </c>
      <c r="I9" s="20">
        <v>0.52455016773406526</v>
      </c>
      <c r="J9" s="20">
        <v>0.31813561045034056</v>
      </c>
      <c r="K9" s="20">
        <v>4.823625088949883E-2</v>
      </c>
    </row>
    <row r="10" spans="1:16384" ht="15" customHeight="1">
      <c r="A10" s="47"/>
      <c r="B10" s="21" t="s">
        <v>294</v>
      </c>
      <c r="C10" s="57" t="s">
        <v>300</v>
      </c>
      <c r="D10" s="22">
        <v>9368</v>
      </c>
      <c r="E10" s="23">
        <v>30</v>
      </c>
      <c r="F10" s="24">
        <v>58</v>
      </c>
      <c r="G10" s="24">
        <v>88</v>
      </c>
      <c r="H10" s="24">
        <v>1168</v>
      </c>
      <c r="I10" s="24">
        <v>5014</v>
      </c>
      <c r="J10" s="24">
        <v>2589</v>
      </c>
      <c r="K10" s="24">
        <v>421</v>
      </c>
    </row>
    <row r="11" spans="1:16384" ht="15" customHeight="1">
      <c r="A11" s="47"/>
      <c r="B11" s="25"/>
      <c r="C11" s="51"/>
      <c r="D11" s="26">
        <v>1</v>
      </c>
      <c r="E11" s="27">
        <v>3.2023911187019642E-3</v>
      </c>
      <c r="F11" s="28">
        <v>6.191289496157131E-3</v>
      </c>
      <c r="G11" s="28">
        <v>9.3936806148590939E-3</v>
      </c>
      <c r="H11" s="28">
        <v>0.12467976088812981</v>
      </c>
      <c r="I11" s="28">
        <v>0.53522630230572166</v>
      </c>
      <c r="J11" s="28">
        <v>0.27636635354397948</v>
      </c>
      <c r="K11" s="28">
        <v>4.4940222032450898E-2</v>
      </c>
    </row>
    <row r="12" spans="1:16384" ht="15" customHeight="1">
      <c r="A12" s="47"/>
      <c r="B12" s="25"/>
      <c r="C12" s="49" t="s">
        <v>301</v>
      </c>
      <c r="D12" s="29">
        <v>10225</v>
      </c>
      <c r="E12" s="30">
        <v>20</v>
      </c>
      <c r="F12" s="31">
        <v>28</v>
      </c>
      <c r="G12" s="31">
        <v>45</v>
      </c>
      <c r="H12" s="31">
        <v>705</v>
      </c>
      <c r="I12" s="31">
        <v>5265</v>
      </c>
      <c r="J12" s="31">
        <v>3645</v>
      </c>
      <c r="K12" s="31">
        <v>517</v>
      </c>
    </row>
    <row r="13" spans="1:16384" ht="15" customHeight="1">
      <c r="A13" s="47"/>
      <c r="B13" s="40"/>
      <c r="C13" s="50"/>
      <c r="D13" s="41">
        <v>1</v>
      </c>
      <c r="E13" s="42">
        <v>1.9559902200488996E-3</v>
      </c>
      <c r="F13" s="43">
        <v>2.7383863080684598E-3</v>
      </c>
      <c r="G13" s="43">
        <v>4.4009779951100243E-3</v>
      </c>
      <c r="H13" s="43">
        <v>6.8948655256723723E-2</v>
      </c>
      <c r="I13" s="43">
        <v>0.51491442542787291</v>
      </c>
      <c r="J13" s="43">
        <v>0.35647921760391199</v>
      </c>
      <c r="K13" s="43">
        <v>5.0562347188264058E-2</v>
      </c>
    </row>
    <row r="14" spans="1:16384" ht="15" customHeight="1">
      <c r="A14" s="47"/>
      <c r="B14" s="25" t="s">
        <v>1</v>
      </c>
      <c r="C14" s="52" t="s">
        <v>302</v>
      </c>
      <c r="D14" s="22">
        <v>2690</v>
      </c>
      <c r="E14" s="23">
        <v>3</v>
      </c>
      <c r="F14" s="24">
        <v>2</v>
      </c>
      <c r="G14" s="24">
        <v>12</v>
      </c>
      <c r="H14" s="24">
        <v>265</v>
      </c>
      <c r="I14" s="24">
        <v>1346</v>
      </c>
      <c r="J14" s="24">
        <v>998</v>
      </c>
      <c r="K14" s="24">
        <v>64</v>
      </c>
    </row>
    <row r="15" spans="1:16384" ht="15" customHeight="1">
      <c r="A15" s="47"/>
      <c r="B15" s="25"/>
      <c r="C15" s="51"/>
      <c r="D15" s="32">
        <v>1</v>
      </c>
      <c r="E15" s="27">
        <v>1.1152416356877324E-3</v>
      </c>
      <c r="F15" s="28">
        <v>7.4349442379182155E-4</v>
      </c>
      <c r="G15" s="28">
        <v>4.4609665427509295E-3</v>
      </c>
      <c r="H15" s="28">
        <v>9.8513011152416355E-2</v>
      </c>
      <c r="I15" s="28">
        <v>0.50037174721189592</v>
      </c>
      <c r="J15" s="28">
        <v>0.37100371747211897</v>
      </c>
      <c r="K15" s="28">
        <v>2.379182156133829E-2</v>
      </c>
    </row>
    <row r="16" spans="1:16384" ht="15" customHeight="1">
      <c r="A16" s="47"/>
      <c r="B16" s="25"/>
      <c r="C16" s="49" t="s">
        <v>303</v>
      </c>
      <c r="D16" s="29">
        <v>2875</v>
      </c>
      <c r="E16" s="30">
        <v>4</v>
      </c>
      <c r="F16" s="31">
        <v>10</v>
      </c>
      <c r="G16" s="31">
        <v>15</v>
      </c>
      <c r="H16" s="31">
        <v>267</v>
      </c>
      <c r="I16" s="31">
        <v>1515</v>
      </c>
      <c r="J16" s="31">
        <v>980</v>
      </c>
      <c r="K16" s="31">
        <v>84</v>
      </c>
    </row>
    <row r="17" spans="1:11" ht="15" customHeight="1">
      <c r="A17" s="47"/>
      <c r="B17" s="25"/>
      <c r="C17" s="51"/>
      <c r="D17" s="32">
        <v>1</v>
      </c>
      <c r="E17" s="27">
        <v>1.3913043478260871E-3</v>
      </c>
      <c r="F17" s="28">
        <v>3.4782608695652175E-3</v>
      </c>
      <c r="G17" s="28">
        <v>5.2173913043478265E-3</v>
      </c>
      <c r="H17" s="28">
        <v>9.2869565217391301E-2</v>
      </c>
      <c r="I17" s="28">
        <v>0.52695652173913043</v>
      </c>
      <c r="J17" s="28">
        <v>0.34086956521739131</v>
      </c>
      <c r="K17" s="28">
        <v>2.9217391304347827E-2</v>
      </c>
    </row>
    <row r="18" spans="1:11" ht="15" customHeight="1">
      <c r="A18" s="47"/>
      <c r="B18" s="25"/>
      <c r="C18" s="49" t="s">
        <v>304</v>
      </c>
      <c r="D18" s="29">
        <v>3280</v>
      </c>
      <c r="E18" s="30">
        <v>8</v>
      </c>
      <c r="F18" s="31">
        <v>11</v>
      </c>
      <c r="G18" s="31">
        <v>17</v>
      </c>
      <c r="H18" s="31">
        <v>291</v>
      </c>
      <c r="I18" s="31">
        <v>1740</v>
      </c>
      <c r="J18" s="31">
        <v>1075</v>
      </c>
      <c r="K18" s="31">
        <v>138</v>
      </c>
    </row>
    <row r="19" spans="1:11" ht="15" customHeight="1">
      <c r="A19" s="47"/>
      <c r="B19" s="25"/>
      <c r="C19" s="51"/>
      <c r="D19" s="32">
        <v>1</v>
      </c>
      <c r="E19" s="27">
        <v>2.4390243902439024E-3</v>
      </c>
      <c r="F19" s="28">
        <v>3.3536585365853658E-3</v>
      </c>
      <c r="G19" s="28">
        <v>5.1829268292682929E-3</v>
      </c>
      <c r="H19" s="28">
        <v>8.8719512195121947E-2</v>
      </c>
      <c r="I19" s="28">
        <v>0.53048780487804881</v>
      </c>
      <c r="J19" s="28">
        <v>0.3277439024390244</v>
      </c>
      <c r="K19" s="28">
        <v>4.207317073170732E-2</v>
      </c>
    </row>
    <row r="20" spans="1:11" ht="15" customHeight="1">
      <c r="A20" s="47"/>
      <c r="B20" s="25"/>
      <c r="C20" s="49" t="s">
        <v>305</v>
      </c>
      <c r="D20" s="29">
        <v>4523</v>
      </c>
      <c r="E20" s="30">
        <v>8</v>
      </c>
      <c r="F20" s="31">
        <v>12</v>
      </c>
      <c r="G20" s="31">
        <v>35</v>
      </c>
      <c r="H20" s="31">
        <v>444</v>
      </c>
      <c r="I20" s="31">
        <v>2483</v>
      </c>
      <c r="J20" s="31">
        <v>1324</v>
      </c>
      <c r="K20" s="31">
        <v>217</v>
      </c>
    </row>
    <row r="21" spans="1:11" ht="15" customHeight="1">
      <c r="A21" s="47"/>
      <c r="B21" s="25"/>
      <c r="C21" s="51"/>
      <c r="D21" s="32">
        <v>1</v>
      </c>
      <c r="E21" s="27">
        <v>1.7687375635640063E-3</v>
      </c>
      <c r="F21" s="28">
        <v>2.6531063453460093E-3</v>
      </c>
      <c r="G21" s="28">
        <v>7.738226840592527E-3</v>
      </c>
      <c r="H21" s="28">
        <v>9.8164934777802346E-2</v>
      </c>
      <c r="I21" s="28">
        <v>0.54897192129117844</v>
      </c>
      <c r="J21" s="28">
        <v>0.29272606676984303</v>
      </c>
      <c r="K21" s="28">
        <v>4.797700641167367E-2</v>
      </c>
    </row>
    <row r="22" spans="1:11" ht="15" customHeight="1">
      <c r="A22" s="47"/>
      <c r="B22" s="25"/>
      <c r="C22" s="49" t="s">
        <v>306</v>
      </c>
      <c r="D22" s="29">
        <v>5762</v>
      </c>
      <c r="E22" s="30">
        <v>24</v>
      </c>
      <c r="F22" s="31">
        <v>50</v>
      </c>
      <c r="G22" s="31">
        <v>51</v>
      </c>
      <c r="H22" s="31">
        <v>577</v>
      </c>
      <c r="I22" s="31">
        <v>2990</v>
      </c>
      <c r="J22" s="31">
        <v>1684</v>
      </c>
      <c r="K22" s="31">
        <v>386</v>
      </c>
    </row>
    <row r="23" spans="1:11" ht="15" customHeight="1">
      <c r="A23" s="47"/>
      <c r="B23" s="40"/>
      <c r="C23" s="50"/>
      <c r="D23" s="41">
        <v>1</v>
      </c>
      <c r="E23" s="42">
        <v>4.1652204095800069E-3</v>
      </c>
      <c r="F23" s="43">
        <v>8.6775425199583471E-3</v>
      </c>
      <c r="G23" s="43">
        <v>8.8510933703575146E-3</v>
      </c>
      <c r="H23" s="43">
        <v>0.10013884068031934</v>
      </c>
      <c r="I23" s="43">
        <v>0.51891704269350925</v>
      </c>
      <c r="J23" s="43">
        <v>0.29225963207219713</v>
      </c>
      <c r="K23" s="43">
        <v>6.6990628254078449E-2</v>
      </c>
    </row>
    <row r="24" spans="1:11" ht="15" customHeight="1">
      <c r="A24" s="47"/>
      <c r="B24" s="25" t="s">
        <v>295</v>
      </c>
      <c r="C24" s="52" t="s">
        <v>307</v>
      </c>
      <c r="D24" s="22">
        <v>2093</v>
      </c>
      <c r="E24" s="23">
        <v>6</v>
      </c>
      <c r="F24" s="24">
        <v>6</v>
      </c>
      <c r="G24" s="24">
        <v>14</v>
      </c>
      <c r="H24" s="24">
        <v>146</v>
      </c>
      <c r="I24" s="24">
        <v>854</v>
      </c>
      <c r="J24" s="24">
        <v>918</v>
      </c>
      <c r="K24" s="24">
        <v>149</v>
      </c>
    </row>
    <row r="25" spans="1:11" ht="15" customHeight="1">
      <c r="A25" s="47"/>
      <c r="B25" s="25"/>
      <c r="C25" s="51"/>
      <c r="D25" s="32">
        <v>1</v>
      </c>
      <c r="E25" s="27">
        <v>2.866698518872432E-3</v>
      </c>
      <c r="F25" s="28">
        <v>2.866698518872432E-3</v>
      </c>
      <c r="G25" s="28">
        <v>6.688963210702341E-3</v>
      </c>
      <c r="H25" s="28">
        <v>6.975633062589584E-2</v>
      </c>
      <c r="I25" s="28">
        <v>0.40802675585284282</v>
      </c>
      <c r="J25" s="28">
        <v>0.43860487338748211</v>
      </c>
      <c r="K25" s="28">
        <v>7.1189679885332063E-2</v>
      </c>
    </row>
    <row r="26" spans="1:11" ht="15" customHeight="1">
      <c r="A26" s="47"/>
      <c r="B26" s="25"/>
      <c r="C26" s="49" t="s">
        <v>308</v>
      </c>
      <c r="D26" s="29">
        <v>6217</v>
      </c>
      <c r="E26" s="30">
        <v>20</v>
      </c>
      <c r="F26" s="31">
        <v>29</v>
      </c>
      <c r="G26" s="31">
        <v>42</v>
      </c>
      <c r="H26" s="31">
        <v>626</v>
      </c>
      <c r="I26" s="31">
        <v>3434</v>
      </c>
      <c r="J26" s="31">
        <v>1746</v>
      </c>
      <c r="K26" s="31">
        <v>320</v>
      </c>
    </row>
    <row r="27" spans="1:11" ht="15" customHeight="1">
      <c r="A27" s="47"/>
      <c r="B27" s="25"/>
      <c r="C27" s="51"/>
      <c r="D27" s="32">
        <v>1</v>
      </c>
      <c r="E27" s="27">
        <v>3.2169856844137044E-3</v>
      </c>
      <c r="F27" s="28">
        <v>4.664629242399871E-3</v>
      </c>
      <c r="G27" s="28">
        <v>6.7556699372687788E-3</v>
      </c>
      <c r="H27" s="28">
        <v>0.10069165192214895</v>
      </c>
      <c r="I27" s="28">
        <v>0.55235644201383305</v>
      </c>
      <c r="J27" s="28">
        <v>0.28084285024931638</v>
      </c>
      <c r="K27" s="28">
        <v>5.1471770950619271E-2</v>
      </c>
    </row>
    <row r="28" spans="1:11" ht="15" customHeight="1">
      <c r="A28" s="47"/>
      <c r="B28" s="25"/>
      <c r="C28" s="49" t="s">
        <v>406</v>
      </c>
      <c r="D28" s="29">
        <v>7018</v>
      </c>
      <c r="E28" s="30">
        <v>14</v>
      </c>
      <c r="F28" s="31">
        <v>34</v>
      </c>
      <c r="G28" s="31">
        <v>45</v>
      </c>
      <c r="H28" s="31">
        <v>745</v>
      </c>
      <c r="I28" s="31">
        <v>4047</v>
      </c>
      <c r="J28" s="31">
        <v>1903</v>
      </c>
      <c r="K28" s="31">
        <v>230</v>
      </c>
    </row>
    <row r="29" spans="1:11" ht="15" customHeight="1">
      <c r="A29" s="47"/>
      <c r="B29" s="25"/>
      <c r="C29" s="51"/>
      <c r="D29" s="32">
        <v>1</v>
      </c>
      <c r="E29" s="27">
        <v>1.9948703334283272E-3</v>
      </c>
      <c r="F29" s="28">
        <v>4.8446850954687948E-3</v>
      </c>
      <c r="G29" s="28">
        <v>6.4120832145910514E-3</v>
      </c>
      <c r="H29" s="28">
        <v>0.10615559988600741</v>
      </c>
      <c r="I29" s="28">
        <v>0.57666001709888859</v>
      </c>
      <c r="J29" s="28">
        <v>0.2711598746081505</v>
      </c>
      <c r="K29" s="28">
        <v>3.2772869763465377E-2</v>
      </c>
    </row>
    <row r="30" spans="1:11" ht="15" customHeight="1">
      <c r="A30" s="47"/>
      <c r="B30" s="25"/>
      <c r="C30" s="49" t="s">
        <v>407</v>
      </c>
      <c r="D30" s="29">
        <v>4023</v>
      </c>
      <c r="E30" s="30">
        <v>9</v>
      </c>
      <c r="F30" s="31">
        <v>16</v>
      </c>
      <c r="G30" s="31">
        <v>29</v>
      </c>
      <c r="H30" s="31">
        <v>335</v>
      </c>
      <c r="I30" s="31">
        <v>1849</v>
      </c>
      <c r="J30" s="31">
        <v>1592</v>
      </c>
      <c r="K30" s="31">
        <v>193</v>
      </c>
    </row>
    <row r="31" spans="1:11" ht="15" customHeight="1">
      <c r="A31" s="47"/>
      <c r="B31" s="40"/>
      <c r="C31" s="50"/>
      <c r="D31" s="41">
        <v>1</v>
      </c>
      <c r="E31" s="42">
        <v>2.2371364653243847E-3</v>
      </c>
      <c r="F31" s="43">
        <v>3.9771314939100171E-3</v>
      </c>
      <c r="G31" s="43">
        <v>7.2085508327119066E-3</v>
      </c>
      <c r="H31" s="43">
        <v>8.3271190653740987E-2</v>
      </c>
      <c r="I31" s="43">
        <v>0.45960725826497639</v>
      </c>
      <c r="J31" s="43">
        <v>0.39572458364404672</v>
      </c>
      <c r="K31" s="43">
        <v>4.7974148645289587E-2</v>
      </c>
    </row>
    <row r="32" spans="1:11" ht="15" customHeight="1">
      <c r="A32" s="47"/>
      <c r="B32" s="25" t="s">
        <v>296</v>
      </c>
      <c r="C32" s="52" t="s">
        <v>408</v>
      </c>
      <c r="D32" s="22">
        <v>2534</v>
      </c>
      <c r="E32" s="33">
        <v>4</v>
      </c>
      <c r="F32" s="34">
        <v>16</v>
      </c>
      <c r="G32" s="34">
        <v>26</v>
      </c>
      <c r="H32" s="34">
        <v>296</v>
      </c>
      <c r="I32" s="34">
        <v>1351</v>
      </c>
      <c r="J32" s="34">
        <v>731</v>
      </c>
      <c r="K32" s="34">
        <v>110</v>
      </c>
    </row>
    <row r="33" spans="1:11" ht="15" customHeight="1">
      <c r="A33" s="47"/>
      <c r="B33" s="25"/>
      <c r="C33" s="51"/>
      <c r="D33" s="32">
        <v>1</v>
      </c>
      <c r="E33" s="27">
        <v>1.5785319652722968E-3</v>
      </c>
      <c r="F33" s="28">
        <v>6.314127861089187E-3</v>
      </c>
      <c r="G33" s="28">
        <v>1.0260457774269928E-2</v>
      </c>
      <c r="H33" s="28">
        <v>0.11681136543014996</v>
      </c>
      <c r="I33" s="28">
        <v>0.53314917127071826</v>
      </c>
      <c r="J33" s="28">
        <v>0.28847671665351221</v>
      </c>
      <c r="K33" s="28">
        <v>4.3409629044988164E-2</v>
      </c>
    </row>
    <row r="34" spans="1:11" ht="15" customHeight="1">
      <c r="A34" s="47"/>
      <c r="B34" s="25"/>
      <c r="C34" s="49" t="s">
        <v>409</v>
      </c>
      <c r="D34" s="29">
        <v>13584</v>
      </c>
      <c r="E34" s="35">
        <v>41</v>
      </c>
      <c r="F34" s="36">
        <v>58</v>
      </c>
      <c r="G34" s="36">
        <v>87</v>
      </c>
      <c r="H34" s="36">
        <v>1343</v>
      </c>
      <c r="I34" s="36">
        <v>7366</v>
      </c>
      <c r="J34" s="36">
        <v>4099</v>
      </c>
      <c r="K34" s="36">
        <v>590</v>
      </c>
    </row>
    <row r="35" spans="1:11" ht="15" customHeight="1">
      <c r="A35" s="47"/>
      <c r="B35" s="25"/>
      <c r="C35" s="51"/>
      <c r="D35" s="32">
        <v>1</v>
      </c>
      <c r="E35" s="27">
        <v>3.018256772673734E-3</v>
      </c>
      <c r="F35" s="28">
        <v>4.2697290930506478E-3</v>
      </c>
      <c r="G35" s="28">
        <v>6.4045936395759721E-3</v>
      </c>
      <c r="H35" s="28">
        <v>9.8866313309776202E-2</v>
      </c>
      <c r="I35" s="28">
        <v>0.54225559481743224</v>
      </c>
      <c r="J35" s="28">
        <v>0.30175206124852766</v>
      </c>
      <c r="K35" s="28">
        <v>4.343345111896349E-2</v>
      </c>
    </row>
    <row r="36" spans="1:11" ht="15" customHeight="1">
      <c r="A36" s="47"/>
      <c r="B36" s="25"/>
      <c r="C36" s="49" t="s">
        <v>410</v>
      </c>
      <c r="D36" s="29">
        <v>2397</v>
      </c>
      <c r="E36" s="35">
        <v>4</v>
      </c>
      <c r="F36" s="36">
        <v>8</v>
      </c>
      <c r="G36" s="36">
        <v>12</v>
      </c>
      <c r="H36" s="36">
        <v>179</v>
      </c>
      <c r="I36" s="36">
        <v>1147</v>
      </c>
      <c r="J36" s="36">
        <v>916</v>
      </c>
      <c r="K36" s="36">
        <v>131</v>
      </c>
    </row>
    <row r="37" spans="1:11" ht="15" customHeight="1">
      <c r="A37" s="47"/>
      <c r="B37" s="25"/>
      <c r="C37" s="51"/>
      <c r="D37" s="32">
        <v>1</v>
      </c>
      <c r="E37" s="27">
        <v>1.6687526074259491E-3</v>
      </c>
      <c r="F37" s="28">
        <v>3.3375052148518982E-3</v>
      </c>
      <c r="G37" s="28">
        <v>5.0062578222778474E-3</v>
      </c>
      <c r="H37" s="28">
        <v>7.4676679182311217E-2</v>
      </c>
      <c r="I37" s="28">
        <v>0.4785148101793909</v>
      </c>
      <c r="J37" s="28">
        <v>0.38214434710054235</v>
      </c>
      <c r="K37" s="28">
        <v>5.4651647893199831E-2</v>
      </c>
    </row>
    <row r="38" spans="1:11" ht="15" customHeight="1">
      <c r="A38" s="47"/>
      <c r="B38" s="25"/>
      <c r="C38" s="49" t="s">
        <v>411</v>
      </c>
      <c r="D38" s="29">
        <v>794</v>
      </c>
      <c r="E38" s="35">
        <v>1</v>
      </c>
      <c r="F38" s="36">
        <v>3</v>
      </c>
      <c r="G38" s="36">
        <v>5</v>
      </c>
      <c r="H38" s="36">
        <v>36</v>
      </c>
      <c r="I38" s="36">
        <v>295</v>
      </c>
      <c r="J38" s="36">
        <v>397</v>
      </c>
      <c r="K38" s="36">
        <v>57</v>
      </c>
    </row>
    <row r="39" spans="1:11" ht="15" customHeight="1">
      <c r="A39" s="47"/>
      <c r="B39" s="40"/>
      <c r="C39" s="50"/>
      <c r="D39" s="41">
        <v>1</v>
      </c>
      <c r="E39" s="42">
        <v>1.2594458438287153E-3</v>
      </c>
      <c r="F39" s="43">
        <v>3.778337531486146E-3</v>
      </c>
      <c r="G39" s="43">
        <v>6.2972292191435771E-3</v>
      </c>
      <c r="H39" s="43">
        <v>4.534005037783375E-2</v>
      </c>
      <c r="I39" s="43">
        <v>0.37153652392947101</v>
      </c>
      <c r="J39" s="43">
        <v>0.5</v>
      </c>
      <c r="K39" s="43">
        <v>7.1788413098236775E-2</v>
      </c>
    </row>
    <row r="40" spans="1:11" ht="15" customHeight="1">
      <c r="A40" s="47"/>
      <c r="B40" s="25" t="s">
        <v>297</v>
      </c>
      <c r="C40" s="52" t="s">
        <v>2</v>
      </c>
      <c r="D40" s="22">
        <v>1979</v>
      </c>
      <c r="E40" s="23">
        <v>7</v>
      </c>
      <c r="F40" s="24">
        <v>7</v>
      </c>
      <c r="G40" s="24">
        <v>12</v>
      </c>
      <c r="H40" s="24">
        <v>214</v>
      </c>
      <c r="I40" s="24">
        <v>879</v>
      </c>
      <c r="J40" s="24">
        <v>752</v>
      </c>
      <c r="K40" s="24">
        <v>108</v>
      </c>
    </row>
    <row r="41" spans="1:11" ht="15" customHeight="1">
      <c r="A41" s="47"/>
      <c r="B41" s="25"/>
      <c r="C41" s="51"/>
      <c r="D41" s="32">
        <v>1</v>
      </c>
      <c r="E41" s="27">
        <v>3.5371399696816574E-3</v>
      </c>
      <c r="F41" s="28">
        <v>3.5371399696816574E-3</v>
      </c>
      <c r="G41" s="28">
        <v>6.0636685194542699E-3</v>
      </c>
      <c r="H41" s="28">
        <v>0.10813542193026782</v>
      </c>
      <c r="I41" s="28">
        <v>0.44416371905002527</v>
      </c>
      <c r="J41" s="28">
        <v>0.3799898938858009</v>
      </c>
      <c r="K41" s="28">
        <v>5.4573016675088432E-2</v>
      </c>
    </row>
    <row r="42" spans="1:11" ht="15" customHeight="1">
      <c r="A42" s="47"/>
      <c r="B42" s="25"/>
      <c r="C42" s="49" t="s">
        <v>309</v>
      </c>
      <c r="D42" s="29">
        <v>1921</v>
      </c>
      <c r="E42" s="30">
        <v>5</v>
      </c>
      <c r="F42" s="31">
        <v>12</v>
      </c>
      <c r="G42" s="31">
        <v>24</v>
      </c>
      <c r="H42" s="31">
        <v>207</v>
      </c>
      <c r="I42" s="31">
        <v>1079</v>
      </c>
      <c r="J42" s="31">
        <v>552</v>
      </c>
      <c r="K42" s="31">
        <v>42</v>
      </c>
    </row>
    <row r="43" spans="1:11" ht="15" customHeight="1">
      <c r="A43" s="47"/>
      <c r="B43" s="25"/>
      <c r="C43" s="51"/>
      <c r="D43" s="32">
        <v>1</v>
      </c>
      <c r="E43" s="27">
        <v>2.6028110359187923E-3</v>
      </c>
      <c r="F43" s="28">
        <v>6.2467464862051014E-3</v>
      </c>
      <c r="G43" s="28">
        <v>1.2493492972410203E-2</v>
      </c>
      <c r="H43" s="28">
        <v>0.107756376887038</v>
      </c>
      <c r="I43" s="28">
        <v>0.56168662155127536</v>
      </c>
      <c r="J43" s="28">
        <v>0.28735033836543467</v>
      </c>
      <c r="K43" s="28">
        <v>2.1863612701717855E-2</v>
      </c>
    </row>
    <row r="44" spans="1:11" ht="15" customHeight="1">
      <c r="A44" s="47"/>
      <c r="B44" s="25"/>
      <c r="C44" s="49" t="s">
        <v>310</v>
      </c>
      <c r="D44" s="29">
        <v>1117</v>
      </c>
      <c r="E44" s="30">
        <v>3</v>
      </c>
      <c r="F44" s="31">
        <v>3</v>
      </c>
      <c r="G44" s="31">
        <v>9</v>
      </c>
      <c r="H44" s="31">
        <v>106</v>
      </c>
      <c r="I44" s="31">
        <v>646</v>
      </c>
      <c r="J44" s="31">
        <v>326</v>
      </c>
      <c r="K44" s="31">
        <v>24</v>
      </c>
    </row>
    <row r="45" spans="1:11" ht="15" customHeight="1">
      <c r="A45" s="47"/>
      <c r="B45" s="25"/>
      <c r="C45" s="51"/>
      <c r="D45" s="32">
        <v>1</v>
      </c>
      <c r="E45" s="27">
        <v>2.6857654431512983E-3</v>
      </c>
      <c r="F45" s="28">
        <v>2.6857654431512983E-3</v>
      </c>
      <c r="G45" s="28">
        <v>8.057296329453895E-3</v>
      </c>
      <c r="H45" s="28">
        <v>9.4897045658012533E-2</v>
      </c>
      <c r="I45" s="28">
        <v>0.57833482542524617</v>
      </c>
      <c r="J45" s="28">
        <v>0.29185317815577438</v>
      </c>
      <c r="K45" s="28">
        <v>2.1486123545210387E-2</v>
      </c>
    </row>
    <row r="46" spans="1:11" ht="15" customHeight="1">
      <c r="A46" s="47"/>
      <c r="B46" s="25"/>
      <c r="C46" s="49" t="s">
        <v>5</v>
      </c>
      <c r="D46" s="29">
        <v>1482</v>
      </c>
      <c r="E46" s="30">
        <v>5</v>
      </c>
      <c r="F46" s="31">
        <v>5</v>
      </c>
      <c r="G46" s="31">
        <v>6</v>
      </c>
      <c r="H46" s="31">
        <v>110</v>
      </c>
      <c r="I46" s="31">
        <v>822</v>
      </c>
      <c r="J46" s="31">
        <v>454</v>
      </c>
      <c r="K46" s="31">
        <v>80</v>
      </c>
    </row>
    <row r="47" spans="1:11" ht="15" customHeight="1">
      <c r="A47" s="47"/>
      <c r="B47" s="25"/>
      <c r="C47" s="51"/>
      <c r="D47" s="32">
        <v>1</v>
      </c>
      <c r="E47" s="27">
        <v>3.3738191632928477E-3</v>
      </c>
      <c r="F47" s="28">
        <v>3.3738191632928477E-3</v>
      </c>
      <c r="G47" s="28">
        <v>4.048582995951417E-3</v>
      </c>
      <c r="H47" s="28">
        <v>7.4224021592442652E-2</v>
      </c>
      <c r="I47" s="28">
        <v>0.55465587044534415</v>
      </c>
      <c r="J47" s="28">
        <v>0.30634278002699056</v>
      </c>
      <c r="K47" s="28">
        <v>5.3981106612685563E-2</v>
      </c>
    </row>
    <row r="48" spans="1:11" ht="15" customHeight="1">
      <c r="A48" s="47"/>
      <c r="B48" s="25"/>
      <c r="C48" s="49" t="s">
        <v>311</v>
      </c>
      <c r="D48" s="29">
        <v>2208</v>
      </c>
      <c r="E48" s="30">
        <v>4</v>
      </c>
      <c r="F48" s="31">
        <v>4</v>
      </c>
      <c r="G48" s="31">
        <v>7</v>
      </c>
      <c r="H48" s="31">
        <v>190</v>
      </c>
      <c r="I48" s="31">
        <v>1250</v>
      </c>
      <c r="J48" s="31">
        <v>658</v>
      </c>
      <c r="K48" s="31">
        <v>95</v>
      </c>
    </row>
    <row r="49" spans="1:11" ht="15" customHeight="1">
      <c r="A49" s="47"/>
      <c r="B49" s="25"/>
      <c r="C49" s="51"/>
      <c r="D49" s="32">
        <v>1</v>
      </c>
      <c r="E49" s="27">
        <v>1.8115942028985507E-3</v>
      </c>
      <c r="F49" s="28">
        <v>1.8115942028985507E-3</v>
      </c>
      <c r="G49" s="28">
        <v>3.170289855072464E-3</v>
      </c>
      <c r="H49" s="28">
        <v>8.6050724637681153E-2</v>
      </c>
      <c r="I49" s="28">
        <v>0.56612318840579712</v>
      </c>
      <c r="J49" s="28">
        <v>0.29800724637681159</v>
      </c>
      <c r="K49" s="28">
        <v>4.3025362318840576E-2</v>
      </c>
    </row>
    <row r="50" spans="1:11" ht="15" customHeight="1">
      <c r="A50" s="47"/>
      <c r="B50" s="25"/>
      <c r="C50" s="49" t="s">
        <v>7</v>
      </c>
      <c r="D50" s="29">
        <v>1532</v>
      </c>
      <c r="E50" s="30">
        <v>1</v>
      </c>
      <c r="F50" s="31">
        <v>7</v>
      </c>
      <c r="G50" s="31">
        <v>6</v>
      </c>
      <c r="H50" s="31">
        <v>123</v>
      </c>
      <c r="I50" s="31">
        <v>995</v>
      </c>
      <c r="J50" s="31">
        <v>347</v>
      </c>
      <c r="K50" s="31">
        <v>53</v>
      </c>
    </row>
    <row r="51" spans="1:11" ht="15" customHeight="1">
      <c r="A51" s="47"/>
      <c r="B51" s="25"/>
      <c r="C51" s="51"/>
      <c r="D51" s="32">
        <v>1</v>
      </c>
      <c r="E51" s="27">
        <v>6.5274151436031332E-4</v>
      </c>
      <c r="F51" s="28">
        <v>4.5691906005221935E-3</v>
      </c>
      <c r="G51" s="28">
        <v>3.9164490861618795E-3</v>
      </c>
      <c r="H51" s="28">
        <v>8.0287206266318537E-2</v>
      </c>
      <c r="I51" s="28">
        <v>0.64947780678851175</v>
      </c>
      <c r="J51" s="28">
        <v>0.22650130548302871</v>
      </c>
      <c r="K51" s="28">
        <v>3.4595300261096605E-2</v>
      </c>
    </row>
    <row r="52" spans="1:11" ht="15" customHeight="1">
      <c r="A52" s="47"/>
      <c r="B52" s="25"/>
      <c r="C52" s="49" t="s">
        <v>3</v>
      </c>
      <c r="D52" s="29">
        <v>2344</v>
      </c>
      <c r="E52" s="30">
        <v>7</v>
      </c>
      <c r="F52" s="31">
        <v>10</v>
      </c>
      <c r="G52" s="31">
        <v>13</v>
      </c>
      <c r="H52" s="31">
        <v>143</v>
      </c>
      <c r="I52" s="31">
        <v>1263</v>
      </c>
      <c r="J52" s="31">
        <v>797</v>
      </c>
      <c r="K52" s="31">
        <v>111</v>
      </c>
    </row>
    <row r="53" spans="1:11" ht="15" customHeight="1">
      <c r="A53" s="47"/>
      <c r="B53" s="25"/>
      <c r="C53" s="51"/>
      <c r="D53" s="32">
        <v>1</v>
      </c>
      <c r="E53" s="27">
        <v>2.9863481228668944E-3</v>
      </c>
      <c r="F53" s="28">
        <v>4.2662116040955633E-3</v>
      </c>
      <c r="G53" s="28">
        <v>5.5460750853242322E-3</v>
      </c>
      <c r="H53" s="28">
        <v>6.1006825938566552E-2</v>
      </c>
      <c r="I53" s="28">
        <v>0.53882252559726962</v>
      </c>
      <c r="J53" s="28">
        <v>0.34001706484641636</v>
      </c>
      <c r="K53" s="28">
        <v>4.7354948805460748E-2</v>
      </c>
    </row>
    <row r="54" spans="1:11" ht="15" customHeight="1">
      <c r="A54" s="47"/>
      <c r="B54" s="25"/>
      <c r="C54" s="49" t="s">
        <v>6</v>
      </c>
      <c r="D54" s="29">
        <v>1909</v>
      </c>
      <c r="E54" s="30">
        <v>11</v>
      </c>
      <c r="F54" s="31">
        <v>12</v>
      </c>
      <c r="G54" s="31">
        <v>20</v>
      </c>
      <c r="H54" s="31">
        <v>228</v>
      </c>
      <c r="I54" s="31">
        <v>1093</v>
      </c>
      <c r="J54" s="31">
        <v>458</v>
      </c>
      <c r="K54" s="31">
        <v>87</v>
      </c>
    </row>
    <row r="55" spans="1:11" ht="15" customHeight="1">
      <c r="A55" s="47"/>
      <c r="B55" s="25"/>
      <c r="C55" s="51"/>
      <c r="D55" s="32">
        <v>1</v>
      </c>
      <c r="E55" s="27">
        <v>5.7621791513881616E-3</v>
      </c>
      <c r="F55" s="28">
        <v>6.2860136196961763E-3</v>
      </c>
      <c r="G55" s="28">
        <v>1.0476689366160294E-2</v>
      </c>
      <c r="H55" s="28">
        <v>0.11943425877422735</v>
      </c>
      <c r="I55" s="28">
        <v>0.57255107386066006</v>
      </c>
      <c r="J55" s="28">
        <v>0.23991618648507071</v>
      </c>
      <c r="K55" s="28">
        <v>4.5573598742797275E-2</v>
      </c>
    </row>
    <row r="56" spans="1:11" ht="15" customHeight="1">
      <c r="A56" s="47"/>
      <c r="B56" s="25"/>
      <c r="C56" s="49" t="s">
        <v>8</v>
      </c>
      <c r="D56" s="29">
        <v>5182</v>
      </c>
      <c r="E56" s="30">
        <v>7</v>
      </c>
      <c r="F56" s="31">
        <v>26</v>
      </c>
      <c r="G56" s="31">
        <v>36</v>
      </c>
      <c r="H56" s="31">
        <v>556</v>
      </c>
      <c r="I56" s="31">
        <v>2293</v>
      </c>
      <c r="J56" s="31">
        <v>1915</v>
      </c>
      <c r="K56" s="31">
        <v>349</v>
      </c>
    </row>
    <row r="57" spans="1:11" ht="15" customHeight="1">
      <c r="A57" s="47"/>
      <c r="B57" s="40"/>
      <c r="C57" s="50"/>
      <c r="D57" s="41">
        <v>1</v>
      </c>
      <c r="E57" s="42">
        <v>1.3508297954457739E-3</v>
      </c>
      <c r="F57" s="43">
        <v>5.0173678116557313E-3</v>
      </c>
      <c r="G57" s="43">
        <v>6.9471246622925514E-3</v>
      </c>
      <c r="H57" s="43">
        <v>0.10729448089540718</v>
      </c>
      <c r="I57" s="43">
        <v>0.44249324585102279</v>
      </c>
      <c r="J57" s="43">
        <v>0.36954843689695099</v>
      </c>
      <c r="K57" s="43">
        <v>6.7348514087225003E-2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999" priority="31" rank="1"/>
  </conditionalFormatting>
  <conditionalFormatting sqref="E57:K57">
    <cfRule type="top10" dxfId="998" priority="25" rank="1"/>
  </conditionalFormatting>
  <conditionalFormatting sqref="E55:K55">
    <cfRule type="top10" dxfId="997" priority="24" rank="1"/>
  </conditionalFormatting>
  <conditionalFormatting sqref="E53:K53">
    <cfRule type="top10" dxfId="996" priority="23" rank="1"/>
  </conditionalFormatting>
  <conditionalFormatting sqref="E51:K51">
    <cfRule type="top10" dxfId="995" priority="22" rank="1"/>
  </conditionalFormatting>
  <conditionalFormatting sqref="E49:K49">
    <cfRule type="top10" dxfId="994" priority="21" rank="1"/>
  </conditionalFormatting>
  <conditionalFormatting sqref="E47:K47">
    <cfRule type="top10" dxfId="993" priority="20" rank="1"/>
  </conditionalFormatting>
  <conditionalFormatting sqref="E45:K45">
    <cfRule type="top10" dxfId="992" priority="19" rank="1"/>
  </conditionalFormatting>
  <conditionalFormatting sqref="E43:K43">
    <cfRule type="top10" dxfId="991" priority="18" rank="1"/>
  </conditionalFormatting>
  <conditionalFormatting sqref="E41:K41">
    <cfRule type="top10" dxfId="990" priority="17" rank="1"/>
  </conditionalFormatting>
  <conditionalFormatting sqref="E39:K39">
    <cfRule type="top10" dxfId="989" priority="16" rank="1"/>
  </conditionalFormatting>
  <conditionalFormatting sqref="E37:K37">
    <cfRule type="top10" dxfId="988" priority="15" rank="1"/>
  </conditionalFormatting>
  <conditionalFormatting sqref="E35:K35">
    <cfRule type="top10" dxfId="987" priority="14" rank="1"/>
  </conditionalFormatting>
  <conditionalFormatting sqref="E33:K33">
    <cfRule type="top10" dxfId="986" priority="13" rank="1"/>
  </conditionalFormatting>
  <conditionalFormatting sqref="E31:K31">
    <cfRule type="top10" dxfId="985" priority="11" rank="1"/>
  </conditionalFormatting>
  <conditionalFormatting sqref="E29:K29">
    <cfRule type="top10" dxfId="984" priority="10" rank="1"/>
  </conditionalFormatting>
  <conditionalFormatting sqref="E27:K27">
    <cfRule type="top10" dxfId="983" priority="9" rank="1"/>
  </conditionalFormatting>
  <conditionalFormatting sqref="E25:K25">
    <cfRule type="top10" dxfId="982" priority="8" rank="1"/>
  </conditionalFormatting>
  <conditionalFormatting sqref="E23:K23">
    <cfRule type="top10" dxfId="981" priority="7" rank="1"/>
  </conditionalFormatting>
  <conditionalFormatting sqref="E21:K21">
    <cfRule type="top10" dxfId="980" priority="6" rank="1"/>
  </conditionalFormatting>
  <conditionalFormatting sqref="E19:K19">
    <cfRule type="top10" dxfId="979" priority="5" rank="1"/>
  </conditionalFormatting>
  <conditionalFormatting sqref="E17:K17">
    <cfRule type="top10" dxfId="978" priority="4" rank="1"/>
  </conditionalFormatting>
  <conditionalFormatting sqref="E15:K15">
    <cfRule type="top10" dxfId="977" priority="3" rank="1"/>
  </conditionalFormatting>
  <conditionalFormatting sqref="E13:K13">
    <cfRule type="top10" dxfId="976" priority="2" rank="1"/>
  </conditionalFormatting>
  <conditionalFormatting sqref="E11:K11">
    <cfRule type="top10" dxfId="9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326</v>
      </c>
    </row>
    <row r="4" spans="1:16384" ht="15" customHeight="1">
      <c r="B4" s="3" t="s">
        <v>332</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33</v>
      </c>
      <c r="F8" s="17">
        <v>75</v>
      </c>
      <c r="G8" s="17">
        <v>169</v>
      </c>
      <c r="H8" s="17">
        <v>579</v>
      </c>
      <c r="I8" s="17">
        <v>1894</v>
      </c>
      <c r="J8" s="17">
        <v>15505</v>
      </c>
      <c r="K8" s="17">
        <v>1419</v>
      </c>
    </row>
    <row r="9" spans="1:16384" ht="15" customHeight="1">
      <c r="A9" s="47"/>
      <c r="B9" s="55"/>
      <c r="C9" s="56"/>
      <c r="D9" s="18">
        <v>1</v>
      </c>
      <c r="E9" s="19">
        <v>1.6773406526379995E-3</v>
      </c>
      <c r="F9" s="20">
        <v>3.8121378469045441E-3</v>
      </c>
      <c r="G9" s="20">
        <v>8.590017281691573E-3</v>
      </c>
      <c r="H9" s="20">
        <v>2.9429704178103082E-2</v>
      </c>
      <c r="I9" s="20">
        <v>9.6269187760496089E-2</v>
      </c>
      <c r="J9" s="20">
        <v>0.78809596421673278</v>
      </c>
      <c r="K9" s="20">
        <v>7.2125648063433967E-2</v>
      </c>
    </row>
    <row r="10" spans="1:16384" ht="15" customHeight="1">
      <c r="A10" s="47"/>
      <c r="B10" s="21" t="s">
        <v>294</v>
      </c>
      <c r="C10" s="57" t="s">
        <v>300</v>
      </c>
      <c r="D10" s="22">
        <v>9368</v>
      </c>
      <c r="E10" s="23">
        <v>10</v>
      </c>
      <c r="F10" s="24">
        <v>20</v>
      </c>
      <c r="G10" s="24">
        <v>42</v>
      </c>
      <c r="H10" s="24">
        <v>192</v>
      </c>
      <c r="I10" s="24">
        <v>862</v>
      </c>
      <c r="J10" s="24">
        <v>7526</v>
      </c>
      <c r="K10" s="24">
        <v>716</v>
      </c>
    </row>
    <row r="11" spans="1:16384" ht="15" customHeight="1">
      <c r="A11" s="47"/>
      <c r="B11" s="25"/>
      <c r="C11" s="51"/>
      <c r="D11" s="26">
        <v>1</v>
      </c>
      <c r="E11" s="27">
        <v>1.067463706233988E-3</v>
      </c>
      <c r="F11" s="28">
        <v>2.134927412467976E-3</v>
      </c>
      <c r="G11" s="28">
        <v>4.4833475661827495E-3</v>
      </c>
      <c r="H11" s="28">
        <v>2.0495303159692571E-2</v>
      </c>
      <c r="I11" s="28">
        <v>9.2015371477369767E-2</v>
      </c>
      <c r="J11" s="28">
        <v>0.80337318531169943</v>
      </c>
      <c r="K11" s="28">
        <v>7.643040136635354E-2</v>
      </c>
    </row>
    <row r="12" spans="1:16384" ht="15" customHeight="1">
      <c r="A12" s="47"/>
      <c r="B12" s="25"/>
      <c r="C12" s="49" t="s">
        <v>301</v>
      </c>
      <c r="D12" s="29">
        <v>10225</v>
      </c>
      <c r="E12" s="30">
        <v>23</v>
      </c>
      <c r="F12" s="31">
        <v>55</v>
      </c>
      <c r="G12" s="31">
        <v>126</v>
      </c>
      <c r="H12" s="31">
        <v>385</v>
      </c>
      <c r="I12" s="31">
        <v>1027</v>
      </c>
      <c r="J12" s="31">
        <v>7917</v>
      </c>
      <c r="K12" s="31">
        <v>692</v>
      </c>
    </row>
    <row r="13" spans="1:16384" ht="15" customHeight="1">
      <c r="A13" s="47"/>
      <c r="B13" s="40"/>
      <c r="C13" s="50"/>
      <c r="D13" s="41">
        <v>1</v>
      </c>
      <c r="E13" s="42">
        <v>2.2493887530562347E-3</v>
      </c>
      <c r="F13" s="43">
        <v>5.3789731051344745E-3</v>
      </c>
      <c r="G13" s="43">
        <v>1.2322738386308069E-2</v>
      </c>
      <c r="H13" s="43">
        <v>3.7652811735941323E-2</v>
      </c>
      <c r="I13" s="43">
        <v>0.10044009779951101</v>
      </c>
      <c r="J13" s="43">
        <v>0.77427872860635694</v>
      </c>
      <c r="K13" s="43">
        <v>6.7677261613691933E-2</v>
      </c>
    </row>
    <row r="14" spans="1:16384" ht="15" customHeight="1">
      <c r="A14" s="47"/>
      <c r="B14" s="25" t="s">
        <v>1</v>
      </c>
      <c r="C14" s="52" t="s">
        <v>302</v>
      </c>
      <c r="D14" s="22">
        <v>2690</v>
      </c>
      <c r="E14" s="23">
        <v>5</v>
      </c>
      <c r="F14" s="24">
        <v>21</v>
      </c>
      <c r="G14" s="24">
        <v>23</v>
      </c>
      <c r="H14" s="24">
        <v>72</v>
      </c>
      <c r="I14" s="24">
        <v>249</v>
      </c>
      <c r="J14" s="24">
        <v>2233</v>
      </c>
      <c r="K14" s="24">
        <v>87</v>
      </c>
    </row>
    <row r="15" spans="1:16384" ht="15" customHeight="1">
      <c r="A15" s="47"/>
      <c r="B15" s="25"/>
      <c r="C15" s="51"/>
      <c r="D15" s="32">
        <v>1</v>
      </c>
      <c r="E15" s="27">
        <v>1.8587360594795538E-3</v>
      </c>
      <c r="F15" s="28">
        <v>7.8066914498141262E-3</v>
      </c>
      <c r="G15" s="28">
        <v>8.5501858736059481E-3</v>
      </c>
      <c r="H15" s="28">
        <v>2.6765799256505577E-2</v>
      </c>
      <c r="I15" s="28">
        <v>9.256505576208178E-2</v>
      </c>
      <c r="J15" s="28">
        <v>0.83011152416356881</v>
      </c>
      <c r="K15" s="28">
        <v>3.2342007434944239E-2</v>
      </c>
    </row>
    <row r="16" spans="1:16384" ht="15" customHeight="1">
      <c r="A16" s="47"/>
      <c r="B16" s="25"/>
      <c r="C16" s="49" t="s">
        <v>303</v>
      </c>
      <c r="D16" s="29">
        <v>2875</v>
      </c>
      <c r="E16" s="30">
        <v>2</v>
      </c>
      <c r="F16" s="31">
        <v>5</v>
      </c>
      <c r="G16" s="31">
        <v>13</v>
      </c>
      <c r="H16" s="31">
        <v>80</v>
      </c>
      <c r="I16" s="31">
        <v>270</v>
      </c>
      <c r="J16" s="31">
        <v>2374</v>
      </c>
      <c r="K16" s="31">
        <v>131</v>
      </c>
    </row>
    <row r="17" spans="1:11" ht="15" customHeight="1">
      <c r="A17" s="47"/>
      <c r="B17" s="25"/>
      <c r="C17" s="51"/>
      <c r="D17" s="32">
        <v>1</v>
      </c>
      <c r="E17" s="27">
        <v>6.9565217391304353E-4</v>
      </c>
      <c r="F17" s="28">
        <v>1.7391304347826088E-3</v>
      </c>
      <c r="G17" s="28">
        <v>4.5217391304347822E-3</v>
      </c>
      <c r="H17" s="28">
        <v>2.782608695652174E-2</v>
      </c>
      <c r="I17" s="28">
        <v>9.3913043478260863E-2</v>
      </c>
      <c r="J17" s="28">
        <v>0.82573913043478264</v>
      </c>
      <c r="K17" s="28">
        <v>4.5565217391304348E-2</v>
      </c>
    </row>
    <row r="18" spans="1:11" ht="15" customHeight="1">
      <c r="A18" s="47"/>
      <c r="B18" s="25"/>
      <c r="C18" s="49" t="s">
        <v>304</v>
      </c>
      <c r="D18" s="29">
        <v>3280</v>
      </c>
      <c r="E18" s="30">
        <v>8</v>
      </c>
      <c r="F18" s="31">
        <v>8</v>
      </c>
      <c r="G18" s="31">
        <v>29</v>
      </c>
      <c r="H18" s="31">
        <v>82</v>
      </c>
      <c r="I18" s="31">
        <v>342</v>
      </c>
      <c r="J18" s="31">
        <v>2612</v>
      </c>
      <c r="K18" s="31">
        <v>199</v>
      </c>
    </row>
    <row r="19" spans="1:11" ht="15" customHeight="1">
      <c r="A19" s="47"/>
      <c r="B19" s="25"/>
      <c r="C19" s="51"/>
      <c r="D19" s="32">
        <v>1</v>
      </c>
      <c r="E19" s="27">
        <v>2.4390243902439024E-3</v>
      </c>
      <c r="F19" s="28">
        <v>2.4390243902439024E-3</v>
      </c>
      <c r="G19" s="28">
        <v>8.8414634146341455E-3</v>
      </c>
      <c r="H19" s="28">
        <v>2.5000000000000001E-2</v>
      </c>
      <c r="I19" s="28">
        <v>0.10426829268292682</v>
      </c>
      <c r="J19" s="28">
        <v>0.79634146341463419</v>
      </c>
      <c r="K19" s="28">
        <v>6.0670731707317072E-2</v>
      </c>
    </row>
    <row r="20" spans="1:11" ht="15" customHeight="1">
      <c r="A20" s="47"/>
      <c r="B20" s="25"/>
      <c r="C20" s="49" t="s">
        <v>305</v>
      </c>
      <c r="D20" s="29">
        <v>4523</v>
      </c>
      <c r="E20" s="30">
        <v>5</v>
      </c>
      <c r="F20" s="31">
        <v>11</v>
      </c>
      <c r="G20" s="31">
        <v>38</v>
      </c>
      <c r="H20" s="31">
        <v>127</v>
      </c>
      <c r="I20" s="31">
        <v>459</v>
      </c>
      <c r="J20" s="31">
        <v>3539</v>
      </c>
      <c r="K20" s="31">
        <v>344</v>
      </c>
    </row>
    <row r="21" spans="1:11" ht="15" customHeight="1">
      <c r="A21" s="47"/>
      <c r="B21" s="25"/>
      <c r="C21" s="51"/>
      <c r="D21" s="32">
        <v>1</v>
      </c>
      <c r="E21" s="27">
        <v>1.1054609772275039E-3</v>
      </c>
      <c r="F21" s="28">
        <v>2.4320141499005084E-3</v>
      </c>
      <c r="G21" s="28">
        <v>8.4015034269290297E-3</v>
      </c>
      <c r="H21" s="28">
        <v>2.8078708821578598E-2</v>
      </c>
      <c r="I21" s="28">
        <v>0.10148131770948486</v>
      </c>
      <c r="J21" s="28">
        <v>0.78244527968162725</v>
      </c>
      <c r="K21" s="28">
        <v>7.6055715233252261E-2</v>
      </c>
    </row>
    <row r="22" spans="1:11" ht="15" customHeight="1">
      <c r="A22" s="47"/>
      <c r="B22" s="25"/>
      <c r="C22" s="49" t="s">
        <v>306</v>
      </c>
      <c r="D22" s="29">
        <v>5762</v>
      </c>
      <c r="E22" s="30">
        <v>11</v>
      </c>
      <c r="F22" s="31">
        <v>30</v>
      </c>
      <c r="G22" s="31">
        <v>55</v>
      </c>
      <c r="H22" s="31">
        <v>199</v>
      </c>
      <c r="I22" s="31">
        <v>536</v>
      </c>
      <c r="J22" s="31">
        <v>4351</v>
      </c>
      <c r="K22" s="31">
        <v>580</v>
      </c>
    </row>
    <row r="23" spans="1:11" ht="15" customHeight="1">
      <c r="A23" s="47"/>
      <c r="B23" s="40"/>
      <c r="C23" s="50"/>
      <c r="D23" s="41">
        <v>1</v>
      </c>
      <c r="E23" s="42">
        <v>1.9090593543908366E-3</v>
      </c>
      <c r="F23" s="43">
        <v>5.2065255119750084E-3</v>
      </c>
      <c r="G23" s="43">
        <v>9.5452967719541829E-3</v>
      </c>
      <c r="H23" s="43">
        <v>3.4536619229434226E-2</v>
      </c>
      <c r="I23" s="43">
        <v>9.3023255813953487E-2</v>
      </c>
      <c r="J23" s="43">
        <v>0.75511975008677545</v>
      </c>
      <c r="K23" s="43">
        <v>0.10065949323151684</v>
      </c>
    </row>
    <row r="24" spans="1:11" ht="15" customHeight="1">
      <c r="A24" s="47"/>
      <c r="B24" s="25" t="s">
        <v>295</v>
      </c>
      <c r="C24" s="52" t="s">
        <v>307</v>
      </c>
      <c r="D24" s="22">
        <v>2093</v>
      </c>
      <c r="E24" s="23">
        <v>3</v>
      </c>
      <c r="F24" s="24">
        <v>10</v>
      </c>
      <c r="G24" s="24">
        <v>18</v>
      </c>
      <c r="H24" s="24">
        <v>65</v>
      </c>
      <c r="I24" s="24">
        <v>151</v>
      </c>
      <c r="J24" s="24">
        <v>1654</v>
      </c>
      <c r="K24" s="24">
        <v>192</v>
      </c>
    </row>
    <row r="25" spans="1:11" ht="15" customHeight="1">
      <c r="A25" s="47"/>
      <c r="B25" s="25"/>
      <c r="C25" s="51"/>
      <c r="D25" s="32">
        <v>1</v>
      </c>
      <c r="E25" s="27">
        <v>1.433349259436216E-3</v>
      </c>
      <c r="F25" s="28">
        <v>4.7778308647873869E-3</v>
      </c>
      <c r="G25" s="28">
        <v>8.600095556617296E-3</v>
      </c>
      <c r="H25" s="28">
        <v>3.1055900621118012E-2</v>
      </c>
      <c r="I25" s="28">
        <v>7.2145246058289536E-2</v>
      </c>
      <c r="J25" s="28">
        <v>0.79025322503583373</v>
      </c>
      <c r="K25" s="28">
        <v>9.1734352603917824E-2</v>
      </c>
    </row>
    <row r="26" spans="1:11" ht="15" customHeight="1">
      <c r="A26" s="47"/>
      <c r="B26" s="25"/>
      <c r="C26" s="49" t="s">
        <v>308</v>
      </c>
      <c r="D26" s="29">
        <v>6217</v>
      </c>
      <c r="E26" s="30">
        <v>9</v>
      </c>
      <c r="F26" s="31">
        <v>21</v>
      </c>
      <c r="G26" s="31">
        <v>70</v>
      </c>
      <c r="H26" s="31">
        <v>202</v>
      </c>
      <c r="I26" s="31">
        <v>609</v>
      </c>
      <c r="J26" s="31">
        <v>4792</v>
      </c>
      <c r="K26" s="31">
        <v>514</v>
      </c>
    </row>
    <row r="27" spans="1:11" ht="15" customHeight="1">
      <c r="A27" s="47"/>
      <c r="B27" s="25"/>
      <c r="C27" s="51"/>
      <c r="D27" s="32">
        <v>1</v>
      </c>
      <c r="E27" s="27">
        <v>1.447643557986167E-3</v>
      </c>
      <c r="F27" s="28">
        <v>3.3778349686343894E-3</v>
      </c>
      <c r="G27" s="28">
        <v>1.1259449895447965E-2</v>
      </c>
      <c r="H27" s="28">
        <v>3.2491555412578414E-2</v>
      </c>
      <c r="I27" s="28">
        <v>9.7957214090397302E-2</v>
      </c>
      <c r="J27" s="28">
        <v>0.77078976998552351</v>
      </c>
      <c r="K27" s="28">
        <v>8.2676532089432209E-2</v>
      </c>
    </row>
    <row r="28" spans="1:11" ht="15" customHeight="1">
      <c r="A28" s="47"/>
      <c r="B28" s="25"/>
      <c r="C28" s="49" t="s">
        <v>406</v>
      </c>
      <c r="D28" s="29">
        <v>7018</v>
      </c>
      <c r="E28" s="30">
        <v>13</v>
      </c>
      <c r="F28" s="31">
        <v>25</v>
      </c>
      <c r="G28" s="31">
        <v>47</v>
      </c>
      <c r="H28" s="31">
        <v>197</v>
      </c>
      <c r="I28" s="31">
        <v>758</v>
      </c>
      <c r="J28" s="31">
        <v>5610</v>
      </c>
      <c r="K28" s="31">
        <v>368</v>
      </c>
    </row>
    <row r="29" spans="1:11" ht="15" customHeight="1">
      <c r="A29" s="47"/>
      <c r="B29" s="25"/>
      <c r="C29" s="51"/>
      <c r="D29" s="32">
        <v>1</v>
      </c>
      <c r="E29" s="27">
        <v>1.8523795953263038E-3</v>
      </c>
      <c r="F29" s="28">
        <v>3.5622684525505842E-3</v>
      </c>
      <c r="G29" s="28">
        <v>6.6970646907950982E-3</v>
      </c>
      <c r="H29" s="28">
        <v>2.8070675406098602E-2</v>
      </c>
      <c r="I29" s="28">
        <v>0.10800797948133371</v>
      </c>
      <c r="J29" s="28">
        <v>0.79937304075235105</v>
      </c>
      <c r="K29" s="28">
        <v>5.2436591621544598E-2</v>
      </c>
    </row>
    <row r="30" spans="1:11" ht="15" customHeight="1">
      <c r="A30" s="47"/>
      <c r="B30" s="25"/>
      <c r="C30" s="49" t="s">
        <v>407</v>
      </c>
      <c r="D30" s="29">
        <v>4023</v>
      </c>
      <c r="E30" s="30">
        <v>8</v>
      </c>
      <c r="F30" s="31">
        <v>17</v>
      </c>
      <c r="G30" s="31">
        <v>32</v>
      </c>
      <c r="H30" s="31">
        <v>107</v>
      </c>
      <c r="I30" s="31">
        <v>356</v>
      </c>
      <c r="J30" s="31">
        <v>3227</v>
      </c>
      <c r="K30" s="31">
        <v>276</v>
      </c>
    </row>
    <row r="31" spans="1:11" ht="15" customHeight="1">
      <c r="A31" s="47"/>
      <c r="B31" s="40"/>
      <c r="C31" s="50"/>
      <c r="D31" s="41">
        <v>1</v>
      </c>
      <c r="E31" s="42">
        <v>1.9885657469550086E-3</v>
      </c>
      <c r="F31" s="43">
        <v>4.2257022122793933E-3</v>
      </c>
      <c r="G31" s="43">
        <v>7.9542629878200342E-3</v>
      </c>
      <c r="H31" s="43">
        <v>2.6597066865523242E-2</v>
      </c>
      <c r="I31" s="43">
        <v>8.8491175739497885E-2</v>
      </c>
      <c r="J31" s="43">
        <v>0.80213770817797658</v>
      </c>
      <c r="K31" s="43">
        <v>6.8605518269947804E-2</v>
      </c>
    </row>
    <row r="32" spans="1:11" ht="15" customHeight="1">
      <c r="A32" s="47"/>
      <c r="B32" s="25" t="s">
        <v>296</v>
      </c>
      <c r="C32" s="52" t="s">
        <v>408</v>
      </c>
      <c r="D32" s="22">
        <v>2534</v>
      </c>
      <c r="E32" s="33">
        <v>6</v>
      </c>
      <c r="F32" s="34">
        <v>12</v>
      </c>
      <c r="G32" s="34">
        <v>37</v>
      </c>
      <c r="H32" s="34">
        <v>110</v>
      </c>
      <c r="I32" s="34">
        <v>291</v>
      </c>
      <c r="J32" s="34">
        <v>1899</v>
      </c>
      <c r="K32" s="34">
        <v>179</v>
      </c>
    </row>
    <row r="33" spans="1:11" ht="15" customHeight="1">
      <c r="A33" s="47"/>
      <c r="B33" s="25"/>
      <c r="C33" s="51"/>
      <c r="D33" s="32">
        <v>1</v>
      </c>
      <c r="E33" s="27">
        <v>2.3677979479084454E-3</v>
      </c>
      <c r="F33" s="28">
        <v>4.7355958958168907E-3</v>
      </c>
      <c r="G33" s="28">
        <v>1.4601420678768745E-2</v>
      </c>
      <c r="H33" s="28">
        <v>4.3409629044988164E-2</v>
      </c>
      <c r="I33" s="28">
        <v>0.1148382004735596</v>
      </c>
      <c r="J33" s="28">
        <v>0.74940805051302284</v>
      </c>
      <c r="K33" s="28">
        <v>7.0639305445935274E-2</v>
      </c>
    </row>
    <row r="34" spans="1:11" ht="15" customHeight="1">
      <c r="A34" s="47"/>
      <c r="B34" s="25"/>
      <c r="C34" s="49" t="s">
        <v>409</v>
      </c>
      <c r="D34" s="29">
        <v>13584</v>
      </c>
      <c r="E34" s="35">
        <v>25</v>
      </c>
      <c r="F34" s="36">
        <v>50</v>
      </c>
      <c r="G34" s="36">
        <v>111</v>
      </c>
      <c r="H34" s="36">
        <v>399</v>
      </c>
      <c r="I34" s="36">
        <v>1383</v>
      </c>
      <c r="J34" s="36">
        <v>10694</v>
      </c>
      <c r="K34" s="36">
        <v>922</v>
      </c>
    </row>
    <row r="35" spans="1:11" ht="15" customHeight="1">
      <c r="A35" s="47"/>
      <c r="B35" s="25"/>
      <c r="C35" s="51"/>
      <c r="D35" s="32">
        <v>1</v>
      </c>
      <c r="E35" s="27">
        <v>1.8404004711425207E-3</v>
      </c>
      <c r="F35" s="28">
        <v>3.6808009422850414E-3</v>
      </c>
      <c r="G35" s="28">
        <v>8.1713780918727923E-3</v>
      </c>
      <c r="H35" s="28">
        <v>2.937279151943463E-2</v>
      </c>
      <c r="I35" s="28">
        <v>0.10181095406360424</v>
      </c>
      <c r="J35" s="28">
        <v>0.78724970553592466</v>
      </c>
      <c r="K35" s="28">
        <v>6.7873969375736157E-2</v>
      </c>
    </row>
    <row r="36" spans="1:11" ht="15" customHeight="1">
      <c r="A36" s="47"/>
      <c r="B36" s="25"/>
      <c r="C36" s="49" t="s">
        <v>410</v>
      </c>
      <c r="D36" s="29">
        <v>2397</v>
      </c>
      <c r="E36" s="35">
        <v>1</v>
      </c>
      <c r="F36" s="36">
        <v>7</v>
      </c>
      <c r="G36" s="36">
        <v>15</v>
      </c>
      <c r="H36" s="36">
        <v>51</v>
      </c>
      <c r="I36" s="36">
        <v>163</v>
      </c>
      <c r="J36" s="36">
        <v>1989</v>
      </c>
      <c r="K36" s="36">
        <v>171</v>
      </c>
    </row>
    <row r="37" spans="1:11" ht="15" customHeight="1">
      <c r="A37" s="47"/>
      <c r="B37" s="25"/>
      <c r="C37" s="51"/>
      <c r="D37" s="32">
        <v>1</v>
      </c>
      <c r="E37" s="27">
        <v>4.1718815185648727E-4</v>
      </c>
      <c r="F37" s="28">
        <v>2.9203170629954109E-3</v>
      </c>
      <c r="G37" s="28">
        <v>6.2578222778473091E-3</v>
      </c>
      <c r="H37" s="28">
        <v>2.1276595744680851E-2</v>
      </c>
      <c r="I37" s="28">
        <v>6.8001668752607422E-2</v>
      </c>
      <c r="J37" s="28">
        <v>0.82978723404255317</v>
      </c>
      <c r="K37" s="28">
        <v>7.1339173967459327E-2</v>
      </c>
    </row>
    <row r="38" spans="1:11" ht="15" customHeight="1">
      <c r="A38" s="47"/>
      <c r="B38" s="25"/>
      <c r="C38" s="49" t="s">
        <v>411</v>
      </c>
      <c r="D38" s="29">
        <v>794</v>
      </c>
      <c r="E38" s="35">
        <v>0</v>
      </c>
      <c r="F38" s="36">
        <v>4</v>
      </c>
      <c r="G38" s="36">
        <v>2</v>
      </c>
      <c r="H38" s="36">
        <v>15</v>
      </c>
      <c r="I38" s="36">
        <v>30</v>
      </c>
      <c r="J38" s="36">
        <v>671</v>
      </c>
      <c r="K38" s="36">
        <v>72</v>
      </c>
    </row>
    <row r="39" spans="1:11" ht="15" customHeight="1">
      <c r="A39" s="47"/>
      <c r="B39" s="40"/>
      <c r="C39" s="50"/>
      <c r="D39" s="41">
        <v>1</v>
      </c>
      <c r="E39" s="42">
        <v>0</v>
      </c>
      <c r="F39" s="43">
        <v>5.0377833753148613E-3</v>
      </c>
      <c r="G39" s="43">
        <v>2.5188916876574307E-3</v>
      </c>
      <c r="H39" s="43">
        <v>1.8891687657430732E-2</v>
      </c>
      <c r="I39" s="43">
        <v>3.7783375314861464E-2</v>
      </c>
      <c r="J39" s="43">
        <v>0.84508816120906805</v>
      </c>
      <c r="K39" s="43">
        <v>9.06801007556675E-2</v>
      </c>
    </row>
    <row r="40" spans="1:11" ht="15" customHeight="1">
      <c r="A40" s="47"/>
      <c r="B40" s="25" t="s">
        <v>297</v>
      </c>
      <c r="C40" s="52" t="s">
        <v>2</v>
      </c>
      <c r="D40" s="22">
        <v>1979</v>
      </c>
      <c r="E40" s="23">
        <v>6</v>
      </c>
      <c r="F40" s="24">
        <v>5</v>
      </c>
      <c r="G40" s="24">
        <v>25</v>
      </c>
      <c r="H40" s="24">
        <v>55</v>
      </c>
      <c r="I40" s="24">
        <v>165</v>
      </c>
      <c r="J40" s="24">
        <v>1575</v>
      </c>
      <c r="K40" s="24">
        <v>148</v>
      </c>
    </row>
    <row r="41" spans="1:11" ht="15" customHeight="1">
      <c r="A41" s="47"/>
      <c r="B41" s="25"/>
      <c r="C41" s="51"/>
      <c r="D41" s="32">
        <v>1</v>
      </c>
      <c r="E41" s="27">
        <v>3.0318342597271349E-3</v>
      </c>
      <c r="F41" s="28">
        <v>2.5265285497726125E-3</v>
      </c>
      <c r="G41" s="28">
        <v>1.2632642748863061E-2</v>
      </c>
      <c r="H41" s="28">
        <v>2.7791814047498736E-2</v>
      </c>
      <c r="I41" s="28">
        <v>8.3375442142496203E-2</v>
      </c>
      <c r="J41" s="28">
        <v>0.79585649317837293</v>
      </c>
      <c r="K41" s="28">
        <v>7.4785245073269321E-2</v>
      </c>
    </row>
    <row r="42" spans="1:11" ht="15" customHeight="1">
      <c r="A42" s="47"/>
      <c r="B42" s="25"/>
      <c r="C42" s="49" t="s">
        <v>309</v>
      </c>
      <c r="D42" s="29">
        <v>1921</v>
      </c>
      <c r="E42" s="30">
        <v>2</v>
      </c>
      <c r="F42" s="31">
        <v>7</v>
      </c>
      <c r="G42" s="31">
        <v>17</v>
      </c>
      <c r="H42" s="31">
        <v>61</v>
      </c>
      <c r="I42" s="31">
        <v>225</v>
      </c>
      <c r="J42" s="31">
        <v>1531</v>
      </c>
      <c r="K42" s="31">
        <v>78</v>
      </c>
    </row>
    <row r="43" spans="1:11" ht="15" customHeight="1">
      <c r="A43" s="47"/>
      <c r="B43" s="25"/>
      <c r="C43" s="51"/>
      <c r="D43" s="32">
        <v>1</v>
      </c>
      <c r="E43" s="27">
        <v>1.0411244143675169E-3</v>
      </c>
      <c r="F43" s="28">
        <v>3.6439354502863092E-3</v>
      </c>
      <c r="G43" s="28">
        <v>8.8495575221238937E-3</v>
      </c>
      <c r="H43" s="28">
        <v>3.1754294638209266E-2</v>
      </c>
      <c r="I43" s="28">
        <v>0.11712649661634565</v>
      </c>
      <c r="J43" s="28">
        <v>0.79698073919833423</v>
      </c>
      <c r="K43" s="28">
        <v>4.0603852160333159E-2</v>
      </c>
    </row>
    <row r="44" spans="1:11" ht="15" customHeight="1">
      <c r="A44" s="47"/>
      <c r="B44" s="25"/>
      <c r="C44" s="49" t="s">
        <v>310</v>
      </c>
      <c r="D44" s="29">
        <v>1117</v>
      </c>
      <c r="E44" s="30">
        <v>4</v>
      </c>
      <c r="F44" s="31">
        <v>4</v>
      </c>
      <c r="G44" s="31">
        <v>9</v>
      </c>
      <c r="H44" s="31">
        <v>28</v>
      </c>
      <c r="I44" s="31">
        <v>94</v>
      </c>
      <c r="J44" s="31">
        <v>946</v>
      </c>
      <c r="K44" s="31">
        <v>32</v>
      </c>
    </row>
    <row r="45" spans="1:11" ht="15" customHeight="1">
      <c r="A45" s="47"/>
      <c r="B45" s="25"/>
      <c r="C45" s="51"/>
      <c r="D45" s="32">
        <v>1</v>
      </c>
      <c r="E45" s="27">
        <v>3.5810205908683975E-3</v>
      </c>
      <c r="F45" s="28">
        <v>3.5810205908683975E-3</v>
      </c>
      <c r="G45" s="28">
        <v>8.057296329453895E-3</v>
      </c>
      <c r="H45" s="28">
        <v>2.5067144136078783E-2</v>
      </c>
      <c r="I45" s="28">
        <v>8.4153983885407346E-2</v>
      </c>
      <c r="J45" s="28">
        <v>0.84691136974037595</v>
      </c>
      <c r="K45" s="28">
        <v>2.864816472694718E-2</v>
      </c>
    </row>
    <row r="46" spans="1:11" ht="15" customHeight="1">
      <c r="A46" s="47"/>
      <c r="B46" s="25"/>
      <c r="C46" s="49" t="s">
        <v>5</v>
      </c>
      <c r="D46" s="29">
        <v>1482</v>
      </c>
      <c r="E46" s="30">
        <v>5</v>
      </c>
      <c r="F46" s="31">
        <v>5</v>
      </c>
      <c r="G46" s="31">
        <v>12</v>
      </c>
      <c r="H46" s="31">
        <v>40</v>
      </c>
      <c r="I46" s="31">
        <v>123</v>
      </c>
      <c r="J46" s="31">
        <v>1177</v>
      </c>
      <c r="K46" s="31">
        <v>120</v>
      </c>
    </row>
    <row r="47" spans="1:11" ht="15" customHeight="1">
      <c r="A47" s="47"/>
      <c r="B47" s="25"/>
      <c r="C47" s="51"/>
      <c r="D47" s="32">
        <v>1</v>
      </c>
      <c r="E47" s="27">
        <v>3.3738191632928477E-3</v>
      </c>
      <c r="F47" s="28">
        <v>3.3738191632928477E-3</v>
      </c>
      <c r="G47" s="28">
        <v>8.0971659919028341E-3</v>
      </c>
      <c r="H47" s="28">
        <v>2.6990553306342781E-2</v>
      </c>
      <c r="I47" s="28">
        <v>8.2995951417004055E-2</v>
      </c>
      <c r="J47" s="28">
        <v>0.7941970310391363</v>
      </c>
      <c r="K47" s="28">
        <v>8.0971659919028341E-2</v>
      </c>
    </row>
    <row r="48" spans="1:11" ht="15" customHeight="1">
      <c r="A48" s="47"/>
      <c r="B48" s="25"/>
      <c r="C48" s="49" t="s">
        <v>311</v>
      </c>
      <c r="D48" s="29">
        <v>2208</v>
      </c>
      <c r="E48" s="30">
        <v>5</v>
      </c>
      <c r="F48" s="31">
        <v>10</v>
      </c>
      <c r="G48" s="31">
        <v>18</v>
      </c>
      <c r="H48" s="31">
        <v>54</v>
      </c>
      <c r="I48" s="31">
        <v>164</v>
      </c>
      <c r="J48" s="31">
        <v>1818</v>
      </c>
      <c r="K48" s="31">
        <v>139</v>
      </c>
    </row>
    <row r="49" spans="1:11" ht="15" customHeight="1">
      <c r="A49" s="47"/>
      <c r="B49" s="25"/>
      <c r="C49" s="51"/>
      <c r="D49" s="32">
        <v>1</v>
      </c>
      <c r="E49" s="27">
        <v>2.2644927536231885E-3</v>
      </c>
      <c r="F49" s="28">
        <v>4.528985507246377E-3</v>
      </c>
      <c r="G49" s="28">
        <v>8.152173913043478E-3</v>
      </c>
      <c r="H49" s="28">
        <v>2.4456521739130436E-2</v>
      </c>
      <c r="I49" s="28">
        <v>7.4275362318840576E-2</v>
      </c>
      <c r="J49" s="28">
        <v>0.82336956521739135</v>
      </c>
      <c r="K49" s="28">
        <v>6.295289855072464E-2</v>
      </c>
    </row>
    <row r="50" spans="1:11" ht="15" customHeight="1">
      <c r="A50" s="47"/>
      <c r="B50" s="25"/>
      <c r="C50" s="49" t="s">
        <v>7</v>
      </c>
      <c r="D50" s="29">
        <v>1532</v>
      </c>
      <c r="E50" s="30">
        <v>2</v>
      </c>
      <c r="F50" s="31">
        <v>4</v>
      </c>
      <c r="G50" s="31">
        <v>11</v>
      </c>
      <c r="H50" s="31">
        <v>38</v>
      </c>
      <c r="I50" s="31">
        <v>160</v>
      </c>
      <c r="J50" s="31">
        <v>1207</v>
      </c>
      <c r="K50" s="31">
        <v>110</v>
      </c>
    </row>
    <row r="51" spans="1:11" ht="15" customHeight="1">
      <c r="A51" s="47"/>
      <c r="B51" s="25"/>
      <c r="C51" s="51"/>
      <c r="D51" s="32">
        <v>1</v>
      </c>
      <c r="E51" s="27">
        <v>1.3054830287206266E-3</v>
      </c>
      <c r="F51" s="28">
        <v>2.6109660574412533E-3</v>
      </c>
      <c r="G51" s="28">
        <v>7.1801566579634468E-3</v>
      </c>
      <c r="H51" s="28">
        <v>2.4804177545691905E-2</v>
      </c>
      <c r="I51" s="28">
        <v>0.10443864229765012</v>
      </c>
      <c r="J51" s="28">
        <v>0.78785900783289819</v>
      </c>
      <c r="K51" s="28">
        <v>7.1801566579634463E-2</v>
      </c>
    </row>
    <row r="52" spans="1:11" ht="15" customHeight="1">
      <c r="A52" s="47"/>
      <c r="B52" s="25"/>
      <c r="C52" s="49" t="s">
        <v>3</v>
      </c>
      <c r="D52" s="29">
        <v>2344</v>
      </c>
      <c r="E52" s="30">
        <v>1</v>
      </c>
      <c r="F52" s="31">
        <v>5</v>
      </c>
      <c r="G52" s="31">
        <v>10</v>
      </c>
      <c r="H52" s="31">
        <v>77</v>
      </c>
      <c r="I52" s="31">
        <v>165</v>
      </c>
      <c r="J52" s="31">
        <v>1928</v>
      </c>
      <c r="K52" s="31">
        <v>158</v>
      </c>
    </row>
    <row r="53" spans="1:11" ht="15" customHeight="1">
      <c r="A53" s="47"/>
      <c r="B53" s="25"/>
      <c r="C53" s="51"/>
      <c r="D53" s="32">
        <v>1</v>
      </c>
      <c r="E53" s="27">
        <v>4.2662116040955632E-4</v>
      </c>
      <c r="F53" s="28">
        <v>2.1331058020477816E-3</v>
      </c>
      <c r="G53" s="28">
        <v>4.2662116040955633E-3</v>
      </c>
      <c r="H53" s="28">
        <v>3.2849829351535839E-2</v>
      </c>
      <c r="I53" s="28">
        <v>7.0392491467576798E-2</v>
      </c>
      <c r="J53" s="28">
        <v>0.8225255972696246</v>
      </c>
      <c r="K53" s="28">
        <v>6.7406143344709901E-2</v>
      </c>
    </row>
    <row r="54" spans="1:11" ht="15" customHeight="1">
      <c r="A54" s="47"/>
      <c r="B54" s="25"/>
      <c r="C54" s="49" t="s">
        <v>6</v>
      </c>
      <c r="D54" s="29">
        <v>1909</v>
      </c>
      <c r="E54" s="30">
        <v>1</v>
      </c>
      <c r="F54" s="31">
        <v>6</v>
      </c>
      <c r="G54" s="31">
        <v>15</v>
      </c>
      <c r="H54" s="31">
        <v>34</v>
      </c>
      <c r="I54" s="31">
        <v>156</v>
      </c>
      <c r="J54" s="31">
        <v>1529</v>
      </c>
      <c r="K54" s="31">
        <v>168</v>
      </c>
    </row>
    <row r="55" spans="1:11" ht="15" customHeight="1">
      <c r="A55" s="47"/>
      <c r="B55" s="25"/>
      <c r="C55" s="51"/>
      <c r="D55" s="32">
        <v>1</v>
      </c>
      <c r="E55" s="27">
        <v>5.2383446830801469E-4</v>
      </c>
      <c r="F55" s="28">
        <v>3.1430068098480882E-3</v>
      </c>
      <c r="G55" s="28">
        <v>7.8575170246202204E-3</v>
      </c>
      <c r="H55" s="28">
        <v>1.78103719224725E-2</v>
      </c>
      <c r="I55" s="28">
        <v>8.1718177056050292E-2</v>
      </c>
      <c r="J55" s="28">
        <v>0.80094290204295437</v>
      </c>
      <c r="K55" s="28">
        <v>8.8004190675746469E-2</v>
      </c>
    </row>
    <row r="56" spans="1:11" ht="15" customHeight="1">
      <c r="A56" s="47"/>
      <c r="B56" s="25"/>
      <c r="C56" s="49" t="s">
        <v>8</v>
      </c>
      <c r="D56" s="29">
        <v>5182</v>
      </c>
      <c r="E56" s="30">
        <v>7</v>
      </c>
      <c r="F56" s="31">
        <v>29</v>
      </c>
      <c r="G56" s="31">
        <v>52</v>
      </c>
      <c r="H56" s="31">
        <v>192</v>
      </c>
      <c r="I56" s="31">
        <v>642</v>
      </c>
      <c r="J56" s="31">
        <v>3794</v>
      </c>
      <c r="K56" s="31">
        <v>466</v>
      </c>
    </row>
    <row r="57" spans="1:11" ht="15" customHeight="1">
      <c r="A57" s="47"/>
      <c r="B57" s="40"/>
      <c r="C57" s="50"/>
      <c r="D57" s="41">
        <v>1</v>
      </c>
      <c r="E57" s="42">
        <v>1.3508297954457739E-3</v>
      </c>
      <c r="F57" s="43">
        <v>5.5962948668467774E-3</v>
      </c>
      <c r="G57" s="43">
        <v>1.0034735623311463E-2</v>
      </c>
      <c r="H57" s="43">
        <v>3.7051331532226936E-2</v>
      </c>
      <c r="I57" s="43">
        <v>0.12389038981088382</v>
      </c>
      <c r="J57" s="43">
        <v>0.73214974913160946</v>
      </c>
      <c r="K57" s="43">
        <v>8.9926669239675808E-2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974" priority="31" rank="1"/>
  </conditionalFormatting>
  <conditionalFormatting sqref="E57:K57">
    <cfRule type="top10" dxfId="973" priority="25" rank="1"/>
  </conditionalFormatting>
  <conditionalFormatting sqref="E55:K55">
    <cfRule type="top10" dxfId="972" priority="24" rank="1"/>
  </conditionalFormatting>
  <conditionalFormatting sqref="E53:K53">
    <cfRule type="top10" dxfId="971" priority="23" rank="1"/>
  </conditionalFormatting>
  <conditionalFormatting sqref="E51:K51">
    <cfRule type="top10" dxfId="970" priority="22" rank="1"/>
  </conditionalFormatting>
  <conditionalFormatting sqref="E49:K49">
    <cfRule type="top10" dxfId="969" priority="21" rank="1"/>
  </conditionalFormatting>
  <conditionalFormatting sqref="E47:K47">
    <cfRule type="top10" dxfId="968" priority="20" rank="1"/>
  </conditionalFormatting>
  <conditionalFormatting sqref="E45:K45">
    <cfRule type="top10" dxfId="967" priority="19" rank="1"/>
  </conditionalFormatting>
  <conditionalFormatting sqref="E43:K43">
    <cfRule type="top10" dxfId="966" priority="18" rank="1"/>
  </conditionalFormatting>
  <conditionalFormatting sqref="E41:K41">
    <cfRule type="top10" dxfId="965" priority="17" rank="1"/>
  </conditionalFormatting>
  <conditionalFormatting sqref="E39:K39">
    <cfRule type="top10" dxfId="964" priority="16" rank="1"/>
  </conditionalFormatting>
  <conditionalFormatting sqref="E37:K37">
    <cfRule type="top10" dxfId="963" priority="15" rank="1"/>
  </conditionalFormatting>
  <conditionalFormatting sqref="E35:K35">
    <cfRule type="top10" dxfId="962" priority="14" rank="1"/>
  </conditionalFormatting>
  <conditionalFormatting sqref="E33:K33">
    <cfRule type="top10" dxfId="961" priority="13" rank="1"/>
  </conditionalFormatting>
  <conditionalFormatting sqref="E31:K31">
    <cfRule type="top10" dxfId="960" priority="11" rank="1"/>
  </conditionalFormatting>
  <conditionalFormatting sqref="E29:K29">
    <cfRule type="top10" dxfId="959" priority="10" rank="1"/>
  </conditionalFormatting>
  <conditionalFormatting sqref="E27:K27">
    <cfRule type="top10" dxfId="958" priority="9" rank="1"/>
  </conditionalFormatting>
  <conditionalFormatting sqref="E25:K25">
    <cfRule type="top10" dxfId="957" priority="8" rank="1"/>
  </conditionalFormatting>
  <conditionalFormatting sqref="E23:K23">
    <cfRule type="top10" dxfId="956" priority="7" rank="1"/>
  </conditionalFormatting>
  <conditionalFormatting sqref="E21:K21">
    <cfRule type="top10" dxfId="955" priority="6" rank="1"/>
  </conditionalFormatting>
  <conditionalFormatting sqref="E19:K19">
    <cfRule type="top10" dxfId="954" priority="5" rank="1"/>
  </conditionalFormatting>
  <conditionalFormatting sqref="E17:K17">
    <cfRule type="top10" dxfId="953" priority="4" rank="1"/>
  </conditionalFormatting>
  <conditionalFormatting sqref="E15:K15">
    <cfRule type="top10" dxfId="952" priority="3" rank="1"/>
  </conditionalFormatting>
  <conditionalFormatting sqref="E13:K13">
    <cfRule type="top10" dxfId="951" priority="2" rank="1"/>
  </conditionalFormatting>
  <conditionalFormatting sqref="E11:K11">
    <cfRule type="top10" dxfId="9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328</v>
      </c>
    </row>
    <row r="4" spans="1:16384" ht="15" customHeight="1">
      <c r="B4" s="3" t="s">
        <v>333</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84</v>
      </c>
      <c r="F8" s="17">
        <v>184</v>
      </c>
      <c r="G8" s="17">
        <v>180</v>
      </c>
      <c r="H8" s="17">
        <v>1138</v>
      </c>
      <c r="I8" s="17">
        <v>4787</v>
      </c>
      <c r="J8" s="17">
        <v>11993</v>
      </c>
      <c r="K8" s="17">
        <v>1308</v>
      </c>
    </row>
    <row r="9" spans="1:16384" ht="15" customHeight="1">
      <c r="A9" s="47"/>
      <c r="B9" s="55"/>
      <c r="C9" s="56"/>
      <c r="D9" s="18">
        <v>1</v>
      </c>
      <c r="E9" s="19">
        <v>4.2695943885330892E-3</v>
      </c>
      <c r="F9" s="20">
        <v>9.3524448510724813E-3</v>
      </c>
      <c r="G9" s="20">
        <v>9.1491308325709064E-3</v>
      </c>
      <c r="H9" s="20">
        <v>5.7842838263698279E-2</v>
      </c>
      <c r="I9" s="20">
        <v>0.24331605164176071</v>
      </c>
      <c r="J9" s="20">
        <v>0.60958625597234928</v>
      </c>
      <c r="K9" s="20">
        <v>6.6483684050015243E-2</v>
      </c>
    </row>
    <row r="10" spans="1:16384" ht="15" customHeight="1">
      <c r="A10" s="47"/>
      <c r="B10" s="21" t="s">
        <v>294</v>
      </c>
      <c r="C10" s="57" t="s">
        <v>300</v>
      </c>
      <c r="D10" s="22">
        <v>9368</v>
      </c>
      <c r="E10" s="23">
        <v>34</v>
      </c>
      <c r="F10" s="24">
        <v>69</v>
      </c>
      <c r="G10" s="24">
        <v>81</v>
      </c>
      <c r="H10" s="24">
        <v>635</v>
      </c>
      <c r="I10" s="24">
        <v>2668</v>
      </c>
      <c r="J10" s="24">
        <v>5270</v>
      </c>
      <c r="K10" s="24">
        <v>611</v>
      </c>
    </row>
    <row r="11" spans="1:16384" ht="15" customHeight="1">
      <c r="A11" s="47"/>
      <c r="B11" s="25"/>
      <c r="C11" s="51"/>
      <c r="D11" s="26">
        <v>1</v>
      </c>
      <c r="E11" s="27">
        <v>3.6293766011955592E-3</v>
      </c>
      <c r="F11" s="28">
        <v>7.3654995730145171E-3</v>
      </c>
      <c r="G11" s="28">
        <v>8.6464560204953037E-3</v>
      </c>
      <c r="H11" s="28">
        <v>6.7783945345858243E-2</v>
      </c>
      <c r="I11" s="28">
        <v>0.28479931682322801</v>
      </c>
      <c r="J11" s="28">
        <v>0.56255337318531173</v>
      </c>
      <c r="K11" s="28">
        <v>6.5222032450896666E-2</v>
      </c>
    </row>
    <row r="12" spans="1:16384" ht="15" customHeight="1">
      <c r="A12" s="47"/>
      <c r="B12" s="25"/>
      <c r="C12" s="49" t="s">
        <v>301</v>
      </c>
      <c r="D12" s="29">
        <v>10225</v>
      </c>
      <c r="E12" s="30">
        <v>50</v>
      </c>
      <c r="F12" s="31">
        <v>115</v>
      </c>
      <c r="G12" s="31">
        <v>99</v>
      </c>
      <c r="H12" s="31">
        <v>499</v>
      </c>
      <c r="I12" s="31">
        <v>2101</v>
      </c>
      <c r="J12" s="31">
        <v>6674</v>
      </c>
      <c r="K12" s="31">
        <v>687</v>
      </c>
    </row>
    <row r="13" spans="1:16384" ht="15" customHeight="1">
      <c r="A13" s="47"/>
      <c r="B13" s="40"/>
      <c r="C13" s="50"/>
      <c r="D13" s="41">
        <v>1</v>
      </c>
      <c r="E13" s="42">
        <v>4.8899755501222494E-3</v>
      </c>
      <c r="F13" s="43">
        <v>1.1246943765281174E-2</v>
      </c>
      <c r="G13" s="43">
        <v>9.6821515892420544E-3</v>
      </c>
      <c r="H13" s="43">
        <v>4.8801955990220046E-2</v>
      </c>
      <c r="I13" s="43">
        <v>0.20547677261613692</v>
      </c>
      <c r="J13" s="43">
        <v>0.65271393643031783</v>
      </c>
      <c r="K13" s="43">
        <v>6.7188264058679711E-2</v>
      </c>
    </row>
    <row r="14" spans="1:16384" ht="15" customHeight="1">
      <c r="A14" s="47"/>
      <c r="B14" s="25" t="s">
        <v>1</v>
      </c>
      <c r="C14" s="52" t="s">
        <v>302</v>
      </c>
      <c r="D14" s="22">
        <v>2690</v>
      </c>
      <c r="E14" s="23">
        <v>11</v>
      </c>
      <c r="F14" s="24">
        <v>34</v>
      </c>
      <c r="G14" s="24">
        <v>30</v>
      </c>
      <c r="H14" s="24">
        <v>155</v>
      </c>
      <c r="I14" s="24">
        <v>608</v>
      </c>
      <c r="J14" s="24">
        <v>1766</v>
      </c>
      <c r="K14" s="24">
        <v>86</v>
      </c>
    </row>
    <row r="15" spans="1:16384" ht="15" customHeight="1">
      <c r="A15" s="47"/>
      <c r="B15" s="25"/>
      <c r="C15" s="51"/>
      <c r="D15" s="32">
        <v>1</v>
      </c>
      <c r="E15" s="27">
        <v>4.0892193308550186E-3</v>
      </c>
      <c r="F15" s="28">
        <v>1.2639405204460967E-2</v>
      </c>
      <c r="G15" s="28">
        <v>1.1152416356877323E-2</v>
      </c>
      <c r="H15" s="28">
        <v>5.7620817843866169E-2</v>
      </c>
      <c r="I15" s="28">
        <v>0.22602230483271377</v>
      </c>
      <c r="J15" s="28">
        <v>0.6565055762081784</v>
      </c>
      <c r="K15" s="28">
        <v>3.197026022304833E-2</v>
      </c>
    </row>
    <row r="16" spans="1:16384" ht="15" customHeight="1">
      <c r="A16" s="47"/>
      <c r="B16" s="25"/>
      <c r="C16" s="49" t="s">
        <v>303</v>
      </c>
      <c r="D16" s="29">
        <v>2875</v>
      </c>
      <c r="E16" s="30">
        <v>12</v>
      </c>
      <c r="F16" s="31">
        <v>22</v>
      </c>
      <c r="G16" s="31">
        <v>30</v>
      </c>
      <c r="H16" s="31">
        <v>160</v>
      </c>
      <c r="I16" s="31">
        <v>711</v>
      </c>
      <c r="J16" s="31">
        <v>1821</v>
      </c>
      <c r="K16" s="31">
        <v>119</v>
      </c>
    </row>
    <row r="17" spans="1:11" ht="15" customHeight="1">
      <c r="A17" s="47"/>
      <c r="B17" s="25"/>
      <c r="C17" s="51"/>
      <c r="D17" s="32">
        <v>1</v>
      </c>
      <c r="E17" s="27">
        <v>4.1739130434782605E-3</v>
      </c>
      <c r="F17" s="28">
        <v>7.6521739130434785E-3</v>
      </c>
      <c r="G17" s="28">
        <v>1.0434782608695653E-2</v>
      </c>
      <c r="H17" s="28">
        <v>5.565217391304348E-2</v>
      </c>
      <c r="I17" s="28">
        <v>0.24730434782608696</v>
      </c>
      <c r="J17" s="28">
        <v>0.63339130434782609</v>
      </c>
      <c r="K17" s="28">
        <v>4.1391304347826084E-2</v>
      </c>
    </row>
    <row r="18" spans="1:11" ht="15" customHeight="1">
      <c r="A18" s="47"/>
      <c r="B18" s="25"/>
      <c r="C18" s="49" t="s">
        <v>304</v>
      </c>
      <c r="D18" s="29">
        <v>3280</v>
      </c>
      <c r="E18" s="30">
        <v>18</v>
      </c>
      <c r="F18" s="31">
        <v>25</v>
      </c>
      <c r="G18" s="31">
        <v>33</v>
      </c>
      <c r="H18" s="31">
        <v>171</v>
      </c>
      <c r="I18" s="31">
        <v>814</v>
      </c>
      <c r="J18" s="31">
        <v>2037</v>
      </c>
      <c r="K18" s="31">
        <v>182</v>
      </c>
    </row>
    <row r="19" spans="1:11" ht="15" customHeight="1">
      <c r="A19" s="47"/>
      <c r="B19" s="25"/>
      <c r="C19" s="51"/>
      <c r="D19" s="32">
        <v>1</v>
      </c>
      <c r="E19" s="27">
        <v>5.4878048780487802E-3</v>
      </c>
      <c r="F19" s="28">
        <v>7.621951219512195E-3</v>
      </c>
      <c r="G19" s="28">
        <v>1.0060975609756098E-2</v>
      </c>
      <c r="H19" s="28">
        <v>5.2134146341463412E-2</v>
      </c>
      <c r="I19" s="28">
        <v>0.24817073170731707</v>
      </c>
      <c r="J19" s="28">
        <v>0.62103658536585371</v>
      </c>
      <c r="K19" s="28">
        <v>5.5487804878048781E-2</v>
      </c>
    </row>
    <row r="20" spans="1:11" ht="15" customHeight="1">
      <c r="A20" s="47"/>
      <c r="B20" s="25"/>
      <c r="C20" s="49" t="s">
        <v>305</v>
      </c>
      <c r="D20" s="29">
        <v>4523</v>
      </c>
      <c r="E20" s="30">
        <v>18</v>
      </c>
      <c r="F20" s="31">
        <v>46</v>
      </c>
      <c r="G20" s="31">
        <v>35</v>
      </c>
      <c r="H20" s="31">
        <v>268</v>
      </c>
      <c r="I20" s="31">
        <v>1157</v>
      </c>
      <c r="J20" s="31">
        <v>2695</v>
      </c>
      <c r="K20" s="31">
        <v>304</v>
      </c>
    </row>
    <row r="21" spans="1:11" ht="15" customHeight="1">
      <c r="A21" s="47"/>
      <c r="B21" s="25"/>
      <c r="C21" s="51"/>
      <c r="D21" s="32">
        <v>1</v>
      </c>
      <c r="E21" s="27">
        <v>3.9796595180190139E-3</v>
      </c>
      <c r="F21" s="28">
        <v>1.0170240990493035E-2</v>
      </c>
      <c r="G21" s="28">
        <v>7.738226840592527E-3</v>
      </c>
      <c r="H21" s="28">
        <v>5.9252708379394205E-2</v>
      </c>
      <c r="I21" s="28">
        <v>0.25580367013044442</v>
      </c>
      <c r="J21" s="28">
        <v>0.5958434667256246</v>
      </c>
      <c r="K21" s="28">
        <v>6.7212027415432238E-2</v>
      </c>
    </row>
    <row r="22" spans="1:11" ht="15" customHeight="1">
      <c r="A22" s="47"/>
      <c r="B22" s="25"/>
      <c r="C22" s="49" t="s">
        <v>306</v>
      </c>
      <c r="D22" s="29">
        <v>5762</v>
      </c>
      <c r="E22" s="30">
        <v>24</v>
      </c>
      <c r="F22" s="31">
        <v>55</v>
      </c>
      <c r="G22" s="31">
        <v>44</v>
      </c>
      <c r="H22" s="31">
        <v>350</v>
      </c>
      <c r="I22" s="31">
        <v>1394</v>
      </c>
      <c r="J22" s="31">
        <v>3354</v>
      </c>
      <c r="K22" s="31">
        <v>541</v>
      </c>
    </row>
    <row r="23" spans="1:11" ht="15" customHeight="1">
      <c r="A23" s="47"/>
      <c r="B23" s="40"/>
      <c r="C23" s="50"/>
      <c r="D23" s="41">
        <v>1</v>
      </c>
      <c r="E23" s="42">
        <v>4.1652204095800069E-3</v>
      </c>
      <c r="F23" s="43">
        <v>9.5452967719541829E-3</v>
      </c>
      <c r="G23" s="43">
        <v>7.6362374175633465E-3</v>
      </c>
      <c r="H23" s="43">
        <v>6.0742797639708433E-2</v>
      </c>
      <c r="I23" s="43">
        <v>0.24192988545643873</v>
      </c>
      <c r="J23" s="43">
        <v>0.58208955223880599</v>
      </c>
      <c r="K23" s="43">
        <v>9.3891010065949326E-2</v>
      </c>
    </row>
    <row r="24" spans="1:11" ht="15" customHeight="1">
      <c r="A24" s="47"/>
      <c r="B24" s="25" t="s">
        <v>295</v>
      </c>
      <c r="C24" s="52" t="s">
        <v>307</v>
      </c>
      <c r="D24" s="22">
        <v>2093</v>
      </c>
      <c r="E24" s="23">
        <v>15</v>
      </c>
      <c r="F24" s="24">
        <v>16</v>
      </c>
      <c r="G24" s="24">
        <v>13</v>
      </c>
      <c r="H24" s="24">
        <v>86</v>
      </c>
      <c r="I24" s="24">
        <v>397</v>
      </c>
      <c r="J24" s="24">
        <v>1392</v>
      </c>
      <c r="K24" s="24">
        <v>174</v>
      </c>
    </row>
    <row r="25" spans="1:11" ht="15" customHeight="1">
      <c r="A25" s="47"/>
      <c r="B25" s="25"/>
      <c r="C25" s="51"/>
      <c r="D25" s="32">
        <v>1</v>
      </c>
      <c r="E25" s="27">
        <v>7.16674629718108E-3</v>
      </c>
      <c r="F25" s="28">
        <v>7.6445293836598181E-3</v>
      </c>
      <c r="G25" s="28">
        <v>6.2111801242236021E-3</v>
      </c>
      <c r="H25" s="28">
        <v>4.1089345437171527E-2</v>
      </c>
      <c r="I25" s="28">
        <v>0.18967988533205923</v>
      </c>
      <c r="J25" s="28">
        <v>0.66507405637840422</v>
      </c>
      <c r="K25" s="28">
        <v>8.3134257047300528E-2</v>
      </c>
    </row>
    <row r="26" spans="1:11" ht="15" customHeight="1">
      <c r="A26" s="47"/>
      <c r="B26" s="25"/>
      <c r="C26" s="49" t="s">
        <v>308</v>
      </c>
      <c r="D26" s="29">
        <v>6217</v>
      </c>
      <c r="E26" s="30">
        <v>20</v>
      </c>
      <c r="F26" s="31">
        <v>67</v>
      </c>
      <c r="G26" s="31">
        <v>51</v>
      </c>
      <c r="H26" s="31">
        <v>380</v>
      </c>
      <c r="I26" s="31">
        <v>1558</v>
      </c>
      <c r="J26" s="31">
        <v>3671</v>
      </c>
      <c r="K26" s="31">
        <v>470</v>
      </c>
    </row>
    <row r="27" spans="1:11" ht="15" customHeight="1">
      <c r="A27" s="47"/>
      <c r="B27" s="25"/>
      <c r="C27" s="51"/>
      <c r="D27" s="32">
        <v>1</v>
      </c>
      <c r="E27" s="27">
        <v>3.2169856844137044E-3</v>
      </c>
      <c r="F27" s="28">
        <v>1.077690204278591E-2</v>
      </c>
      <c r="G27" s="28">
        <v>8.2033134952549467E-3</v>
      </c>
      <c r="H27" s="28">
        <v>6.1122728003860385E-2</v>
      </c>
      <c r="I27" s="28">
        <v>0.25060318481582755</v>
      </c>
      <c r="J27" s="28">
        <v>0.59047772237413543</v>
      </c>
      <c r="K27" s="28">
        <v>7.5599163583722054E-2</v>
      </c>
    </row>
    <row r="28" spans="1:11" ht="15" customHeight="1">
      <c r="A28" s="47"/>
      <c r="B28" s="25"/>
      <c r="C28" s="49" t="s">
        <v>406</v>
      </c>
      <c r="D28" s="29">
        <v>7018</v>
      </c>
      <c r="E28" s="30">
        <v>26</v>
      </c>
      <c r="F28" s="31">
        <v>59</v>
      </c>
      <c r="G28" s="31">
        <v>73</v>
      </c>
      <c r="H28" s="31">
        <v>430</v>
      </c>
      <c r="I28" s="31">
        <v>1859</v>
      </c>
      <c r="J28" s="31">
        <v>4210</v>
      </c>
      <c r="K28" s="31">
        <v>361</v>
      </c>
    </row>
    <row r="29" spans="1:11" ht="15" customHeight="1">
      <c r="A29" s="47"/>
      <c r="B29" s="25"/>
      <c r="C29" s="51"/>
      <c r="D29" s="32">
        <v>1</v>
      </c>
      <c r="E29" s="27">
        <v>3.7047591906526076E-3</v>
      </c>
      <c r="F29" s="28">
        <v>8.4069535480193781E-3</v>
      </c>
      <c r="G29" s="28">
        <v>1.0401823881447706E-2</v>
      </c>
      <c r="H29" s="28">
        <v>6.1271017383870051E-2</v>
      </c>
      <c r="I29" s="28">
        <v>0.26489028213166144</v>
      </c>
      <c r="J29" s="28">
        <v>0.59988600740951836</v>
      </c>
      <c r="K29" s="28">
        <v>5.1439156454830437E-2</v>
      </c>
    </row>
    <row r="30" spans="1:11" ht="15" customHeight="1">
      <c r="A30" s="47"/>
      <c r="B30" s="25"/>
      <c r="C30" s="49" t="s">
        <v>407</v>
      </c>
      <c r="D30" s="29">
        <v>4023</v>
      </c>
      <c r="E30" s="30">
        <v>22</v>
      </c>
      <c r="F30" s="31">
        <v>41</v>
      </c>
      <c r="G30" s="31">
        <v>38</v>
      </c>
      <c r="H30" s="31">
        <v>231</v>
      </c>
      <c r="I30" s="31">
        <v>904</v>
      </c>
      <c r="J30" s="31">
        <v>2545</v>
      </c>
      <c r="K30" s="31">
        <v>242</v>
      </c>
    </row>
    <row r="31" spans="1:11" ht="15" customHeight="1">
      <c r="A31" s="47"/>
      <c r="B31" s="40"/>
      <c r="C31" s="50"/>
      <c r="D31" s="41">
        <v>1</v>
      </c>
      <c r="E31" s="42">
        <v>5.4685558041262742E-3</v>
      </c>
      <c r="F31" s="43">
        <v>1.019139945314442E-2</v>
      </c>
      <c r="G31" s="43">
        <v>9.4456872980362913E-3</v>
      </c>
      <c r="H31" s="43">
        <v>5.7419835943325878E-2</v>
      </c>
      <c r="I31" s="43">
        <v>0.224707929405916</v>
      </c>
      <c r="J31" s="43">
        <v>0.63261247825006217</v>
      </c>
      <c r="K31" s="43">
        <v>6.0154113845389011E-2</v>
      </c>
    </row>
    <row r="32" spans="1:11" ht="15" customHeight="1">
      <c r="A32" s="47"/>
      <c r="B32" s="25" t="s">
        <v>296</v>
      </c>
      <c r="C32" s="52" t="s">
        <v>408</v>
      </c>
      <c r="D32" s="22">
        <v>2534</v>
      </c>
      <c r="E32" s="33">
        <v>15</v>
      </c>
      <c r="F32" s="34">
        <v>33</v>
      </c>
      <c r="G32" s="34">
        <v>27</v>
      </c>
      <c r="H32" s="34">
        <v>184</v>
      </c>
      <c r="I32" s="34">
        <v>645</v>
      </c>
      <c r="J32" s="34">
        <v>1459</v>
      </c>
      <c r="K32" s="34">
        <v>171</v>
      </c>
    </row>
    <row r="33" spans="1:11" ht="15" customHeight="1">
      <c r="A33" s="47"/>
      <c r="B33" s="25"/>
      <c r="C33" s="51"/>
      <c r="D33" s="32">
        <v>1</v>
      </c>
      <c r="E33" s="27">
        <v>5.9194948697711127E-3</v>
      </c>
      <c r="F33" s="28">
        <v>1.3022888713496448E-2</v>
      </c>
      <c r="G33" s="28">
        <v>1.0655090765588003E-2</v>
      </c>
      <c r="H33" s="28">
        <v>7.261247040252565E-2</v>
      </c>
      <c r="I33" s="28">
        <v>0.25453827940015783</v>
      </c>
      <c r="J33" s="28">
        <v>0.57576953433307021</v>
      </c>
      <c r="K33" s="28">
        <v>6.7482241515390687E-2</v>
      </c>
    </row>
    <row r="34" spans="1:11" ht="15" customHeight="1">
      <c r="A34" s="47"/>
      <c r="B34" s="25"/>
      <c r="C34" s="49" t="s">
        <v>409</v>
      </c>
      <c r="D34" s="29">
        <v>13584</v>
      </c>
      <c r="E34" s="35">
        <v>58</v>
      </c>
      <c r="F34" s="36">
        <v>124</v>
      </c>
      <c r="G34" s="36">
        <v>120</v>
      </c>
      <c r="H34" s="36">
        <v>802</v>
      </c>
      <c r="I34" s="36">
        <v>3446</v>
      </c>
      <c r="J34" s="36">
        <v>8195</v>
      </c>
      <c r="K34" s="36">
        <v>839</v>
      </c>
    </row>
    <row r="35" spans="1:11" ht="15" customHeight="1">
      <c r="A35" s="47"/>
      <c r="B35" s="25"/>
      <c r="C35" s="51"/>
      <c r="D35" s="32">
        <v>1</v>
      </c>
      <c r="E35" s="27">
        <v>4.2697290930506478E-3</v>
      </c>
      <c r="F35" s="28">
        <v>9.1283863368669029E-3</v>
      </c>
      <c r="G35" s="28">
        <v>8.8339222614840993E-3</v>
      </c>
      <c r="H35" s="28">
        <v>5.9040047114252064E-2</v>
      </c>
      <c r="I35" s="28">
        <v>0.25368080094228507</v>
      </c>
      <c r="J35" s="28">
        <v>0.60328327444051821</v>
      </c>
      <c r="K35" s="28">
        <v>6.1763839811542993E-2</v>
      </c>
    </row>
    <row r="36" spans="1:11" ht="15" customHeight="1">
      <c r="A36" s="47"/>
      <c r="B36" s="25"/>
      <c r="C36" s="49" t="s">
        <v>410</v>
      </c>
      <c r="D36" s="29">
        <v>2397</v>
      </c>
      <c r="E36" s="35">
        <v>7</v>
      </c>
      <c r="F36" s="36">
        <v>23</v>
      </c>
      <c r="G36" s="36">
        <v>26</v>
      </c>
      <c r="H36" s="36">
        <v>106</v>
      </c>
      <c r="I36" s="36">
        <v>500</v>
      </c>
      <c r="J36" s="36">
        <v>1579</v>
      </c>
      <c r="K36" s="36">
        <v>156</v>
      </c>
    </row>
    <row r="37" spans="1:11" ht="15" customHeight="1">
      <c r="A37" s="47"/>
      <c r="B37" s="25"/>
      <c r="C37" s="51"/>
      <c r="D37" s="32">
        <v>1</v>
      </c>
      <c r="E37" s="27">
        <v>2.9203170629954109E-3</v>
      </c>
      <c r="F37" s="28">
        <v>9.5953274926992068E-3</v>
      </c>
      <c r="G37" s="28">
        <v>1.0846891948268669E-2</v>
      </c>
      <c r="H37" s="28">
        <v>4.4221944096787653E-2</v>
      </c>
      <c r="I37" s="28">
        <v>0.20859407592824364</v>
      </c>
      <c r="J37" s="28">
        <v>0.65874009178139337</v>
      </c>
      <c r="K37" s="28">
        <v>6.5081351689612016E-2</v>
      </c>
    </row>
    <row r="38" spans="1:11" ht="15" customHeight="1">
      <c r="A38" s="47"/>
      <c r="B38" s="25"/>
      <c r="C38" s="49" t="s">
        <v>411</v>
      </c>
      <c r="D38" s="29">
        <v>794</v>
      </c>
      <c r="E38" s="35">
        <v>3</v>
      </c>
      <c r="F38" s="36">
        <v>3</v>
      </c>
      <c r="G38" s="36">
        <v>5</v>
      </c>
      <c r="H38" s="36">
        <v>34</v>
      </c>
      <c r="I38" s="36">
        <v>116</v>
      </c>
      <c r="J38" s="36">
        <v>560</v>
      </c>
      <c r="K38" s="36">
        <v>73</v>
      </c>
    </row>
    <row r="39" spans="1:11" ht="15" customHeight="1">
      <c r="A39" s="47"/>
      <c r="B39" s="40"/>
      <c r="C39" s="50"/>
      <c r="D39" s="41">
        <v>1</v>
      </c>
      <c r="E39" s="42">
        <v>3.778337531486146E-3</v>
      </c>
      <c r="F39" s="43">
        <v>3.778337531486146E-3</v>
      </c>
      <c r="G39" s="43">
        <v>6.2972292191435771E-3</v>
      </c>
      <c r="H39" s="43">
        <v>4.2821158690176324E-2</v>
      </c>
      <c r="I39" s="43">
        <v>0.14609571788413098</v>
      </c>
      <c r="J39" s="43">
        <v>0.70528967254408059</v>
      </c>
      <c r="K39" s="43">
        <v>9.1939546599496227E-2</v>
      </c>
    </row>
    <row r="40" spans="1:11" ht="15" customHeight="1">
      <c r="A40" s="47"/>
      <c r="B40" s="25" t="s">
        <v>297</v>
      </c>
      <c r="C40" s="52" t="s">
        <v>2</v>
      </c>
      <c r="D40" s="22">
        <v>1979</v>
      </c>
      <c r="E40" s="23">
        <v>6</v>
      </c>
      <c r="F40" s="24">
        <v>22</v>
      </c>
      <c r="G40" s="24">
        <v>12</v>
      </c>
      <c r="H40" s="24">
        <v>99</v>
      </c>
      <c r="I40" s="24">
        <v>360</v>
      </c>
      <c r="J40" s="24">
        <v>1341</v>
      </c>
      <c r="K40" s="24">
        <v>139</v>
      </c>
    </row>
    <row r="41" spans="1:11" ht="15" customHeight="1">
      <c r="A41" s="47"/>
      <c r="B41" s="25"/>
      <c r="C41" s="51"/>
      <c r="D41" s="32">
        <v>1</v>
      </c>
      <c r="E41" s="27">
        <v>3.0318342597271349E-3</v>
      </c>
      <c r="F41" s="28">
        <v>1.1116725618999495E-2</v>
      </c>
      <c r="G41" s="28">
        <v>6.0636685194542699E-3</v>
      </c>
      <c r="H41" s="28">
        <v>5.0025265285497729E-2</v>
      </c>
      <c r="I41" s="28">
        <v>0.18191005558362811</v>
      </c>
      <c r="J41" s="28">
        <v>0.67761495704901464</v>
      </c>
      <c r="K41" s="28">
        <v>7.0237493683678626E-2</v>
      </c>
    </row>
    <row r="42" spans="1:11" ht="15" customHeight="1">
      <c r="A42" s="47"/>
      <c r="B42" s="25"/>
      <c r="C42" s="49" t="s">
        <v>309</v>
      </c>
      <c r="D42" s="29">
        <v>1921</v>
      </c>
      <c r="E42" s="30">
        <v>6</v>
      </c>
      <c r="F42" s="31">
        <v>13</v>
      </c>
      <c r="G42" s="31">
        <v>20</v>
      </c>
      <c r="H42" s="31">
        <v>142</v>
      </c>
      <c r="I42" s="31">
        <v>489</v>
      </c>
      <c r="J42" s="31">
        <v>1177</v>
      </c>
      <c r="K42" s="31">
        <v>74</v>
      </c>
    </row>
    <row r="43" spans="1:11" ht="15" customHeight="1">
      <c r="A43" s="47"/>
      <c r="B43" s="25"/>
      <c r="C43" s="51"/>
      <c r="D43" s="32">
        <v>1</v>
      </c>
      <c r="E43" s="27">
        <v>3.1233732431025507E-3</v>
      </c>
      <c r="F43" s="28">
        <v>6.7673086933888599E-3</v>
      </c>
      <c r="G43" s="28">
        <v>1.0411244143675169E-2</v>
      </c>
      <c r="H43" s="28">
        <v>7.39198334200937E-2</v>
      </c>
      <c r="I43" s="28">
        <v>0.2545549193128579</v>
      </c>
      <c r="J43" s="28">
        <v>0.61270171785528371</v>
      </c>
      <c r="K43" s="28">
        <v>3.8521603331598125E-2</v>
      </c>
    </row>
    <row r="44" spans="1:11" ht="15" customHeight="1">
      <c r="A44" s="47"/>
      <c r="B44" s="25"/>
      <c r="C44" s="49" t="s">
        <v>310</v>
      </c>
      <c r="D44" s="29">
        <v>1117</v>
      </c>
      <c r="E44" s="30">
        <v>8</v>
      </c>
      <c r="F44" s="31">
        <v>13</v>
      </c>
      <c r="G44" s="31">
        <v>13</v>
      </c>
      <c r="H44" s="31">
        <v>77</v>
      </c>
      <c r="I44" s="31">
        <v>240</v>
      </c>
      <c r="J44" s="31">
        <v>735</v>
      </c>
      <c r="K44" s="31">
        <v>31</v>
      </c>
    </row>
    <row r="45" spans="1:11" ht="15" customHeight="1">
      <c r="A45" s="47"/>
      <c r="B45" s="25"/>
      <c r="C45" s="51"/>
      <c r="D45" s="32">
        <v>1</v>
      </c>
      <c r="E45" s="27">
        <v>7.162041181736795E-3</v>
      </c>
      <c r="F45" s="28">
        <v>1.1638316920322292E-2</v>
      </c>
      <c r="G45" s="28">
        <v>1.1638316920322292E-2</v>
      </c>
      <c r="H45" s="28">
        <v>6.8934646374216646E-2</v>
      </c>
      <c r="I45" s="28">
        <v>0.21486123545210384</v>
      </c>
      <c r="J45" s="28">
        <v>0.65801253357206801</v>
      </c>
      <c r="K45" s="28">
        <v>2.775290957923008E-2</v>
      </c>
    </row>
    <row r="46" spans="1:11" ht="15" customHeight="1">
      <c r="A46" s="47"/>
      <c r="B46" s="25"/>
      <c r="C46" s="49" t="s">
        <v>5</v>
      </c>
      <c r="D46" s="29">
        <v>1482</v>
      </c>
      <c r="E46" s="30">
        <v>5</v>
      </c>
      <c r="F46" s="31">
        <v>13</v>
      </c>
      <c r="G46" s="31">
        <v>14</v>
      </c>
      <c r="H46" s="31">
        <v>81</v>
      </c>
      <c r="I46" s="31">
        <v>346</v>
      </c>
      <c r="J46" s="31">
        <v>914</v>
      </c>
      <c r="K46" s="31">
        <v>109</v>
      </c>
    </row>
    <row r="47" spans="1:11" ht="15" customHeight="1">
      <c r="A47" s="47"/>
      <c r="B47" s="25"/>
      <c r="C47" s="51"/>
      <c r="D47" s="32">
        <v>1</v>
      </c>
      <c r="E47" s="27">
        <v>3.3738191632928477E-3</v>
      </c>
      <c r="F47" s="28">
        <v>8.771929824561403E-3</v>
      </c>
      <c r="G47" s="28">
        <v>9.4466936572199737E-3</v>
      </c>
      <c r="H47" s="28">
        <v>5.4655870445344132E-2</v>
      </c>
      <c r="I47" s="28">
        <v>0.23346828609986506</v>
      </c>
      <c r="J47" s="28">
        <v>0.61673414304993257</v>
      </c>
      <c r="K47" s="28">
        <v>7.3549257759784076E-2</v>
      </c>
    </row>
    <row r="48" spans="1:11" ht="15" customHeight="1">
      <c r="A48" s="47"/>
      <c r="B48" s="25"/>
      <c r="C48" s="49" t="s">
        <v>311</v>
      </c>
      <c r="D48" s="29">
        <v>2208</v>
      </c>
      <c r="E48" s="30">
        <v>10</v>
      </c>
      <c r="F48" s="31">
        <v>13</v>
      </c>
      <c r="G48" s="31">
        <v>22</v>
      </c>
      <c r="H48" s="31">
        <v>116</v>
      </c>
      <c r="I48" s="31">
        <v>424</v>
      </c>
      <c r="J48" s="31">
        <v>1498</v>
      </c>
      <c r="K48" s="31">
        <v>125</v>
      </c>
    </row>
    <row r="49" spans="1:11" ht="15" customHeight="1">
      <c r="A49" s="47"/>
      <c r="B49" s="25"/>
      <c r="C49" s="51"/>
      <c r="D49" s="32">
        <v>1</v>
      </c>
      <c r="E49" s="27">
        <v>4.528985507246377E-3</v>
      </c>
      <c r="F49" s="28">
        <v>5.88768115942029E-3</v>
      </c>
      <c r="G49" s="28">
        <v>9.9637681159420281E-3</v>
      </c>
      <c r="H49" s="28">
        <v>5.2536231884057968E-2</v>
      </c>
      <c r="I49" s="28">
        <v>0.19202898550724637</v>
      </c>
      <c r="J49" s="28">
        <v>0.67844202898550721</v>
      </c>
      <c r="K49" s="28">
        <v>5.6612318840579712E-2</v>
      </c>
    </row>
    <row r="50" spans="1:11" ht="15" customHeight="1">
      <c r="A50" s="47"/>
      <c r="B50" s="25"/>
      <c r="C50" s="49" t="s">
        <v>7</v>
      </c>
      <c r="D50" s="29">
        <v>1532</v>
      </c>
      <c r="E50" s="30">
        <v>9</v>
      </c>
      <c r="F50" s="31">
        <v>8</v>
      </c>
      <c r="G50" s="31">
        <v>20</v>
      </c>
      <c r="H50" s="31">
        <v>86</v>
      </c>
      <c r="I50" s="31">
        <v>366</v>
      </c>
      <c r="J50" s="31">
        <v>944</v>
      </c>
      <c r="K50" s="31">
        <v>99</v>
      </c>
    </row>
    <row r="51" spans="1:11" ht="15" customHeight="1">
      <c r="A51" s="47"/>
      <c r="B51" s="25"/>
      <c r="C51" s="51"/>
      <c r="D51" s="32">
        <v>1</v>
      </c>
      <c r="E51" s="27">
        <v>5.8746736292428197E-3</v>
      </c>
      <c r="F51" s="28">
        <v>5.2219321148825066E-3</v>
      </c>
      <c r="G51" s="28">
        <v>1.3054830287206266E-2</v>
      </c>
      <c r="H51" s="28">
        <v>5.6135770234986948E-2</v>
      </c>
      <c r="I51" s="28">
        <v>0.23890339425587467</v>
      </c>
      <c r="J51" s="28">
        <v>0.61618798955613574</v>
      </c>
      <c r="K51" s="28">
        <v>6.4621409921671022E-2</v>
      </c>
    </row>
    <row r="52" spans="1:11" ht="15" customHeight="1">
      <c r="A52" s="47"/>
      <c r="B52" s="25"/>
      <c r="C52" s="49" t="s">
        <v>3</v>
      </c>
      <c r="D52" s="29">
        <v>2344</v>
      </c>
      <c r="E52" s="30">
        <v>6</v>
      </c>
      <c r="F52" s="31">
        <v>14</v>
      </c>
      <c r="G52" s="31">
        <v>15</v>
      </c>
      <c r="H52" s="31">
        <v>111</v>
      </c>
      <c r="I52" s="31">
        <v>472</v>
      </c>
      <c r="J52" s="31">
        <v>1567</v>
      </c>
      <c r="K52" s="31">
        <v>159</v>
      </c>
    </row>
    <row r="53" spans="1:11" ht="15" customHeight="1">
      <c r="A53" s="47"/>
      <c r="B53" s="25"/>
      <c r="C53" s="51"/>
      <c r="D53" s="32">
        <v>1</v>
      </c>
      <c r="E53" s="27">
        <v>2.5597269624573378E-3</v>
      </c>
      <c r="F53" s="28">
        <v>5.9726962457337888E-3</v>
      </c>
      <c r="G53" s="28">
        <v>6.3993174061433445E-3</v>
      </c>
      <c r="H53" s="28">
        <v>4.7354948805460748E-2</v>
      </c>
      <c r="I53" s="28">
        <v>0.20136518771331058</v>
      </c>
      <c r="J53" s="28">
        <v>0.66851535836177478</v>
      </c>
      <c r="K53" s="28">
        <v>6.783276450511945E-2</v>
      </c>
    </row>
    <row r="54" spans="1:11" ht="15" customHeight="1">
      <c r="A54" s="47"/>
      <c r="B54" s="25"/>
      <c r="C54" s="49" t="s">
        <v>6</v>
      </c>
      <c r="D54" s="29">
        <v>1909</v>
      </c>
      <c r="E54" s="30">
        <v>6</v>
      </c>
      <c r="F54" s="31">
        <v>13</v>
      </c>
      <c r="G54" s="31">
        <v>10</v>
      </c>
      <c r="H54" s="31">
        <v>127</v>
      </c>
      <c r="I54" s="31">
        <v>589</v>
      </c>
      <c r="J54" s="31">
        <v>1028</v>
      </c>
      <c r="K54" s="31">
        <v>136</v>
      </c>
    </row>
    <row r="55" spans="1:11" ht="15" customHeight="1">
      <c r="A55" s="47"/>
      <c r="B55" s="25"/>
      <c r="C55" s="51"/>
      <c r="D55" s="32">
        <v>1</v>
      </c>
      <c r="E55" s="27">
        <v>3.1430068098480882E-3</v>
      </c>
      <c r="F55" s="28">
        <v>6.809848088004191E-3</v>
      </c>
      <c r="G55" s="28">
        <v>5.2383446830801469E-3</v>
      </c>
      <c r="H55" s="28">
        <v>6.6526977475117863E-2</v>
      </c>
      <c r="I55" s="28">
        <v>0.30853850183342063</v>
      </c>
      <c r="J55" s="28">
        <v>0.53850183342063906</v>
      </c>
      <c r="K55" s="28">
        <v>7.1241487689889998E-2</v>
      </c>
    </row>
    <row r="56" spans="1:11" ht="15" customHeight="1">
      <c r="A56" s="47"/>
      <c r="B56" s="25"/>
      <c r="C56" s="49" t="s">
        <v>8</v>
      </c>
      <c r="D56" s="29">
        <v>5182</v>
      </c>
      <c r="E56" s="30">
        <v>28</v>
      </c>
      <c r="F56" s="31">
        <v>75</v>
      </c>
      <c r="G56" s="31">
        <v>54</v>
      </c>
      <c r="H56" s="31">
        <v>299</v>
      </c>
      <c r="I56" s="31">
        <v>1501</v>
      </c>
      <c r="J56" s="31">
        <v>2789</v>
      </c>
      <c r="K56" s="31">
        <v>436</v>
      </c>
    </row>
    <row r="57" spans="1:11" ht="15" customHeight="1">
      <c r="A57" s="47"/>
      <c r="B57" s="40"/>
      <c r="C57" s="50"/>
      <c r="D57" s="41">
        <v>1</v>
      </c>
      <c r="E57" s="42">
        <v>5.4033191817830957E-3</v>
      </c>
      <c r="F57" s="43">
        <v>1.4473176379776149E-2</v>
      </c>
      <c r="G57" s="43">
        <v>1.0420686993438826E-2</v>
      </c>
      <c r="H57" s="43">
        <v>5.7699729834040911E-2</v>
      </c>
      <c r="I57" s="43">
        <v>0.28965650328058662</v>
      </c>
      <c r="J57" s="43">
        <v>0.538209185642609</v>
      </c>
      <c r="K57" s="43">
        <v>8.4137398687765347E-2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949" priority="31" rank="1"/>
  </conditionalFormatting>
  <conditionalFormatting sqref="E57:K57">
    <cfRule type="top10" dxfId="948" priority="25" rank="1"/>
  </conditionalFormatting>
  <conditionalFormatting sqref="E55:K55">
    <cfRule type="top10" dxfId="947" priority="24" rank="1"/>
  </conditionalFormatting>
  <conditionalFormatting sqref="E53:K53">
    <cfRule type="top10" dxfId="946" priority="23" rank="1"/>
  </conditionalFormatting>
  <conditionalFormatting sqref="E51:K51">
    <cfRule type="top10" dxfId="945" priority="22" rank="1"/>
  </conditionalFormatting>
  <conditionalFormatting sqref="E49:K49">
    <cfRule type="top10" dxfId="944" priority="21" rank="1"/>
  </conditionalFormatting>
  <conditionalFormatting sqref="E47:K47">
    <cfRule type="top10" dxfId="943" priority="20" rank="1"/>
  </conditionalFormatting>
  <conditionalFormatting sqref="E45:K45">
    <cfRule type="top10" dxfId="942" priority="19" rank="1"/>
  </conditionalFormatting>
  <conditionalFormatting sqref="E43:K43">
    <cfRule type="top10" dxfId="941" priority="18" rank="1"/>
  </conditionalFormatting>
  <conditionalFormatting sqref="E41:K41">
    <cfRule type="top10" dxfId="940" priority="17" rank="1"/>
  </conditionalFormatting>
  <conditionalFormatting sqref="E39:K39">
    <cfRule type="top10" dxfId="939" priority="16" rank="1"/>
  </conditionalFormatting>
  <conditionalFormatting sqref="E37:K37">
    <cfRule type="top10" dxfId="938" priority="15" rank="1"/>
  </conditionalFormatting>
  <conditionalFormatting sqref="E35:K35">
    <cfRule type="top10" dxfId="937" priority="14" rank="1"/>
  </conditionalFormatting>
  <conditionalFormatting sqref="E33:K33">
    <cfRule type="top10" dxfId="936" priority="13" rank="1"/>
  </conditionalFormatting>
  <conditionalFormatting sqref="E31:K31">
    <cfRule type="top10" dxfId="935" priority="11" rank="1"/>
  </conditionalFormatting>
  <conditionalFormatting sqref="E29:K29">
    <cfRule type="top10" dxfId="934" priority="10" rank="1"/>
  </conditionalFormatting>
  <conditionalFormatting sqref="E27:K27">
    <cfRule type="top10" dxfId="933" priority="9" rank="1"/>
  </conditionalFormatting>
  <conditionalFormatting sqref="E25:K25">
    <cfRule type="top10" dxfId="932" priority="8" rank="1"/>
  </conditionalFormatting>
  <conditionalFormatting sqref="E23:K23">
    <cfRule type="top10" dxfId="931" priority="7" rank="1"/>
  </conditionalFormatting>
  <conditionalFormatting sqref="E21:K21">
    <cfRule type="top10" dxfId="930" priority="6" rank="1"/>
  </conditionalFormatting>
  <conditionalFormatting sqref="E19:K19">
    <cfRule type="top10" dxfId="929" priority="5" rank="1"/>
  </conditionalFormatting>
  <conditionalFormatting sqref="E17:K17">
    <cfRule type="top10" dxfId="928" priority="4" rank="1"/>
  </conditionalFormatting>
  <conditionalFormatting sqref="E15:K15">
    <cfRule type="top10" dxfId="927" priority="3" rank="1"/>
  </conditionalFormatting>
  <conditionalFormatting sqref="E13:K13">
    <cfRule type="top10" dxfId="926" priority="2" rank="1"/>
  </conditionalFormatting>
  <conditionalFormatting sqref="E11:K11">
    <cfRule type="top10" dxfId="9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7" width="8.625" style="3"/>
    <col min="8" max="16384" width="8.625" style="38"/>
  </cols>
  <sheetData>
    <row r="1" spans="1:16384" ht="15" customHeight="1">
      <c r="A1" s="48"/>
      <c r="B1" s="37"/>
      <c r="C1" s="37"/>
      <c r="D1" s="37"/>
      <c r="E1" s="37"/>
      <c r="F1" s="37"/>
      <c r="G1" s="37"/>
    </row>
    <row r="2" spans="1:16384" ht="15" customHeight="1"/>
    <row r="3" spans="1:16384" ht="15" customHeight="1">
      <c r="B3" s="3" t="s">
        <v>312</v>
      </c>
    </row>
    <row r="4" spans="1:16384" ht="15" customHeight="1"/>
    <row r="5" spans="1:16384" ht="15" customHeight="1"/>
    <row r="6" spans="1:16384" ht="2.1" customHeight="1">
      <c r="B6" s="5"/>
      <c r="C6" s="6"/>
      <c r="D6" s="7"/>
      <c r="E6" s="8"/>
      <c r="F6" s="9"/>
      <c r="G6" s="9"/>
    </row>
    <row r="7" spans="1:16384" s="44" customFormat="1" ht="117.95" customHeight="1" thickBot="1">
      <c r="A7" s="10"/>
      <c r="B7" s="11"/>
      <c r="C7" s="12" t="s">
        <v>298</v>
      </c>
      <c r="D7" s="13" t="s">
        <v>0</v>
      </c>
      <c r="E7" s="14" t="s">
        <v>21</v>
      </c>
      <c r="F7" s="14" t="s">
        <v>23</v>
      </c>
      <c r="G7" s="14" t="s">
        <v>20</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9368</v>
      </c>
      <c r="F8" s="17">
        <v>10225</v>
      </c>
      <c r="G8" s="17">
        <v>81</v>
      </c>
    </row>
    <row r="9" spans="1:16384" ht="15" customHeight="1">
      <c r="A9" s="47"/>
      <c r="B9" s="55"/>
      <c r="C9" s="56"/>
      <c r="D9" s="18">
        <v>1</v>
      </c>
      <c r="E9" s="19">
        <v>0.47616143133069028</v>
      </c>
      <c r="F9" s="20">
        <v>0.5197214597946529</v>
      </c>
      <c r="G9" s="20">
        <v>4.1171088746569072E-3</v>
      </c>
    </row>
    <row r="10" spans="1:16384" ht="15" customHeight="1">
      <c r="A10" s="47"/>
      <c r="B10" s="21" t="s">
        <v>294</v>
      </c>
      <c r="C10" s="57" t="s">
        <v>300</v>
      </c>
      <c r="D10" s="22">
        <v>9368</v>
      </c>
      <c r="E10" s="23">
        <v>9368</v>
      </c>
      <c r="F10" s="24">
        <v>0</v>
      </c>
      <c r="G10" s="24">
        <v>0</v>
      </c>
    </row>
    <row r="11" spans="1:16384" ht="15" customHeight="1">
      <c r="A11" s="47"/>
      <c r="B11" s="25"/>
      <c r="C11" s="51"/>
      <c r="D11" s="26">
        <v>1</v>
      </c>
      <c r="E11" s="27">
        <v>1</v>
      </c>
      <c r="F11" s="28">
        <v>0</v>
      </c>
      <c r="G11" s="28">
        <v>0</v>
      </c>
    </row>
    <row r="12" spans="1:16384" ht="15" customHeight="1">
      <c r="A12" s="47"/>
      <c r="B12" s="25"/>
      <c r="C12" s="49" t="s">
        <v>301</v>
      </c>
      <c r="D12" s="29">
        <v>10225</v>
      </c>
      <c r="E12" s="30">
        <v>0</v>
      </c>
      <c r="F12" s="31">
        <v>10225</v>
      </c>
      <c r="G12" s="31">
        <v>0</v>
      </c>
    </row>
    <row r="13" spans="1:16384" ht="15" customHeight="1">
      <c r="A13" s="47"/>
      <c r="B13" s="40"/>
      <c r="C13" s="50"/>
      <c r="D13" s="41">
        <v>1</v>
      </c>
      <c r="E13" s="42">
        <v>0</v>
      </c>
      <c r="F13" s="43">
        <v>1</v>
      </c>
      <c r="G13" s="43">
        <v>0</v>
      </c>
    </row>
    <row r="14" spans="1:16384" ht="15" customHeight="1">
      <c r="A14" s="47"/>
      <c r="B14" s="25" t="s">
        <v>1</v>
      </c>
      <c r="C14" s="52" t="s">
        <v>302</v>
      </c>
      <c r="D14" s="22">
        <v>2690</v>
      </c>
      <c r="E14" s="23">
        <v>1202</v>
      </c>
      <c r="F14" s="24">
        <v>1486</v>
      </c>
      <c r="G14" s="24">
        <v>2</v>
      </c>
    </row>
    <row r="15" spans="1:16384" ht="15" customHeight="1">
      <c r="A15" s="47"/>
      <c r="B15" s="25"/>
      <c r="C15" s="51"/>
      <c r="D15" s="32">
        <v>1</v>
      </c>
      <c r="E15" s="27">
        <v>0.44684014869888478</v>
      </c>
      <c r="F15" s="28">
        <v>0.55241635687732338</v>
      </c>
      <c r="G15" s="28">
        <v>7.4349442379182155E-4</v>
      </c>
    </row>
    <row r="16" spans="1:16384" ht="15" customHeight="1">
      <c r="A16" s="47"/>
      <c r="B16" s="25"/>
      <c r="C16" s="49" t="s">
        <v>303</v>
      </c>
      <c r="D16" s="29">
        <v>2875</v>
      </c>
      <c r="E16" s="30">
        <v>1326</v>
      </c>
      <c r="F16" s="31">
        <v>1549</v>
      </c>
      <c r="G16" s="31">
        <v>0</v>
      </c>
    </row>
    <row r="17" spans="1:7" ht="15" customHeight="1">
      <c r="A17" s="47"/>
      <c r="B17" s="25"/>
      <c r="C17" s="51"/>
      <c r="D17" s="32">
        <v>1</v>
      </c>
      <c r="E17" s="27">
        <v>0.4612173913043478</v>
      </c>
      <c r="F17" s="28">
        <v>0.5387826086956522</v>
      </c>
      <c r="G17" s="28">
        <v>0</v>
      </c>
    </row>
    <row r="18" spans="1:7" ht="15" customHeight="1">
      <c r="A18" s="47"/>
      <c r="B18" s="25"/>
      <c r="C18" s="49" t="s">
        <v>304</v>
      </c>
      <c r="D18" s="29">
        <v>3280</v>
      </c>
      <c r="E18" s="30">
        <v>1521</v>
      </c>
      <c r="F18" s="31">
        <v>1757</v>
      </c>
      <c r="G18" s="31">
        <v>2</v>
      </c>
    </row>
    <row r="19" spans="1:7" ht="15" customHeight="1">
      <c r="A19" s="47"/>
      <c r="B19" s="25"/>
      <c r="C19" s="51"/>
      <c r="D19" s="32">
        <v>1</v>
      </c>
      <c r="E19" s="27">
        <v>0.46371951219512197</v>
      </c>
      <c r="F19" s="28">
        <v>0.53567073170731705</v>
      </c>
      <c r="G19" s="28">
        <v>6.0975609756097561E-4</v>
      </c>
    </row>
    <row r="20" spans="1:7" ht="15" customHeight="1">
      <c r="A20" s="47"/>
      <c r="B20" s="25"/>
      <c r="C20" s="49" t="s">
        <v>305</v>
      </c>
      <c r="D20" s="29">
        <v>4523</v>
      </c>
      <c r="E20" s="30">
        <v>2241</v>
      </c>
      <c r="F20" s="31">
        <v>2279</v>
      </c>
      <c r="G20" s="31">
        <v>3</v>
      </c>
    </row>
    <row r="21" spans="1:7" ht="15" customHeight="1">
      <c r="A21" s="47"/>
      <c r="B21" s="25"/>
      <c r="C21" s="51"/>
      <c r="D21" s="32">
        <v>1</v>
      </c>
      <c r="E21" s="27">
        <v>0.49546760999336725</v>
      </c>
      <c r="F21" s="28">
        <v>0.50386911342029628</v>
      </c>
      <c r="G21" s="28">
        <v>6.6327658633650232E-4</v>
      </c>
    </row>
    <row r="22" spans="1:7" ht="15" customHeight="1">
      <c r="A22" s="47"/>
      <c r="B22" s="25"/>
      <c r="C22" s="49" t="s">
        <v>306</v>
      </c>
      <c r="D22" s="29">
        <v>5762</v>
      </c>
      <c r="E22" s="30">
        <v>2869</v>
      </c>
      <c r="F22" s="31">
        <v>2888</v>
      </c>
      <c r="G22" s="31">
        <v>5</v>
      </c>
    </row>
    <row r="23" spans="1:7" ht="15" customHeight="1">
      <c r="A23" s="47"/>
      <c r="B23" s="40"/>
      <c r="C23" s="50"/>
      <c r="D23" s="41">
        <v>1</v>
      </c>
      <c r="E23" s="42">
        <v>0.49791738979521</v>
      </c>
      <c r="F23" s="43">
        <v>0.50121485595279414</v>
      </c>
      <c r="G23" s="43">
        <v>8.6775425199583478E-4</v>
      </c>
    </row>
    <row r="24" spans="1:7" ht="15" customHeight="1">
      <c r="A24" s="47"/>
      <c r="B24" s="25" t="s">
        <v>295</v>
      </c>
      <c r="C24" s="52" t="s">
        <v>307</v>
      </c>
      <c r="D24" s="22">
        <v>2093</v>
      </c>
      <c r="E24" s="23">
        <v>1172</v>
      </c>
      <c r="F24" s="24">
        <v>908</v>
      </c>
      <c r="G24" s="24">
        <v>13</v>
      </c>
    </row>
    <row r="25" spans="1:7" ht="15" customHeight="1">
      <c r="A25" s="47"/>
      <c r="B25" s="25"/>
      <c r="C25" s="51"/>
      <c r="D25" s="32">
        <v>1</v>
      </c>
      <c r="E25" s="27">
        <v>0.55996177735308172</v>
      </c>
      <c r="F25" s="28">
        <v>0.43382704252269472</v>
      </c>
      <c r="G25" s="28">
        <v>6.2111801242236021E-3</v>
      </c>
    </row>
    <row r="26" spans="1:7" ht="15" customHeight="1">
      <c r="A26" s="47"/>
      <c r="B26" s="25"/>
      <c r="C26" s="49" t="s">
        <v>308</v>
      </c>
      <c r="D26" s="29">
        <v>6217</v>
      </c>
      <c r="E26" s="30">
        <v>2824</v>
      </c>
      <c r="F26" s="31">
        <v>3366</v>
      </c>
      <c r="G26" s="31">
        <v>27</v>
      </c>
    </row>
    <row r="27" spans="1:7" ht="15" customHeight="1">
      <c r="A27" s="47"/>
      <c r="B27" s="25"/>
      <c r="C27" s="51"/>
      <c r="D27" s="32">
        <v>1</v>
      </c>
      <c r="E27" s="27">
        <v>0.45423837863921507</v>
      </c>
      <c r="F27" s="28">
        <v>0.54141869068682646</v>
      </c>
      <c r="G27" s="28">
        <v>4.342930673958501E-3</v>
      </c>
    </row>
    <row r="28" spans="1:7" ht="15" customHeight="1">
      <c r="A28" s="47"/>
      <c r="B28" s="25"/>
      <c r="C28" s="49" t="s">
        <v>406</v>
      </c>
      <c r="D28" s="29">
        <v>7018</v>
      </c>
      <c r="E28" s="30">
        <v>3392</v>
      </c>
      <c r="F28" s="31">
        <v>3608</v>
      </c>
      <c r="G28" s="31">
        <v>18</v>
      </c>
    </row>
    <row r="29" spans="1:7" ht="15" customHeight="1">
      <c r="A29" s="47"/>
      <c r="B29" s="25"/>
      <c r="C29" s="51"/>
      <c r="D29" s="32">
        <v>1</v>
      </c>
      <c r="E29" s="27">
        <v>0.48332858364206327</v>
      </c>
      <c r="F29" s="28">
        <v>0.51410658307210033</v>
      </c>
      <c r="G29" s="28">
        <v>2.5648332858364208E-3</v>
      </c>
    </row>
    <row r="30" spans="1:7" ht="15" customHeight="1">
      <c r="A30" s="47"/>
      <c r="B30" s="25"/>
      <c r="C30" s="49" t="s">
        <v>407</v>
      </c>
      <c r="D30" s="29">
        <v>4023</v>
      </c>
      <c r="E30" s="30">
        <v>1826</v>
      </c>
      <c r="F30" s="31">
        <v>2181</v>
      </c>
      <c r="G30" s="31">
        <v>16</v>
      </c>
    </row>
    <row r="31" spans="1:7" ht="15" customHeight="1">
      <c r="A31" s="47"/>
      <c r="B31" s="40"/>
      <c r="C31" s="50"/>
      <c r="D31" s="41">
        <v>1</v>
      </c>
      <c r="E31" s="42">
        <v>0.45389013174248072</v>
      </c>
      <c r="F31" s="43">
        <v>0.54213273676360929</v>
      </c>
      <c r="G31" s="43">
        <v>3.9771314939100171E-3</v>
      </c>
    </row>
    <row r="32" spans="1:7" ht="15" customHeight="1">
      <c r="A32" s="47"/>
      <c r="B32" s="25" t="s">
        <v>296</v>
      </c>
      <c r="C32" s="52" t="s">
        <v>408</v>
      </c>
      <c r="D32" s="22">
        <v>2534</v>
      </c>
      <c r="E32" s="33">
        <v>1187</v>
      </c>
      <c r="F32" s="34">
        <v>1334</v>
      </c>
      <c r="G32" s="34">
        <v>13</v>
      </c>
    </row>
    <row r="33" spans="1:7" ht="15" customHeight="1">
      <c r="A33" s="47"/>
      <c r="B33" s="25"/>
      <c r="C33" s="51"/>
      <c r="D33" s="32">
        <v>1</v>
      </c>
      <c r="E33" s="27">
        <v>0.46842936069455404</v>
      </c>
      <c r="F33" s="28">
        <v>0.52644041041831102</v>
      </c>
      <c r="G33" s="28">
        <v>5.1302288871349641E-3</v>
      </c>
    </row>
    <row r="34" spans="1:7" ht="15" customHeight="1">
      <c r="A34" s="47"/>
      <c r="B34" s="25"/>
      <c r="C34" s="49" t="s">
        <v>409</v>
      </c>
      <c r="D34" s="29">
        <v>13584</v>
      </c>
      <c r="E34" s="35">
        <v>6362</v>
      </c>
      <c r="F34" s="36">
        <v>7182</v>
      </c>
      <c r="G34" s="36">
        <v>40</v>
      </c>
    </row>
    <row r="35" spans="1:7" ht="15" customHeight="1">
      <c r="A35" s="47"/>
      <c r="B35" s="25"/>
      <c r="C35" s="51"/>
      <c r="D35" s="32">
        <v>1</v>
      </c>
      <c r="E35" s="27">
        <v>0.46834511189634864</v>
      </c>
      <c r="F35" s="28">
        <v>0.5287102473498233</v>
      </c>
      <c r="G35" s="28">
        <v>2.9446407538280331E-3</v>
      </c>
    </row>
    <row r="36" spans="1:7" ht="15" customHeight="1">
      <c r="A36" s="47"/>
      <c r="B36" s="25"/>
      <c r="C36" s="49" t="s">
        <v>410</v>
      </c>
      <c r="D36" s="29">
        <v>2397</v>
      </c>
      <c r="E36" s="35">
        <v>1201</v>
      </c>
      <c r="F36" s="36">
        <v>1179</v>
      </c>
      <c r="G36" s="36">
        <v>17</v>
      </c>
    </row>
    <row r="37" spans="1:7" ht="15" customHeight="1">
      <c r="A37" s="47"/>
      <c r="B37" s="25"/>
      <c r="C37" s="51"/>
      <c r="D37" s="32">
        <v>1</v>
      </c>
      <c r="E37" s="27">
        <v>0.50104297037964118</v>
      </c>
      <c r="F37" s="28">
        <v>0.49186483103879852</v>
      </c>
      <c r="G37" s="28">
        <v>7.0921985815602835E-3</v>
      </c>
    </row>
    <row r="38" spans="1:7" ht="15" customHeight="1">
      <c r="A38" s="47"/>
      <c r="B38" s="25"/>
      <c r="C38" s="49" t="s">
        <v>411</v>
      </c>
      <c r="D38" s="29">
        <v>794</v>
      </c>
      <c r="E38" s="35">
        <v>434</v>
      </c>
      <c r="F38" s="36">
        <v>353</v>
      </c>
      <c r="G38" s="36">
        <v>7</v>
      </c>
    </row>
    <row r="39" spans="1:7" ht="15" customHeight="1">
      <c r="A39" s="47"/>
      <c r="B39" s="40"/>
      <c r="C39" s="50"/>
      <c r="D39" s="41">
        <v>1</v>
      </c>
      <c r="E39" s="42">
        <v>0.54659949622166248</v>
      </c>
      <c r="F39" s="43">
        <v>0.44458438287153651</v>
      </c>
      <c r="G39" s="43">
        <v>8.8161209068010078E-3</v>
      </c>
    </row>
    <row r="40" spans="1:7" ht="15" customHeight="1">
      <c r="A40" s="47"/>
      <c r="B40" s="25" t="s">
        <v>297</v>
      </c>
      <c r="C40" s="52" t="s">
        <v>2</v>
      </c>
      <c r="D40" s="22">
        <v>1979</v>
      </c>
      <c r="E40" s="23">
        <v>877</v>
      </c>
      <c r="F40" s="24">
        <v>1084</v>
      </c>
      <c r="G40" s="24">
        <v>18</v>
      </c>
    </row>
    <row r="41" spans="1:7" ht="15" customHeight="1">
      <c r="A41" s="47"/>
      <c r="B41" s="25"/>
      <c r="C41" s="51"/>
      <c r="D41" s="32">
        <v>1</v>
      </c>
      <c r="E41" s="27">
        <v>0.44315310763011623</v>
      </c>
      <c r="F41" s="28">
        <v>0.54775138959070235</v>
      </c>
      <c r="G41" s="28">
        <v>9.0955027791814053E-3</v>
      </c>
    </row>
    <row r="42" spans="1:7" ht="15" customHeight="1">
      <c r="A42" s="47"/>
      <c r="B42" s="25"/>
      <c r="C42" s="49" t="s">
        <v>309</v>
      </c>
      <c r="D42" s="29">
        <v>1921</v>
      </c>
      <c r="E42" s="30">
        <v>841</v>
      </c>
      <c r="F42" s="31">
        <v>1080</v>
      </c>
      <c r="G42" s="31">
        <v>0</v>
      </c>
    </row>
    <row r="43" spans="1:7" ht="15" customHeight="1">
      <c r="A43" s="47"/>
      <c r="B43" s="25"/>
      <c r="C43" s="51"/>
      <c r="D43" s="32">
        <v>1</v>
      </c>
      <c r="E43" s="27">
        <v>0.43779281624154087</v>
      </c>
      <c r="F43" s="28">
        <v>0.56220718375845913</v>
      </c>
      <c r="G43" s="28">
        <v>0</v>
      </c>
    </row>
    <row r="44" spans="1:7" ht="15" customHeight="1">
      <c r="A44" s="47"/>
      <c r="B44" s="25"/>
      <c r="C44" s="49" t="s">
        <v>310</v>
      </c>
      <c r="D44" s="29">
        <v>1117</v>
      </c>
      <c r="E44" s="30">
        <v>513</v>
      </c>
      <c r="F44" s="31">
        <v>604</v>
      </c>
      <c r="G44" s="31">
        <v>0</v>
      </c>
    </row>
    <row r="45" spans="1:7" ht="15" customHeight="1">
      <c r="A45" s="47"/>
      <c r="B45" s="25"/>
      <c r="C45" s="51"/>
      <c r="D45" s="32">
        <v>1</v>
      </c>
      <c r="E45" s="27">
        <v>0.45926589077887198</v>
      </c>
      <c r="F45" s="28">
        <v>0.54073410922112797</v>
      </c>
      <c r="G45" s="28">
        <v>0</v>
      </c>
    </row>
    <row r="46" spans="1:7" ht="15" customHeight="1">
      <c r="A46" s="47"/>
      <c r="B46" s="25"/>
      <c r="C46" s="49" t="s">
        <v>5</v>
      </c>
      <c r="D46" s="29">
        <v>1482</v>
      </c>
      <c r="E46" s="30">
        <v>679</v>
      </c>
      <c r="F46" s="31">
        <v>795</v>
      </c>
      <c r="G46" s="31">
        <v>8</v>
      </c>
    </row>
    <row r="47" spans="1:7" ht="15" customHeight="1">
      <c r="A47" s="47"/>
      <c r="B47" s="25"/>
      <c r="C47" s="51"/>
      <c r="D47" s="32">
        <v>1</v>
      </c>
      <c r="E47" s="27">
        <v>0.45816464237516868</v>
      </c>
      <c r="F47" s="28">
        <v>0.53643724696356276</v>
      </c>
      <c r="G47" s="28">
        <v>5.3981106612685558E-3</v>
      </c>
    </row>
    <row r="48" spans="1:7" ht="15" customHeight="1">
      <c r="A48" s="47"/>
      <c r="B48" s="25"/>
      <c r="C48" s="49" t="s">
        <v>311</v>
      </c>
      <c r="D48" s="29">
        <v>2208</v>
      </c>
      <c r="E48" s="30">
        <v>1039</v>
      </c>
      <c r="F48" s="31">
        <v>1164</v>
      </c>
      <c r="G48" s="31">
        <v>5</v>
      </c>
    </row>
    <row r="49" spans="1:7" ht="15" customHeight="1">
      <c r="A49" s="47"/>
      <c r="B49" s="25"/>
      <c r="C49" s="51"/>
      <c r="D49" s="32">
        <v>1</v>
      </c>
      <c r="E49" s="27">
        <v>0.47056159420289856</v>
      </c>
      <c r="F49" s="28">
        <v>0.52717391304347827</v>
      </c>
      <c r="G49" s="28">
        <v>2.2644927536231885E-3</v>
      </c>
    </row>
    <row r="50" spans="1:7" ht="15" customHeight="1">
      <c r="A50" s="47"/>
      <c r="B50" s="25"/>
      <c r="C50" s="49" t="s">
        <v>7</v>
      </c>
      <c r="D50" s="29">
        <v>1532</v>
      </c>
      <c r="E50" s="30">
        <v>770</v>
      </c>
      <c r="F50" s="31">
        <v>750</v>
      </c>
      <c r="G50" s="31">
        <v>12</v>
      </c>
    </row>
    <row r="51" spans="1:7" ht="15" customHeight="1">
      <c r="A51" s="47"/>
      <c r="B51" s="25"/>
      <c r="C51" s="51"/>
      <c r="D51" s="32">
        <v>1</v>
      </c>
      <c r="E51" s="27">
        <v>0.50261096605744127</v>
      </c>
      <c r="F51" s="28">
        <v>0.48955613577023499</v>
      </c>
      <c r="G51" s="28">
        <v>7.832898172323759E-3</v>
      </c>
    </row>
    <row r="52" spans="1:7" ht="15" customHeight="1">
      <c r="A52" s="47"/>
      <c r="B52" s="25"/>
      <c r="C52" s="49" t="s">
        <v>3</v>
      </c>
      <c r="D52" s="29">
        <v>2344</v>
      </c>
      <c r="E52" s="30">
        <v>1122</v>
      </c>
      <c r="F52" s="31">
        <v>1209</v>
      </c>
      <c r="G52" s="31">
        <v>13</v>
      </c>
    </row>
    <row r="53" spans="1:7" ht="15" customHeight="1">
      <c r="A53" s="47"/>
      <c r="B53" s="25"/>
      <c r="C53" s="51"/>
      <c r="D53" s="32">
        <v>1</v>
      </c>
      <c r="E53" s="27">
        <v>0.4786689419795222</v>
      </c>
      <c r="F53" s="28">
        <v>0.51578498293515362</v>
      </c>
      <c r="G53" s="28">
        <v>5.5460750853242322E-3</v>
      </c>
    </row>
    <row r="54" spans="1:7" ht="15" customHeight="1">
      <c r="A54" s="47"/>
      <c r="B54" s="25"/>
      <c r="C54" s="49" t="s">
        <v>6</v>
      </c>
      <c r="D54" s="29">
        <v>1909</v>
      </c>
      <c r="E54" s="30">
        <v>964</v>
      </c>
      <c r="F54" s="31">
        <v>944</v>
      </c>
      <c r="G54" s="31">
        <v>1</v>
      </c>
    </row>
    <row r="55" spans="1:7" ht="15" customHeight="1">
      <c r="A55" s="47"/>
      <c r="B55" s="25"/>
      <c r="C55" s="51"/>
      <c r="D55" s="32">
        <v>1</v>
      </c>
      <c r="E55" s="27">
        <v>0.50497642744892612</v>
      </c>
      <c r="F55" s="28">
        <v>0.49449973808276587</v>
      </c>
      <c r="G55" s="28">
        <v>5.2383446830801469E-4</v>
      </c>
    </row>
    <row r="56" spans="1:7" ht="15" customHeight="1">
      <c r="A56" s="47"/>
      <c r="B56" s="25"/>
      <c r="C56" s="49" t="s">
        <v>8</v>
      </c>
      <c r="D56" s="29">
        <v>5182</v>
      </c>
      <c r="E56" s="30">
        <v>2563</v>
      </c>
      <c r="F56" s="31">
        <v>2595</v>
      </c>
      <c r="G56" s="31">
        <v>24</v>
      </c>
    </row>
    <row r="57" spans="1:7" ht="15" customHeight="1">
      <c r="A57" s="47"/>
      <c r="B57" s="40"/>
      <c r="C57" s="50"/>
      <c r="D57" s="41">
        <v>1</v>
      </c>
      <c r="E57" s="42">
        <v>0.49459668081821689</v>
      </c>
      <c r="F57" s="43">
        <v>0.50077190274025474</v>
      </c>
      <c r="G57" s="43">
        <v>4.631416441528367E-3</v>
      </c>
    </row>
    <row r="58" spans="1:7" ht="15" customHeight="1"/>
    <row r="59" spans="1:7" ht="15" hidden="1" customHeight="1"/>
    <row r="60" spans="1:7" ht="12" hidden="1" customHeight="1">
      <c r="C60" s="37"/>
    </row>
    <row r="61" spans="1:7" ht="12" hidden="1" customHeight="1">
      <c r="C61" s="37"/>
    </row>
    <row r="62" spans="1:7" ht="12" hidden="1" customHeight="1"/>
    <row r="63" spans="1:7" ht="12" hidden="1" customHeight="1"/>
    <row r="64" spans="1:7"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G9">
    <cfRule type="top10" dxfId="1374" priority="31" rank="1"/>
  </conditionalFormatting>
  <conditionalFormatting sqref="E57:G57">
    <cfRule type="top10" dxfId="1373" priority="25" rank="1"/>
  </conditionalFormatting>
  <conditionalFormatting sqref="E55:G55">
    <cfRule type="top10" dxfId="1372" priority="24" rank="1"/>
  </conditionalFormatting>
  <conditionalFormatting sqref="E53:G53">
    <cfRule type="top10" dxfId="1371" priority="23" rank="1"/>
  </conditionalFormatting>
  <conditionalFormatting sqref="E51:G51">
    <cfRule type="top10" dxfId="1370" priority="22" rank="1"/>
  </conditionalFormatting>
  <conditionalFormatting sqref="E49:G49">
    <cfRule type="top10" dxfId="1369" priority="21" rank="1"/>
  </conditionalFormatting>
  <conditionalFormatting sqref="E47:G47">
    <cfRule type="top10" dxfId="1368" priority="20" rank="1"/>
  </conditionalFormatting>
  <conditionalFormatting sqref="E45:G45">
    <cfRule type="top10" dxfId="1367" priority="19" rank="1"/>
  </conditionalFormatting>
  <conditionalFormatting sqref="E43:G43">
    <cfRule type="top10" dxfId="1366" priority="18" rank="1"/>
  </conditionalFormatting>
  <conditionalFormatting sqref="E41:G41">
    <cfRule type="top10" dxfId="1365" priority="17" rank="1"/>
  </conditionalFormatting>
  <conditionalFormatting sqref="E39:G39">
    <cfRule type="top10" dxfId="1364" priority="16" rank="1"/>
  </conditionalFormatting>
  <conditionalFormatting sqref="E37:G37">
    <cfRule type="top10" dxfId="1363" priority="15" rank="1"/>
  </conditionalFormatting>
  <conditionalFormatting sqref="E35:G35">
    <cfRule type="top10" dxfId="1362" priority="14" rank="1"/>
  </conditionalFormatting>
  <conditionalFormatting sqref="E33:G33">
    <cfRule type="top10" dxfId="1361" priority="13" rank="1"/>
  </conditionalFormatting>
  <conditionalFormatting sqref="E31:G31">
    <cfRule type="top10" dxfId="1360" priority="11" rank="1"/>
  </conditionalFormatting>
  <conditionalFormatting sqref="E29:G29">
    <cfRule type="top10" dxfId="1359" priority="10" rank="1"/>
  </conditionalFormatting>
  <conditionalFormatting sqref="E27:G27">
    <cfRule type="top10" dxfId="1358" priority="9" rank="1"/>
  </conditionalFormatting>
  <conditionalFormatting sqref="E25:G25">
    <cfRule type="top10" dxfId="1357" priority="8" rank="1"/>
  </conditionalFormatting>
  <conditionalFormatting sqref="E23:G23">
    <cfRule type="top10" dxfId="1356" priority="7" rank="1"/>
  </conditionalFormatting>
  <conditionalFormatting sqref="E21:G21">
    <cfRule type="top10" dxfId="1355" priority="6" rank="1"/>
  </conditionalFormatting>
  <conditionalFormatting sqref="E19:G19">
    <cfRule type="top10" dxfId="1354" priority="5" rank="1"/>
  </conditionalFormatting>
  <conditionalFormatting sqref="E17:G17">
    <cfRule type="top10" dxfId="1353" priority="4" rank="1"/>
  </conditionalFormatting>
  <conditionalFormatting sqref="E15:G15">
    <cfRule type="top10" dxfId="1352" priority="3" rank="1"/>
  </conditionalFormatting>
  <conditionalFormatting sqref="E13:G13">
    <cfRule type="top10" dxfId="1351" priority="2" rank="1"/>
  </conditionalFormatting>
  <conditionalFormatting sqref="E11:G11">
    <cfRule type="top10" dxfId="13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334</v>
      </c>
    </row>
    <row r="4" spans="1:16384" ht="15" customHeight="1">
      <c r="B4" s="3" t="s">
        <v>335</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618</v>
      </c>
      <c r="F8" s="17">
        <v>296</v>
      </c>
      <c r="G8" s="17">
        <v>254</v>
      </c>
      <c r="H8" s="17">
        <v>576</v>
      </c>
      <c r="I8" s="17">
        <v>1551</v>
      </c>
      <c r="J8" s="17">
        <v>15297</v>
      </c>
      <c r="K8" s="17">
        <v>1082</v>
      </c>
    </row>
    <row r="9" spans="1:16384" ht="15" customHeight="1">
      <c r="A9" s="47"/>
      <c r="B9" s="55"/>
      <c r="C9" s="56"/>
      <c r="D9" s="18">
        <v>1</v>
      </c>
      <c r="E9" s="19">
        <v>3.1412015858493444E-2</v>
      </c>
      <c r="F9" s="20">
        <v>1.5045237369116601E-2</v>
      </c>
      <c r="G9" s="20">
        <v>1.2910440174850057E-2</v>
      </c>
      <c r="H9" s="20">
        <v>2.92772186642269E-2</v>
      </c>
      <c r="I9" s="20">
        <v>7.8835010673985975E-2</v>
      </c>
      <c r="J9" s="20">
        <v>0.77752363525465085</v>
      </c>
      <c r="K9" s="20">
        <v>5.4996442004676224E-2</v>
      </c>
    </row>
    <row r="10" spans="1:16384" ht="15" customHeight="1">
      <c r="A10" s="47"/>
      <c r="B10" s="21" t="s">
        <v>294</v>
      </c>
      <c r="C10" s="57" t="s">
        <v>300</v>
      </c>
      <c r="D10" s="22">
        <v>9368</v>
      </c>
      <c r="E10" s="23">
        <v>153</v>
      </c>
      <c r="F10" s="24">
        <v>72</v>
      </c>
      <c r="G10" s="24">
        <v>97</v>
      </c>
      <c r="H10" s="24">
        <v>217</v>
      </c>
      <c r="I10" s="24">
        <v>882</v>
      </c>
      <c r="J10" s="24">
        <v>7420</v>
      </c>
      <c r="K10" s="24">
        <v>527</v>
      </c>
    </row>
    <row r="11" spans="1:16384" ht="15" customHeight="1">
      <c r="A11" s="47"/>
      <c r="B11" s="25"/>
      <c r="C11" s="51"/>
      <c r="D11" s="26">
        <v>1</v>
      </c>
      <c r="E11" s="27">
        <v>1.6332194705380016E-2</v>
      </c>
      <c r="F11" s="28">
        <v>7.6857386848847142E-3</v>
      </c>
      <c r="G11" s="28">
        <v>1.0354397950469683E-2</v>
      </c>
      <c r="H11" s="28">
        <v>2.3163962425277542E-2</v>
      </c>
      <c r="I11" s="28">
        <v>9.4150298889837752E-2</v>
      </c>
      <c r="J11" s="28">
        <v>0.79205807002561912</v>
      </c>
      <c r="K11" s="28">
        <v>5.6255337318531169E-2</v>
      </c>
    </row>
    <row r="12" spans="1:16384" ht="15" customHeight="1">
      <c r="A12" s="47"/>
      <c r="B12" s="25"/>
      <c r="C12" s="49" t="s">
        <v>301</v>
      </c>
      <c r="D12" s="29">
        <v>10225</v>
      </c>
      <c r="E12" s="30">
        <v>464</v>
      </c>
      <c r="F12" s="31">
        <v>223</v>
      </c>
      <c r="G12" s="31">
        <v>155</v>
      </c>
      <c r="H12" s="31">
        <v>357</v>
      </c>
      <c r="I12" s="31">
        <v>665</v>
      </c>
      <c r="J12" s="31">
        <v>7816</v>
      </c>
      <c r="K12" s="31">
        <v>545</v>
      </c>
    </row>
    <row r="13" spans="1:16384" ht="15" customHeight="1">
      <c r="A13" s="47"/>
      <c r="B13" s="40"/>
      <c r="C13" s="50"/>
      <c r="D13" s="41">
        <v>1</v>
      </c>
      <c r="E13" s="42">
        <v>4.5378973105134474E-2</v>
      </c>
      <c r="F13" s="43">
        <v>2.1809290953545231E-2</v>
      </c>
      <c r="G13" s="43">
        <v>1.5158924205378973E-2</v>
      </c>
      <c r="H13" s="43">
        <v>3.4914425427872861E-2</v>
      </c>
      <c r="I13" s="43">
        <v>6.5036674816625922E-2</v>
      </c>
      <c r="J13" s="43">
        <v>0.76440097799510998</v>
      </c>
      <c r="K13" s="43">
        <v>5.330073349633252E-2</v>
      </c>
    </row>
    <row r="14" spans="1:16384" ht="15" customHeight="1">
      <c r="A14" s="47"/>
      <c r="B14" s="25" t="s">
        <v>1</v>
      </c>
      <c r="C14" s="52" t="s">
        <v>302</v>
      </c>
      <c r="D14" s="22">
        <v>2690</v>
      </c>
      <c r="E14" s="23">
        <v>88</v>
      </c>
      <c r="F14" s="24">
        <v>23</v>
      </c>
      <c r="G14" s="24">
        <v>15</v>
      </c>
      <c r="H14" s="24">
        <v>24</v>
      </c>
      <c r="I14" s="24">
        <v>154</v>
      </c>
      <c r="J14" s="24">
        <v>2314</v>
      </c>
      <c r="K14" s="24">
        <v>72</v>
      </c>
    </row>
    <row r="15" spans="1:16384" ht="15" customHeight="1">
      <c r="A15" s="47"/>
      <c r="B15" s="25"/>
      <c r="C15" s="51"/>
      <c r="D15" s="32">
        <v>1</v>
      </c>
      <c r="E15" s="27">
        <v>3.2713754646840149E-2</v>
      </c>
      <c r="F15" s="28">
        <v>8.5501858736059481E-3</v>
      </c>
      <c r="G15" s="28">
        <v>5.5762081784386614E-3</v>
      </c>
      <c r="H15" s="28">
        <v>8.921933085501859E-3</v>
      </c>
      <c r="I15" s="28">
        <v>5.724907063197026E-2</v>
      </c>
      <c r="J15" s="28">
        <v>0.86022304832713758</v>
      </c>
      <c r="K15" s="28">
        <v>2.6765799256505577E-2</v>
      </c>
    </row>
    <row r="16" spans="1:16384" ht="15" customHeight="1">
      <c r="A16" s="47"/>
      <c r="B16" s="25"/>
      <c r="C16" s="49" t="s">
        <v>303</v>
      </c>
      <c r="D16" s="29">
        <v>2875</v>
      </c>
      <c r="E16" s="30">
        <v>106</v>
      </c>
      <c r="F16" s="31">
        <v>29</v>
      </c>
      <c r="G16" s="31">
        <v>17</v>
      </c>
      <c r="H16" s="31">
        <v>36</v>
      </c>
      <c r="I16" s="31">
        <v>194</v>
      </c>
      <c r="J16" s="31">
        <v>2385</v>
      </c>
      <c r="K16" s="31">
        <v>108</v>
      </c>
    </row>
    <row r="17" spans="1:11" ht="15" customHeight="1">
      <c r="A17" s="47"/>
      <c r="B17" s="25"/>
      <c r="C17" s="51"/>
      <c r="D17" s="32">
        <v>1</v>
      </c>
      <c r="E17" s="27">
        <v>3.6869565217391306E-2</v>
      </c>
      <c r="F17" s="28">
        <v>1.008695652173913E-2</v>
      </c>
      <c r="G17" s="28">
        <v>5.9130434782608699E-3</v>
      </c>
      <c r="H17" s="28">
        <v>1.2521739130434783E-2</v>
      </c>
      <c r="I17" s="28">
        <v>6.7478260869565224E-2</v>
      </c>
      <c r="J17" s="28">
        <v>0.8295652173913044</v>
      </c>
      <c r="K17" s="28">
        <v>3.7565217391304348E-2</v>
      </c>
    </row>
    <row r="18" spans="1:11" ht="15" customHeight="1">
      <c r="A18" s="47"/>
      <c r="B18" s="25"/>
      <c r="C18" s="49" t="s">
        <v>304</v>
      </c>
      <c r="D18" s="29">
        <v>3280</v>
      </c>
      <c r="E18" s="30">
        <v>113</v>
      </c>
      <c r="F18" s="31">
        <v>34</v>
      </c>
      <c r="G18" s="31">
        <v>26</v>
      </c>
      <c r="H18" s="31">
        <v>74</v>
      </c>
      <c r="I18" s="31">
        <v>249</v>
      </c>
      <c r="J18" s="31">
        <v>2621</v>
      </c>
      <c r="K18" s="31">
        <v>163</v>
      </c>
    </row>
    <row r="19" spans="1:11" ht="15" customHeight="1">
      <c r="A19" s="47"/>
      <c r="B19" s="25"/>
      <c r="C19" s="51"/>
      <c r="D19" s="32">
        <v>1</v>
      </c>
      <c r="E19" s="27">
        <v>3.4451219512195125E-2</v>
      </c>
      <c r="F19" s="28">
        <v>1.0365853658536586E-2</v>
      </c>
      <c r="G19" s="28">
        <v>7.926829268292683E-3</v>
      </c>
      <c r="H19" s="28">
        <v>2.2560975609756097E-2</v>
      </c>
      <c r="I19" s="28">
        <v>7.5914634146341461E-2</v>
      </c>
      <c r="J19" s="28">
        <v>0.79908536585365852</v>
      </c>
      <c r="K19" s="28">
        <v>4.9695121951219515E-2</v>
      </c>
    </row>
    <row r="20" spans="1:11" ht="15" customHeight="1">
      <c r="A20" s="47"/>
      <c r="B20" s="25"/>
      <c r="C20" s="49" t="s">
        <v>305</v>
      </c>
      <c r="D20" s="29">
        <v>4523</v>
      </c>
      <c r="E20" s="30">
        <v>150</v>
      </c>
      <c r="F20" s="31">
        <v>80</v>
      </c>
      <c r="G20" s="31">
        <v>62</v>
      </c>
      <c r="H20" s="31">
        <v>147</v>
      </c>
      <c r="I20" s="31">
        <v>404</v>
      </c>
      <c r="J20" s="31">
        <v>3435</v>
      </c>
      <c r="K20" s="31">
        <v>245</v>
      </c>
    </row>
    <row r="21" spans="1:11" ht="15" customHeight="1">
      <c r="A21" s="47"/>
      <c r="B21" s="25"/>
      <c r="C21" s="51"/>
      <c r="D21" s="32">
        <v>1</v>
      </c>
      <c r="E21" s="27">
        <v>3.3163829316825114E-2</v>
      </c>
      <c r="F21" s="28">
        <v>1.7687375635640063E-2</v>
      </c>
      <c r="G21" s="28">
        <v>1.3707716117621048E-2</v>
      </c>
      <c r="H21" s="28">
        <v>3.2500552730488616E-2</v>
      </c>
      <c r="I21" s="28">
        <v>8.9321246959982309E-2</v>
      </c>
      <c r="J21" s="28">
        <v>0.75945169135529511</v>
      </c>
      <c r="K21" s="28">
        <v>5.4167587884147689E-2</v>
      </c>
    </row>
    <row r="22" spans="1:11" ht="15" customHeight="1">
      <c r="A22" s="47"/>
      <c r="B22" s="25"/>
      <c r="C22" s="49" t="s">
        <v>306</v>
      </c>
      <c r="D22" s="29">
        <v>5762</v>
      </c>
      <c r="E22" s="30">
        <v>150</v>
      </c>
      <c r="F22" s="31">
        <v>117</v>
      </c>
      <c r="G22" s="31">
        <v>125</v>
      </c>
      <c r="H22" s="31">
        <v>272</v>
      </c>
      <c r="I22" s="31">
        <v>513</v>
      </c>
      <c r="J22" s="31">
        <v>4162</v>
      </c>
      <c r="K22" s="31">
        <v>423</v>
      </c>
    </row>
    <row r="23" spans="1:11" ht="15" customHeight="1">
      <c r="A23" s="47"/>
      <c r="B23" s="40"/>
      <c r="C23" s="50"/>
      <c r="D23" s="41">
        <v>1</v>
      </c>
      <c r="E23" s="42">
        <v>2.6032627559875045E-2</v>
      </c>
      <c r="F23" s="43">
        <v>2.0305449496702533E-2</v>
      </c>
      <c r="G23" s="43">
        <v>2.1693856299895869E-2</v>
      </c>
      <c r="H23" s="43">
        <v>4.7205831308573414E-2</v>
      </c>
      <c r="I23" s="43">
        <v>8.9031586254772643E-2</v>
      </c>
      <c r="J23" s="43">
        <v>0.72231863936133289</v>
      </c>
      <c r="K23" s="43">
        <v>7.3412009718847621E-2</v>
      </c>
    </row>
    <row r="24" spans="1:11" ht="15" customHeight="1">
      <c r="A24" s="47"/>
      <c r="B24" s="25" t="s">
        <v>295</v>
      </c>
      <c r="C24" s="52" t="s">
        <v>307</v>
      </c>
      <c r="D24" s="22">
        <v>2093</v>
      </c>
      <c r="E24" s="23">
        <v>64</v>
      </c>
      <c r="F24" s="24">
        <v>31</v>
      </c>
      <c r="G24" s="24">
        <v>25</v>
      </c>
      <c r="H24" s="24">
        <v>50</v>
      </c>
      <c r="I24" s="24">
        <v>114</v>
      </c>
      <c r="J24" s="24">
        <v>1655</v>
      </c>
      <c r="K24" s="24">
        <v>154</v>
      </c>
    </row>
    <row r="25" spans="1:11" ht="15" customHeight="1">
      <c r="A25" s="47"/>
      <c r="B25" s="25"/>
      <c r="C25" s="51"/>
      <c r="D25" s="32">
        <v>1</v>
      </c>
      <c r="E25" s="27">
        <v>3.0578117534639272E-2</v>
      </c>
      <c r="F25" s="28">
        <v>1.4811275680840898E-2</v>
      </c>
      <c r="G25" s="28">
        <v>1.1944577161968466E-2</v>
      </c>
      <c r="H25" s="28">
        <v>2.3889154323936932E-2</v>
      </c>
      <c r="I25" s="28">
        <v>5.4467271858576208E-2</v>
      </c>
      <c r="J25" s="28">
        <v>0.79073100812231245</v>
      </c>
      <c r="K25" s="28">
        <v>7.3578595317725759E-2</v>
      </c>
    </row>
    <row r="26" spans="1:11" ht="15" customHeight="1">
      <c r="A26" s="47"/>
      <c r="B26" s="25"/>
      <c r="C26" s="49" t="s">
        <v>308</v>
      </c>
      <c r="D26" s="29">
        <v>6217</v>
      </c>
      <c r="E26" s="30">
        <v>192</v>
      </c>
      <c r="F26" s="31">
        <v>122</v>
      </c>
      <c r="G26" s="31">
        <v>113</v>
      </c>
      <c r="H26" s="31">
        <v>259</v>
      </c>
      <c r="I26" s="31">
        <v>561</v>
      </c>
      <c r="J26" s="31">
        <v>4604</v>
      </c>
      <c r="K26" s="31">
        <v>366</v>
      </c>
    </row>
    <row r="27" spans="1:11" ht="15" customHeight="1">
      <c r="A27" s="47"/>
      <c r="B27" s="25"/>
      <c r="C27" s="51"/>
      <c r="D27" s="32">
        <v>1</v>
      </c>
      <c r="E27" s="27">
        <v>3.0883062570371562E-2</v>
      </c>
      <c r="F27" s="28">
        <v>1.9623612674923598E-2</v>
      </c>
      <c r="G27" s="28">
        <v>1.8175969116937429E-2</v>
      </c>
      <c r="H27" s="28">
        <v>4.165996461315747E-2</v>
      </c>
      <c r="I27" s="28">
        <v>9.0236448447804402E-2</v>
      </c>
      <c r="J27" s="28">
        <v>0.74055010455203474</v>
      </c>
      <c r="K27" s="28">
        <v>5.8870838024770791E-2</v>
      </c>
    </row>
    <row r="28" spans="1:11" ht="15" customHeight="1">
      <c r="A28" s="47"/>
      <c r="B28" s="25"/>
      <c r="C28" s="49" t="s">
        <v>406</v>
      </c>
      <c r="D28" s="29">
        <v>7018</v>
      </c>
      <c r="E28" s="30">
        <v>218</v>
      </c>
      <c r="F28" s="31">
        <v>98</v>
      </c>
      <c r="G28" s="31">
        <v>67</v>
      </c>
      <c r="H28" s="31">
        <v>161</v>
      </c>
      <c r="I28" s="31">
        <v>553</v>
      </c>
      <c r="J28" s="31">
        <v>5633</v>
      </c>
      <c r="K28" s="31">
        <v>288</v>
      </c>
    </row>
    <row r="29" spans="1:11" ht="15" customHeight="1">
      <c r="A29" s="47"/>
      <c r="B29" s="25"/>
      <c r="C29" s="51"/>
      <c r="D29" s="32">
        <v>1</v>
      </c>
      <c r="E29" s="27">
        <v>3.1062980906241093E-2</v>
      </c>
      <c r="F29" s="28">
        <v>1.396409233399829E-2</v>
      </c>
      <c r="G29" s="28">
        <v>9.5468794528355654E-3</v>
      </c>
      <c r="H29" s="28">
        <v>2.2941008834425763E-2</v>
      </c>
      <c r="I29" s="28">
        <v>7.8797378170418916E-2</v>
      </c>
      <c r="J29" s="28">
        <v>0.8026503277286976</v>
      </c>
      <c r="K29" s="28">
        <v>4.1037332573382733E-2</v>
      </c>
    </row>
    <row r="30" spans="1:11" ht="15" customHeight="1">
      <c r="A30" s="47"/>
      <c r="B30" s="25"/>
      <c r="C30" s="49" t="s">
        <v>407</v>
      </c>
      <c r="D30" s="29">
        <v>4023</v>
      </c>
      <c r="E30" s="30">
        <v>135</v>
      </c>
      <c r="F30" s="31">
        <v>41</v>
      </c>
      <c r="G30" s="31">
        <v>43</v>
      </c>
      <c r="H30" s="31">
        <v>99</v>
      </c>
      <c r="I30" s="31">
        <v>297</v>
      </c>
      <c r="J30" s="31">
        <v>3199</v>
      </c>
      <c r="K30" s="31">
        <v>209</v>
      </c>
    </row>
    <row r="31" spans="1:11" ht="15" customHeight="1">
      <c r="A31" s="47"/>
      <c r="B31" s="40"/>
      <c r="C31" s="50"/>
      <c r="D31" s="41">
        <v>1</v>
      </c>
      <c r="E31" s="42">
        <v>3.3557046979865772E-2</v>
      </c>
      <c r="F31" s="43">
        <v>1.019139945314442E-2</v>
      </c>
      <c r="G31" s="43">
        <v>1.0688540889883172E-2</v>
      </c>
      <c r="H31" s="43">
        <v>2.4608501118568233E-2</v>
      </c>
      <c r="I31" s="43">
        <v>7.3825503355704702E-2</v>
      </c>
      <c r="J31" s="43">
        <v>0.79517772806363407</v>
      </c>
      <c r="K31" s="43">
        <v>5.1951280139199606E-2</v>
      </c>
    </row>
    <row r="32" spans="1:11" ht="15" customHeight="1">
      <c r="A32" s="47"/>
      <c r="B32" s="25" t="s">
        <v>296</v>
      </c>
      <c r="C32" s="52" t="s">
        <v>408</v>
      </c>
      <c r="D32" s="22">
        <v>2534</v>
      </c>
      <c r="E32" s="33">
        <v>69</v>
      </c>
      <c r="F32" s="34">
        <v>51</v>
      </c>
      <c r="G32" s="34">
        <v>45</v>
      </c>
      <c r="H32" s="34">
        <v>63</v>
      </c>
      <c r="I32" s="34">
        <v>205</v>
      </c>
      <c r="J32" s="34">
        <v>1984</v>
      </c>
      <c r="K32" s="34">
        <v>117</v>
      </c>
    </row>
    <row r="33" spans="1:11" ht="15" customHeight="1">
      <c r="A33" s="47"/>
      <c r="B33" s="25"/>
      <c r="C33" s="51"/>
      <c r="D33" s="32">
        <v>1</v>
      </c>
      <c r="E33" s="27">
        <v>2.7229676400947121E-2</v>
      </c>
      <c r="F33" s="28">
        <v>2.0126282557221785E-2</v>
      </c>
      <c r="G33" s="28">
        <v>1.7758484609313337E-2</v>
      </c>
      <c r="H33" s="28">
        <v>2.4861878453038673E-2</v>
      </c>
      <c r="I33" s="28">
        <v>8.0899763220205215E-2</v>
      </c>
      <c r="J33" s="28">
        <v>0.78295185477505924</v>
      </c>
      <c r="K33" s="28">
        <v>4.6172059984214683E-2</v>
      </c>
    </row>
    <row r="34" spans="1:11" ht="15" customHeight="1">
      <c r="A34" s="47"/>
      <c r="B34" s="25"/>
      <c r="C34" s="49" t="s">
        <v>409</v>
      </c>
      <c r="D34" s="29">
        <v>13584</v>
      </c>
      <c r="E34" s="35">
        <v>458</v>
      </c>
      <c r="F34" s="36">
        <v>202</v>
      </c>
      <c r="G34" s="36">
        <v>172</v>
      </c>
      <c r="H34" s="36">
        <v>433</v>
      </c>
      <c r="I34" s="36">
        <v>1152</v>
      </c>
      <c r="J34" s="36">
        <v>10472</v>
      </c>
      <c r="K34" s="36">
        <v>695</v>
      </c>
    </row>
    <row r="35" spans="1:11" ht="15" customHeight="1">
      <c r="A35" s="47"/>
      <c r="B35" s="25"/>
      <c r="C35" s="51"/>
      <c r="D35" s="32">
        <v>1</v>
      </c>
      <c r="E35" s="27">
        <v>3.3716136631330974E-2</v>
      </c>
      <c r="F35" s="28">
        <v>1.4870435806831566E-2</v>
      </c>
      <c r="G35" s="28">
        <v>1.2661955241460542E-2</v>
      </c>
      <c r="H35" s="28">
        <v>3.1875736160188455E-2</v>
      </c>
      <c r="I35" s="28">
        <v>8.4805653710247356E-2</v>
      </c>
      <c r="J35" s="28">
        <v>0.77090694935217907</v>
      </c>
      <c r="K35" s="28">
        <v>5.1163133097762076E-2</v>
      </c>
    </row>
    <row r="36" spans="1:11" ht="15" customHeight="1">
      <c r="A36" s="47"/>
      <c r="B36" s="25"/>
      <c r="C36" s="49" t="s">
        <v>410</v>
      </c>
      <c r="D36" s="29">
        <v>2397</v>
      </c>
      <c r="E36" s="35">
        <v>69</v>
      </c>
      <c r="F36" s="36">
        <v>26</v>
      </c>
      <c r="G36" s="36">
        <v>30</v>
      </c>
      <c r="H36" s="36">
        <v>61</v>
      </c>
      <c r="I36" s="36">
        <v>139</v>
      </c>
      <c r="J36" s="36">
        <v>1931</v>
      </c>
      <c r="K36" s="36">
        <v>141</v>
      </c>
    </row>
    <row r="37" spans="1:11" ht="15" customHeight="1">
      <c r="A37" s="47"/>
      <c r="B37" s="25"/>
      <c r="C37" s="51"/>
      <c r="D37" s="32">
        <v>1</v>
      </c>
      <c r="E37" s="27">
        <v>2.8785982478097622E-2</v>
      </c>
      <c r="F37" s="28">
        <v>1.0846891948268669E-2</v>
      </c>
      <c r="G37" s="28">
        <v>1.2515644555694618E-2</v>
      </c>
      <c r="H37" s="28">
        <v>2.5448477263245724E-2</v>
      </c>
      <c r="I37" s="28">
        <v>5.7989153108051729E-2</v>
      </c>
      <c r="J37" s="28">
        <v>0.80559032123487695</v>
      </c>
      <c r="K37" s="28">
        <v>5.8823529411764705E-2</v>
      </c>
    </row>
    <row r="38" spans="1:11" ht="15" customHeight="1">
      <c r="A38" s="47"/>
      <c r="B38" s="25"/>
      <c r="C38" s="49" t="s">
        <v>411</v>
      </c>
      <c r="D38" s="29">
        <v>794</v>
      </c>
      <c r="E38" s="35">
        <v>17</v>
      </c>
      <c r="F38" s="36">
        <v>9</v>
      </c>
      <c r="G38" s="36">
        <v>5</v>
      </c>
      <c r="H38" s="36">
        <v>10</v>
      </c>
      <c r="I38" s="36">
        <v>30</v>
      </c>
      <c r="J38" s="36">
        <v>659</v>
      </c>
      <c r="K38" s="36">
        <v>64</v>
      </c>
    </row>
    <row r="39" spans="1:11" ht="15" customHeight="1">
      <c r="A39" s="47"/>
      <c r="B39" s="40"/>
      <c r="C39" s="50"/>
      <c r="D39" s="41">
        <v>1</v>
      </c>
      <c r="E39" s="42">
        <v>2.1410579345088162E-2</v>
      </c>
      <c r="F39" s="43">
        <v>1.1335012594458438E-2</v>
      </c>
      <c r="G39" s="43">
        <v>6.2972292191435771E-3</v>
      </c>
      <c r="H39" s="43">
        <v>1.2594458438287154E-2</v>
      </c>
      <c r="I39" s="43">
        <v>3.7783375314861464E-2</v>
      </c>
      <c r="J39" s="43">
        <v>0.82997481108312343</v>
      </c>
      <c r="K39" s="43">
        <v>8.0604534005037781E-2</v>
      </c>
    </row>
    <row r="40" spans="1:11" ht="15" customHeight="1">
      <c r="A40" s="47"/>
      <c r="B40" s="25" t="s">
        <v>297</v>
      </c>
      <c r="C40" s="52" t="s">
        <v>2</v>
      </c>
      <c r="D40" s="22">
        <v>1979</v>
      </c>
      <c r="E40" s="23">
        <v>41</v>
      </c>
      <c r="F40" s="24">
        <v>37</v>
      </c>
      <c r="G40" s="24">
        <v>14</v>
      </c>
      <c r="H40" s="24">
        <v>38</v>
      </c>
      <c r="I40" s="24">
        <v>117</v>
      </c>
      <c r="J40" s="24">
        <v>1616</v>
      </c>
      <c r="K40" s="24">
        <v>116</v>
      </c>
    </row>
    <row r="41" spans="1:11" ht="15" customHeight="1">
      <c r="A41" s="47"/>
      <c r="B41" s="25"/>
      <c r="C41" s="51"/>
      <c r="D41" s="32">
        <v>1</v>
      </c>
      <c r="E41" s="27">
        <v>2.0717534108135423E-2</v>
      </c>
      <c r="F41" s="28">
        <v>1.869631126831733E-2</v>
      </c>
      <c r="G41" s="28">
        <v>7.0742799393633147E-3</v>
      </c>
      <c r="H41" s="28">
        <v>1.9201616978271854E-2</v>
      </c>
      <c r="I41" s="28">
        <v>5.9120768064679134E-2</v>
      </c>
      <c r="J41" s="28">
        <v>0.8165740272865083</v>
      </c>
      <c r="K41" s="28">
        <v>5.8615462354724611E-2</v>
      </c>
    </row>
    <row r="42" spans="1:11" ht="15" customHeight="1">
      <c r="A42" s="47"/>
      <c r="B42" s="25"/>
      <c r="C42" s="49" t="s">
        <v>309</v>
      </c>
      <c r="D42" s="29">
        <v>1921</v>
      </c>
      <c r="E42" s="30">
        <v>80</v>
      </c>
      <c r="F42" s="31">
        <v>30</v>
      </c>
      <c r="G42" s="31">
        <v>56</v>
      </c>
      <c r="H42" s="31">
        <v>76</v>
      </c>
      <c r="I42" s="31">
        <v>156</v>
      </c>
      <c r="J42" s="31">
        <v>1464</v>
      </c>
      <c r="K42" s="31">
        <v>59</v>
      </c>
    </row>
    <row r="43" spans="1:11" ht="15" customHeight="1">
      <c r="A43" s="47"/>
      <c r="B43" s="25"/>
      <c r="C43" s="51"/>
      <c r="D43" s="32">
        <v>1</v>
      </c>
      <c r="E43" s="27">
        <v>4.1644976574700676E-2</v>
      </c>
      <c r="F43" s="28">
        <v>1.5616866215512754E-2</v>
      </c>
      <c r="G43" s="28">
        <v>2.9151483602290473E-2</v>
      </c>
      <c r="H43" s="28">
        <v>3.9562727745965642E-2</v>
      </c>
      <c r="I43" s="28">
        <v>8.1207704320666318E-2</v>
      </c>
      <c r="J43" s="28">
        <v>0.76210307131702237</v>
      </c>
      <c r="K43" s="28">
        <v>3.0713170223841749E-2</v>
      </c>
    </row>
    <row r="44" spans="1:11" ht="15" customHeight="1">
      <c r="A44" s="47"/>
      <c r="B44" s="25"/>
      <c r="C44" s="49" t="s">
        <v>310</v>
      </c>
      <c r="D44" s="29">
        <v>1117</v>
      </c>
      <c r="E44" s="30">
        <v>37</v>
      </c>
      <c r="F44" s="31">
        <v>19</v>
      </c>
      <c r="G44" s="31">
        <v>11</v>
      </c>
      <c r="H44" s="31">
        <v>43</v>
      </c>
      <c r="I44" s="31">
        <v>93</v>
      </c>
      <c r="J44" s="31">
        <v>891</v>
      </c>
      <c r="K44" s="31">
        <v>23</v>
      </c>
    </row>
    <row r="45" spans="1:11" ht="15" customHeight="1">
      <c r="A45" s="47"/>
      <c r="B45" s="25"/>
      <c r="C45" s="51"/>
      <c r="D45" s="32">
        <v>1</v>
      </c>
      <c r="E45" s="27">
        <v>3.312444046553268E-2</v>
      </c>
      <c r="F45" s="28">
        <v>1.7009847806624886E-2</v>
      </c>
      <c r="G45" s="28">
        <v>9.8478066248880933E-3</v>
      </c>
      <c r="H45" s="28">
        <v>3.8495971351835273E-2</v>
      </c>
      <c r="I45" s="28">
        <v>8.3258728737690246E-2</v>
      </c>
      <c r="J45" s="28">
        <v>0.79767233661593551</v>
      </c>
      <c r="K45" s="28">
        <v>2.0590868397493287E-2</v>
      </c>
    </row>
    <row r="46" spans="1:11" ht="15" customHeight="1">
      <c r="A46" s="47"/>
      <c r="B46" s="25"/>
      <c r="C46" s="49" t="s">
        <v>5</v>
      </c>
      <c r="D46" s="29">
        <v>1482</v>
      </c>
      <c r="E46" s="30">
        <v>58</v>
      </c>
      <c r="F46" s="31">
        <v>15</v>
      </c>
      <c r="G46" s="31">
        <v>17</v>
      </c>
      <c r="H46" s="31">
        <v>35</v>
      </c>
      <c r="I46" s="31">
        <v>82</v>
      </c>
      <c r="J46" s="31">
        <v>1175</v>
      </c>
      <c r="K46" s="31">
        <v>100</v>
      </c>
    </row>
    <row r="47" spans="1:11" ht="15" customHeight="1">
      <c r="A47" s="47"/>
      <c r="B47" s="25"/>
      <c r="C47" s="51"/>
      <c r="D47" s="32">
        <v>1</v>
      </c>
      <c r="E47" s="27">
        <v>3.9136302294197033E-2</v>
      </c>
      <c r="F47" s="28">
        <v>1.0121457489878543E-2</v>
      </c>
      <c r="G47" s="28">
        <v>1.1470985155195682E-2</v>
      </c>
      <c r="H47" s="28">
        <v>2.3616734143049933E-2</v>
      </c>
      <c r="I47" s="28">
        <v>5.5330634278002701E-2</v>
      </c>
      <c r="J47" s="28">
        <v>0.79284750337381915</v>
      </c>
      <c r="K47" s="28">
        <v>6.7476383265856948E-2</v>
      </c>
    </row>
    <row r="48" spans="1:11" ht="15" customHeight="1">
      <c r="A48" s="47"/>
      <c r="B48" s="25"/>
      <c r="C48" s="49" t="s">
        <v>311</v>
      </c>
      <c r="D48" s="29">
        <v>2208</v>
      </c>
      <c r="E48" s="30">
        <v>66</v>
      </c>
      <c r="F48" s="31">
        <v>31</v>
      </c>
      <c r="G48" s="31">
        <v>16</v>
      </c>
      <c r="H48" s="31">
        <v>61</v>
      </c>
      <c r="I48" s="31">
        <v>140</v>
      </c>
      <c r="J48" s="31">
        <v>1789</v>
      </c>
      <c r="K48" s="31">
        <v>105</v>
      </c>
    </row>
    <row r="49" spans="1:11" ht="15" customHeight="1">
      <c r="A49" s="47"/>
      <c r="B49" s="25"/>
      <c r="C49" s="51"/>
      <c r="D49" s="32">
        <v>1</v>
      </c>
      <c r="E49" s="27">
        <v>2.9891304347826088E-2</v>
      </c>
      <c r="F49" s="28">
        <v>1.4039855072463768E-2</v>
      </c>
      <c r="G49" s="28">
        <v>7.246376811594203E-3</v>
      </c>
      <c r="H49" s="28">
        <v>2.76268115942029E-2</v>
      </c>
      <c r="I49" s="28">
        <v>6.3405797101449279E-2</v>
      </c>
      <c r="J49" s="28">
        <v>0.81023550724637683</v>
      </c>
      <c r="K49" s="28">
        <v>4.755434782608696E-2</v>
      </c>
    </row>
    <row r="50" spans="1:11" ht="15" customHeight="1">
      <c r="A50" s="47"/>
      <c r="B50" s="25"/>
      <c r="C50" s="49" t="s">
        <v>7</v>
      </c>
      <c r="D50" s="29">
        <v>1532</v>
      </c>
      <c r="E50" s="30">
        <v>53</v>
      </c>
      <c r="F50" s="31">
        <v>21</v>
      </c>
      <c r="G50" s="31">
        <v>24</v>
      </c>
      <c r="H50" s="31">
        <v>60</v>
      </c>
      <c r="I50" s="31">
        <v>121</v>
      </c>
      <c r="J50" s="31">
        <v>1178</v>
      </c>
      <c r="K50" s="31">
        <v>75</v>
      </c>
    </row>
    <row r="51" spans="1:11" ht="15" customHeight="1">
      <c r="A51" s="47"/>
      <c r="B51" s="25"/>
      <c r="C51" s="51"/>
      <c r="D51" s="32">
        <v>1</v>
      </c>
      <c r="E51" s="27">
        <v>3.4595300261096605E-2</v>
      </c>
      <c r="F51" s="28">
        <v>1.370757180156658E-2</v>
      </c>
      <c r="G51" s="28">
        <v>1.5665796344647518E-2</v>
      </c>
      <c r="H51" s="28">
        <v>3.91644908616188E-2</v>
      </c>
      <c r="I51" s="28">
        <v>7.8981723237597917E-2</v>
      </c>
      <c r="J51" s="28">
        <v>0.7689295039164491</v>
      </c>
      <c r="K51" s="28">
        <v>4.89556135770235E-2</v>
      </c>
    </row>
    <row r="52" spans="1:11" ht="15" customHeight="1">
      <c r="A52" s="47"/>
      <c r="B52" s="25"/>
      <c r="C52" s="49" t="s">
        <v>3</v>
      </c>
      <c r="D52" s="29">
        <v>2344</v>
      </c>
      <c r="E52" s="30">
        <v>71</v>
      </c>
      <c r="F52" s="31">
        <v>40</v>
      </c>
      <c r="G52" s="31">
        <v>29</v>
      </c>
      <c r="H52" s="31">
        <v>49</v>
      </c>
      <c r="I52" s="31">
        <v>183</v>
      </c>
      <c r="J52" s="31">
        <v>1846</v>
      </c>
      <c r="K52" s="31">
        <v>126</v>
      </c>
    </row>
    <row r="53" spans="1:11" ht="15" customHeight="1">
      <c r="A53" s="47"/>
      <c r="B53" s="25"/>
      <c r="C53" s="51"/>
      <c r="D53" s="32">
        <v>1</v>
      </c>
      <c r="E53" s="27">
        <v>3.0290102389078498E-2</v>
      </c>
      <c r="F53" s="28">
        <v>1.7064846416382253E-2</v>
      </c>
      <c r="G53" s="28">
        <v>1.2372013651877133E-2</v>
      </c>
      <c r="H53" s="28">
        <v>2.0904436860068258E-2</v>
      </c>
      <c r="I53" s="28">
        <v>7.8071672354948801E-2</v>
      </c>
      <c r="J53" s="28">
        <v>0.78754266211604096</v>
      </c>
      <c r="K53" s="28">
        <v>5.3754266211604097E-2</v>
      </c>
    </row>
    <row r="54" spans="1:11" ht="15" customHeight="1">
      <c r="A54" s="47"/>
      <c r="B54" s="25"/>
      <c r="C54" s="49" t="s">
        <v>6</v>
      </c>
      <c r="D54" s="29">
        <v>1909</v>
      </c>
      <c r="E54" s="30">
        <v>50</v>
      </c>
      <c r="F54" s="31">
        <v>20</v>
      </c>
      <c r="G54" s="31">
        <v>19</v>
      </c>
      <c r="H54" s="31">
        <v>57</v>
      </c>
      <c r="I54" s="31">
        <v>188</v>
      </c>
      <c r="J54" s="31">
        <v>1454</v>
      </c>
      <c r="K54" s="31">
        <v>121</v>
      </c>
    </row>
    <row r="55" spans="1:11" ht="15" customHeight="1">
      <c r="A55" s="47"/>
      <c r="B55" s="25"/>
      <c r="C55" s="51"/>
      <c r="D55" s="32">
        <v>1</v>
      </c>
      <c r="E55" s="27">
        <v>2.6191723415400735E-2</v>
      </c>
      <c r="F55" s="28">
        <v>1.0476689366160294E-2</v>
      </c>
      <c r="G55" s="28">
        <v>9.9528548978522792E-3</v>
      </c>
      <c r="H55" s="28">
        <v>2.9858564693556838E-2</v>
      </c>
      <c r="I55" s="28">
        <v>9.8480880041906763E-2</v>
      </c>
      <c r="J55" s="28">
        <v>0.76165531691985333</v>
      </c>
      <c r="K55" s="28">
        <v>6.3383970665269782E-2</v>
      </c>
    </row>
    <row r="56" spans="1:11" ht="15" customHeight="1">
      <c r="A56" s="47"/>
      <c r="B56" s="25"/>
      <c r="C56" s="49" t="s">
        <v>8</v>
      </c>
      <c r="D56" s="29">
        <v>5182</v>
      </c>
      <c r="E56" s="30">
        <v>162</v>
      </c>
      <c r="F56" s="31">
        <v>83</v>
      </c>
      <c r="G56" s="31">
        <v>68</v>
      </c>
      <c r="H56" s="31">
        <v>157</v>
      </c>
      <c r="I56" s="31">
        <v>471</v>
      </c>
      <c r="J56" s="31">
        <v>3884</v>
      </c>
      <c r="K56" s="31">
        <v>357</v>
      </c>
    </row>
    <row r="57" spans="1:11" ht="15" customHeight="1">
      <c r="A57" s="47"/>
      <c r="B57" s="40"/>
      <c r="C57" s="50"/>
      <c r="D57" s="41">
        <v>1</v>
      </c>
      <c r="E57" s="42">
        <v>3.1262060980316482E-2</v>
      </c>
      <c r="F57" s="43">
        <v>1.6016981860285603E-2</v>
      </c>
      <c r="G57" s="43">
        <v>1.3122346584330374E-2</v>
      </c>
      <c r="H57" s="43">
        <v>3.0297182554998071E-2</v>
      </c>
      <c r="I57" s="43">
        <v>9.0891547664994216E-2</v>
      </c>
      <c r="J57" s="43">
        <v>0.74951756078734078</v>
      </c>
      <c r="K57" s="43">
        <v>6.8892319567734464E-2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924" priority="31" rank="1"/>
  </conditionalFormatting>
  <conditionalFormatting sqref="E57:K57">
    <cfRule type="top10" dxfId="923" priority="25" rank="1"/>
  </conditionalFormatting>
  <conditionalFormatting sqref="E55:K55">
    <cfRule type="top10" dxfId="922" priority="24" rank="1"/>
  </conditionalFormatting>
  <conditionalFormatting sqref="E53:K53">
    <cfRule type="top10" dxfId="921" priority="23" rank="1"/>
  </conditionalFormatting>
  <conditionalFormatting sqref="E51:K51">
    <cfRule type="top10" dxfId="920" priority="22" rank="1"/>
  </conditionalFormatting>
  <conditionalFormatting sqref="E49:K49">
    <cfRule type="top10" dxfId="919" priority="21" rank="1"/>
  </conditionalFormatting>
  <conditionalFormatting sqref="E47:K47">
    <cfRule type="top10" dxfId="918" priority="20" rank="1"/>
  </conditionalFormatting>
  <conditionalFormatting sqref="E45:K45">
    <cfRule type="top10" dxfId="917" priority="19" rank="1"/>
  </conditionalFormatting>
  <conditionalFormatting sqref="E43:K43">
    <cfRule type="top10" dxfId="916" priority="18" rank="1"/>
  </conditionalFormatting>
  <conditionalFormatting sqref="E41:K41">
    <cfRule type="top10" dxfId="915" priority="17" rank="1"/>
  </conditionalFormatting>
  <conditionalFormatting sqref="E39:K39">
    <cfRule type="top10" dxfId="914" priority="16" rank="1"/>
  </conditionalFormatting>
  <conditionalFormatting sqref="E37:K37">
    <cfRule type="top10" dxfId="913" priority="15" rank="1"/>
  </conditionalFormatting>
  <conditionalFormatting sqref="E35:K35">
    <cfRule type="top10" dxfId="912" priority="14" rank="1"/>
  </conditionalFormatting>
  <conditionalFormatting sqref="E33:K33">
    <cfRule type="top10" dxfId="911" priority="13" rank="1"/>
  </conditionalFormatting>
  <conditionalFormatting sqref="E31:K31">
    <cfRule type="top10" dxfId="910" priority="11" rank="1"/>
  </conditionalFormatting>
  <conditionalFormatting sqref="E29:K29">
    <cfRule type="top10" dxfId="909" priority="10" rank="1"/>
  </conditionalFormatting>
  <conditionalFormatting sqref="E27:K27">
    <cfRule type="top10" dxfId="908" priority="9" rank="1"/>
  </conditionalFormatting>
  <conditionalFormatting sqref="E25:K25">
    <cfRule type="top10" dxfId="907" priority="8" rank="1"/>
  </conditionalFormatting>
  <conditionalFormatting sqref="E23:K23">
    <cfRule type="top10" dxfId="906" priority="7" rank="1"/>
  </conditionalFormatting>
  <conditionalFormatting sqref="E21:K21">
    <cfRule type="top10" dxfId="905" priority="6" rank="1"/>
  </conditionalFormatting>
  <conditionalFormatting sqref="E19:K19">
    <cfRule type="top10" dxfId="904" priority="5" rank="1"/>
  </conditionalFormatting>
  <conditionalFormatting sqref="E17:K17">
    <cfRule type="top10" dxfId="903" priority="4" rank="1"/>
  </conditionalFormatting>
  <conditionalFormatting sqref="E15:K15">
    <cfRule type="top10" dxfId="902" priority="3" rank="1"/>
  </conditionalFormatting>
  <conditionalFormatting sqref="E13:K13">
    <cfRule type="top10" dxfId="901" priority="2" rank="1"/>
  </conditionalFormatting>
  <conditionalFormatting sqref="E11:K11">
    <cfRule type="top10" dxfId="9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336</v>
      </c>
    </row>
    <row r="4" spans="1:16384" ht="15" customHeight="1">
      <c r="B4" s="3" t="s">
        <v>337</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647</v>
      </c>
      <c r="F8" s="17">
        <v>220</v>
      </c>
      <c r="G8" s="17">
        <v>150</v>
      </c>
      <c r="H8" s="17">
        <v>268</v>
      </c>
      <c r="I8" s="17">
        <v>960</v>
      </c>
      <c r="J8" s="17">
        <v>16262</v>
      </c>
      <c r="K8" s="17">
        <v>1167</v>
      </c>
    </row>
    <row r="9" spans="1:16384" ht="15" customHeight="1">
      <c r="A9" s="47"/>
      <c r="B9" s="55"/>
      <c r="C9" s="56"/>
      <c r="D9" s="18">
        <v>1</v>
      </c>
      <c r="E9" s="19">
        <v>3.2886042492629865E-2</v>
      </c>
      <c r="F9" s="20">
        <v>1.1182271017586662E-2</v>
      </c>
      <c r="G9" s="20">
        <v>7.6242756938090881E-3</v>
      </c>
      <c r="H9" s="20">
        <v>1.362203923960557E-2</v>
      </c>
      <c r="I9" s="20">
        <v>4.8795364440378165E-2</v>
      </c>
      <c r="J9" s="20">
        <v>0.82657314221815592</v>
      </c>
      <c r="K9" s="20">
        <v>5.9316864897834706E-2</v>
      </c>
    </row>
    <row r="10" spans="1:16384" ht="15" customHeight="1">
      <c r="A10" s="47"/>
      <c r="B10" s="21" t="s">
        <v>294</v>
      </c>
      <c r="C10" s="57" t="s">
        <v>300</v>
      </c>
      <c r="D10" s="22">
        <v>9368</v>
      </c>
      <c r="E10" s="23">
        <v>159</v>
      </c>
      <c r="F10" s="24">
        <v>50</v>
      </c>
      <c r="G10" s="24">
        <v>44</v>
      </c>
      <c r="H10" s="24">
        <v>98</v>
      </c>
      <c r="I10" s="24">
        <v>567</v>
      </c>
      <c r="J10" s="24">
        <v>7897</v>
      </c>
      <c r="K10" s="24">
        <v>553</v>
      </c>
    </row>
    <row r="11" spans="1:16384" ht="15" customHeight="1">
      <c r="A11" s="47"/>
      <c r="B11" s="25"/>
      <c r="C11" s="51"/>
      <c r="D11" s="26">
        <v>1</v>
      </c>
      <c r="E11" s="27">
        <v>1.697267292912041E-2</v>
      </c>
      <c r="F11" s="28">
        <v>5.3373185311699402E-3</v>
      </c>
      <c r="G11" s="28">
        <v>4.696840307429547E-3</v>
      </c>
      <c r="H11" s="28">
        <v>1.0461144321093083E-2</v>
      </c>
      <c r="I11" s="28">
        <v>6.0525192143467126E-2</v>
      </c>
      <c r="J11" s="28">
        <v>0.84297608881298036</v>
      </c>
      <c r="K11" s="28">
        <v>5.9030742954739542E-2</v>
      </c>
    </row>
    <row r="12" spans="1:16384" ht="15" customHeight="1">
      <c r="A12" s="47"/>
      <c r="B12" s="25"/>
      <c r="C12" s="49" t="s">
        <v>301</v>
      </c>
      <c r="D12" s="29">
        <v>10225</v>
      </c>
      <c r="E12" s="30">
        <v>487</v>
      </c>
      <c r="F12" s="31">
        <v>170</v>
      </c>
      <c r="G12" s="31">
        <v>105</v>
      </c>
      <c r="H12" s="31">
        <v>167</v>
      </c>
      <c r="I12" s="31">
        <v>392</v>
      </c>
      <c r="J12" s="31">
        <v>8301</v>
      </c>
      <c r="K12" s="31">
        <v>603</v>
      </c>
    </row>
    <row r="13" spans="1:16384" ht="15" customHeight="1">
      <c r="A13" s="47"/>
      <c r="B13" s="40"/>
      <c r="C13" s="50"/>
      <c r="D13" s="41">
        <v>1</v>
      </c>
      <c r="E13" s="42">
        <v>4.7628361858190707E-2</v>
      </c>
      <c r="F13" s="43">
        <v>1.6625916870415647E-2</v>
      </c>
      <c r="G13" s="43">
        <v>1.0268948655256724E-2</v>
      </c>
      <c r="H13" s="43">
        <v>1.6332518337408314E-2</v>
      </c>
      <c r="I13" s="43">
        <v>3.8337408312958433E-2</v>
      </c>
      <c r="J13" s="43">
        <v>0.81183374083129589</v>
      </c>
      <c r="K13" s="43">
        <v>5.8973105134474325E-2</v>
      </c>
    </row>
    <row r="14" spans="1:16384" ht="15" customHeight="1">
      <c r="A14" s="47"/>
      <c r="B14" s="25" t="s">
        <v>1</v>
      </c>
      <c r="C14" s="52" t="s">
        <v>302</v>
      </c>
      <c r="D14" s="22">
        <v>2690</v>
      </c>
      <c r="E14" s="23">
        <v>95</v>
      </c>
      <c r="F14" s="24">
        <v>19</v>
      </c>
      <c r="G14" s="24">
        <v>8</v>
      </c>
      <c r="H14" s="24">
        <v>13</v>
      </c>
      <c r="I14" s="24">
        <v>73</v>
      </c>
      <c r="J14" s="24">
        <v>2403</v>
      </c>
      <c r="K14" s="24">
        <v>79</v>
      </c>
    </row>
    <row r="15" spans="1:16384" ht="15" customHeight="1">
      <c r="A15" s="47"/>
      <c r="B15" s="25"/>
      <c r="C15" s="51"/>
      <c r="D15" s="32">
        <v>1</v>
      </c>
      <c r="E15" s="27">
        <v>3.5315985130111527E-2</v>
      </c>
      <c r="F15" s="28">
        <v>7.0631970260223052E-3</v>
      </c>
      <c r="G15" s="28">
        <v>2.9739776951672862E-3</v>
      </c>
      <c r="H15" s="28">
        <v>4.8327137546468404E-3</v>
      </c>
      <c r="I15" s="28">
        <v>2.7137546468401486E-2</v>
      </c>
      <c r="J15" s="28">
        <v>0.89330855018587363</v>
      </c>
      <c r="K15" s="28">
        <v>2.9368029739776952E-2</v>
      </c>
    </row>
    <row r="16" spans="1:16384" ht="15" customHeight="1">
      <c r="A16" s="47"/>
      <c r="B16" s="25"/>
      <c r="C16" s="49" t="s">
        <v>303</v>
      </c>
      <c r="D16" s="29">
        <v>2875</v>
      </c>
      <c r="E16" s="30">
        <v>116</v>
      </c>
      <c r="F16" s="31">
        <v>20</v>
      </c>
      <c r="G16" s="31">
        <v>10</v>
      </c>
      <c r="H16" s="31">
        <v>21</v>
      </c>
      <c r="I16" s="31">
        <v>106</v>
      </c>
      <c r="J16" s="31">
        <v>2492</v>
      </c>
      <c r="K16" s="31">
        <v>110</v>
      </c>
    </row>
    <row r="17" spans="1:11" ht="15" customHeight="1">
      <c r="A17" s="47"/>
      <c r="B17" s="25"/>
      <c r="C17" s="51"/>
      <c r="D17" s="32">
        <v>1</v>
      </c>
      <c r="E17" s="27">
        <v>4.0347826086956522E-2</v>
      </c>
      <c r="F17" s="28">
        <v>6.956521739130435E-3</v>
      </c>
      <c r="G17" s="28">
        <v>3.4782608695652175E-3</v>
      </c>
      <c r="H17" s="28">
        <v>7.3043478260869567E-3</v>
      </c>
      <c r="I17" s="28">
        <v>3.6869565217391306E-2</v>
      </c>
      <c r="J17" s="28">
        <v>0.86678260869565216</v>
      </c>
      <c r="K17" s="28">
        <v>3.826086956521739E-2</v>
      </c>
    </row>
    <row r="18" spans="1:11" ht="15" customHeight="1">
      <c r="A18" s="47"/>
      <c r="B18" s="25"/>
      <c r="C18" s="49" t="s">
        <v>304</v>
      </c>
      <c r="D18" s="29">
        <v>3280</v>
      </c>
      <c r="E18" s="30">
        <v>112</v>
      </c>
      <c r="F18" s="31">
        <v>30</v>
      </c>
      <c r="G18" s="31">
        <v>19</v>
      </c>
      <c r="H18" s="31">
        <v>40</v>
      </c>
      <c r="I18" s="31">
        <v>149</v>
      </c>
      <c r="J18" s="31">
        <v>2756</v>
      </c>
      <c r="K18" s="31">
        <v>174</v>
      </c>
    </row>
    <row r="19" spans="1:11" ht="15" customHeight="1">
      <c r="A19" s="47"/>
      <c r="B19" s="25"/>
      <c r="C19" s="51"/>
      <c r="D19" s="32">
        <v>1</v>
      </c>
      <c r="E19" s="27">
        <v>3.4146341463414637E-2</v>
      </c>
      <c r="F19" s="28">
        <v>9.1463414634146336E-3</v>
      </c>
      <c r="G19" s="28">
        <v>5.7926829268292682E-3</v>
      </c>
      <c r="H19" s="28">
        <v>1.2195121951219513E-2</v>
      </c>
      <c r="I19" s="28">
        <v>4.5426829268292682E-2</v>
      </c>
      <c r="J19" s="28">
        <v>0.84024390243902436</v>
      </c>
      <c r="K19" s="28">
        <v>5.3048780487804877E-2</v>
      </c>
    </row>
    <row r="20" spans="1:11" ht="15" customHeight="1">
      <c r="A20" s="47"/>
      <c r="B20" s="25"/>
      <c r="C20" s="49" t="s">
        <v>305</v>
      </c>
      <c r="D20" s="29">
        <v>4523</v>
      </c>
      <c r="E20" s="30">
        <v>164</v>
      </c>
      <c r="F20" s="31">
        <v>67</v>
      </c>
      <c r="G20" s="31">
        <v>30</v>
      </c>
      <c r="H20" s="31">
        <v>63</v>
      </c>
      <c r="I20" s="31">
        <v>232</v>
      </c>
      <c r="J20" s="31">
        <v>3707</v>
      </c>
      <c r="K20" s="31">
        <v>260</v>
      </c>
    </row>
    <row r="21" spans="1:11" ht="15" customHeight="1">
      <c r="A21" s="47"/>
      <c r="B21" s="25"/>
      <c r="C21" s="51"/>
      <c r="D21" s="32">
        <v>1</v>
      </c>
      <c r="E21" s="27">
        <v>3.625912005306213E-2</v>
      </c>
      <c r="F21" s="28">
        <v>1.4813177094848551E-2</v>
      </c>
      <c r="G21" s="28">
        <v>6.6327658633650232E-3</v>
      </c>
      <c r="H21" s="28">
        <v>1.3928808313066549E-2</v>
      </c>
      <c r="I21" s="28">
        <v>5.1293389343356179E-2</v>
      </c>
      <c r="J21" s="28">
        <v>0.81958876851647133</v>
      </c>
      <c r="K21" s="28">
        <v>5.7483970815830204E-2</v>
      </c>
    </row>
    <row r="22" spans="1:11" ht="15" customHeight="1">
      <c r="A22" s="47"/>
      <c r="B22" s="25"/>
      <c r="C22" s="49" t="s">
        <v>306</v>
      </c>
      <c r="D22" s="29">
        <v>5762</v>
      </c>
      <c r="E22" s="30">
        <v>147</v>
      </c>
      <c r="F22" s="31">
        <v>76</v>
      </c>
      <c r="G22" s="31">
        <v>73</v>
      </c>
      <c r="H22" s="31">
        <v>121</v>
      </c>
      <c r="I22" s="31">
        <v>374</v>
      </c>
      <c r="J22" s="31">
        <v>4498</v>
      </c>
      <c r="K22" s="31">
        <v>473</v>
      </c>
    </row>
    <row r="23" spans="1:11" ht="15" customHeight="1">
      <c r="A23" s="47"/>
      <c r="B23" s="40"/>
      <c r="C23" s="50"/>
      <c r="D23" s="41">
        <v>1</v>
      </c>
      <c r="E23" s="42">
        <v>2.5511975008677544E-2</v>
      </c>
      <c r="F23" s="43">
        <v>1.3189864630336688E-2</v>
      </c>
      <c r="G23" s="43">
        <v>1.2669212079139187E-2</v>
      </c>
      <c r="H23" s="43">
        <v>2.0999652898299203E-2</v>
      </c>
      <c r="I23" s="43">
        <v>6.4908018049288446E-2</v>
      </c>
      <c r="J23" s="43">
        <v>0.78063172509545298</v>
      </c>
      <c r="K23" s="43">
        <v>8.2089552238805971E-2</v>
      </c>
    </row>
    <row r="24" spans="1:11" ht="15" customHeight="1">
      <c r="A24" s="47"/>
      <c r="B24" s="25" t="s">
        <v>295</v>
      </c>
      <c r="C24" s="52" t="s">
        <v>307</v>
      </c>
      <c r="D24" s="22">
        <v>2093</v>
      </c>
      <c r="E24" s="23">
        <v>67</v>
      </c>
      <c r="F24" s="24">
        <v>23</v>
      </c>
      <c r="G24" s="24">
        <v>20</v>
      </c>
      <c r="H24" s="24">
        <v>24</v>
      </c>
      <c r="I24" s="24">
        <v>77</v>
      </c>
      <c r="J24" s="24">
        <v>1712</v>
      </c>
      <c r="K24" s="24">
        <v>170</v>
      </c>
    </row>
    <row r="25" spans="1:11" ht="15" customHeight="1">
      <c r="A25" s="47"/>
      <c r="B25" s="25"/>
      <c r="C25" s="51"/>
      <c r="D25" s="32">
        <v>1</v>
      </c>
      <c r="E25" s="27">
        <v>3.2011466794075488E-2</v>
      </c>
      <c r="F25" s="28">
        <v>1.098901098901099E-2</v>
      </c>
      <c r="G25" s="28">
        <v>9.5556617295747739E-3</v>
      </c>
      <c r="H25" s="28">
        <v>1.1466794075489728E-2</v>
      </c>
      <c r="I25" s="28">
        <v>3.678929765886288E-2</v>
      </c>
      <c r="J25" s="28">
        <v>0.81796464405160052</v>
      </c>
      <c r="K25" s="28">
        <v>8.1223124701385568E-2</v>
      </c>
    </row>
    <row r="26" spans="1:11" ht="15" customHeight="1">
      <c r="A26" s="47"/>
      <c r="B26" s="25"/>
      <c r="C26" s="49" t="s">
        <v>308</v>
      </c>
      <c r="D26" s="29">
        <v>6217</v>
      </c>
      <c r="E26" s="30">
        <v>181</v>
      </c>
      <c r="F26" s="31">
        <v>102</v>
      </c>
      <c r="G26" s="31">
        <v>73</v>
      </c>
      <c r="H26" s="31">
        <v>114</v>
      </c>
      <c r="I26" s="31">
        <v>375</v>
      </c>
      <c r="J26" s="31">
        <v>4973</v>
      </c>
      <c r="K26" s="31">
        <v>399</v>
      </c>
    </row>
    <row r="27" spans="1:11" ht="15" customHeight="1">
      <c r="A27" s="47"/>
      <c r="B27" s="25"/>
      <c r="C27" s="51"/>
      <c r="D27" s="32">
        <v>1</v>
      </c>
      <c r="E27" s="27">
        <v>2.9113720443944023E-2</v>
      </c>
      <c r="F27" s="28">
        <v>1.6406626990509893E-2</v>
      </c>
      <c r="G27" s="28">
        <v>1.1741997748110021E-2</v>
      </c>
      <c r="H27" s="28">
        <v>1.8336818401158115E-2</v>
      </c>
      <c r="I27" s="28">
        <v>6.0318481582756954E-2</v>
      </c>
      <c r="J27" s="28">
        <v>0.79990349042946762</v>
      </c>
      <c r="K27" s="28">
        <v>6.4178864404053404E-2</v>
      </c>
    </row>
    <row r="28" spans="1:11" ht="15" customHeight="1">
      <c r="A28" s="47"/>
      <c r="B28" s="25"/>
      <c r="C28" s="49" t="s">
        <v>406</v>
      </c>
      <c r="D28" s="29">
        <v>7018</v>
      </c>
      <c r="E28" s="30">
        <v>234</v>
      </c>
      <c r="F28" s="31">
        <v>62</v>
      </c>
      <c r="G28" s="31">
        <v>39</v>
      </c>
      <c r="H28" s="31">
        <v>82</v>
      </c>
      <c r="I28" s="31">
        <v>305</v>
      </c>
      <c r="J28" s="31">
        <v>5993</v>
      </c>
      <c r="K28" s="31">
        <v>303</v>
      </c>
    </row>
    <row r="29" spans="1:11" ht="15" customHeight="1">
      <c r="A29" s="47"/>
      <c r="B29" s="25"/>
      <c r="C29" s="51"/>
      <c r="D29" s="32">
        <v>1</v>
      </c>
      <c r="E29" s="27">
        <v>3.3342832715873467E-2</v>
      </c>
      <c r="F29" s="28">
        <v>8.8344257623254492E-3</v>
      </c>
      <c r="G29" s="28">
        <v>5.557138785978911E-3</v>
      </c>
      <c r="H29" s="28">
        <v>1.1684240524365916E-2</v>
      </c>
      <c r="I29" s="28">
        <v>4.3459675121117126E-2</v>
      </c>
      <c r="J29" s="28">
        <v>0.85394699344542602</v>
      </c>
      <c r="K29" s="28">
        <v>4.3174693644913081E-2</v>
      </c>
    </row>
    <row r="30" spans="1:11" ht="15" customHeight="1">
      <c r="A30" s="47"/>
      <c r="B30" s="25"/>
      <c r="C30" s="49" t="s">
        <v>407</v>
      </c>
      <c r="D30" s="29">
        <v>4023</v>
      </c>
      <c r="E30" s="30">
        <v>156</v>
      </c>
      <c r="F30" s="31">
        <v>32</v>
      </c>
      <c r="G30" s="31">
        <v>14</v>
      </c>
      <c r="H30" s="31">
        <v>43</v>
      </c>
      <c r="I30" s="31">
        <v>189</v>
      </c>
      <c r="J30" s="31">
        <v>3362</v>
      </c>
      <c r="K30" s="31">
        <v>227</v>
      </c>
    </row>
    <row r="31" spans="1:11" ht="15" customHeight="1">
      <c r="A31" s="47"/>
      <c r="B31" s="40"/>
      <c r="C31" s="50"/>
      <c r="D31" s="41">
        <v>1</v>
      </c>
      <c r="E31" s="42">
        <v>3.877703206562267E-2</v>
      </c>
      <c r="F31" s="43">
        <v>7.9542629878200342E-3</v>
      </c>
      <c r="G31" s="43">
        <v>3.4799900571712652E-3</v>
      </c>
      <c r="H31" s="43">
        <v>1.0688540889883172E-2</v>
      </c>
      <c r="I31" s="43">
        <v>4.6979865771812082E-2</v>
      </c>
      <c r="J31" s="43">
        <v>0.83569475515784242</v>
      </c>
      <c r="K31" s="43">
        <v>5.6425553069848373E-2</v>
      </c>
    </row>
    <row r="32" spans="1:11" ht="15" customHeight="1">
      <c r="A32" s="47"/>
      <c r="B32" s="25" t="s">
        <v>296</v>
      </c>
      <c r="C32" s="52" t="s">
        <v>408</v>
      </c>
      <c r="D32" s="22">
        <v>2534</v>
      </c>
      <c r="E32" s="33">
        <v>78</v>
      </c>
      <c r="F32" s="34">
        <v>34</v>
      </c>
      <c r="G32" s="34">
        <v>25</v>
      </c>
      <c r="H32" s="34">
        <v>36</v>
      </c>
      <c r="I32" s="34">
        <v>122</v>
      </c>
      <c r="J32" s="34">
        <v>2104</v>
      </c>
      <c r="K32" s="34">
        <v>135</v>
      </c>
    </row>
    <row r="33" spans="1:11" ht="15" customHeight="1">
      <c r="A33" s="47"/>
      <c r="B33" s="25"/>
      <c r="C33" s="51"/>
      <c r="D33" s="32">
        <v>1</v>
      </c>
      <c r="E33" s="27">
        <v>3.0781373322809787E-2</v>
      </c>
      <c r="F33" s="28">
        <v>1.3417521704814523E-2</v>
      </c>
      <c r="G33" s="28">
        <v>9.8658247829518549E-3</v>
      </c>
      <c r="H33" s="28">
        <v>1.4206787687450671E-2</v>
      </c>
      <c r="I33" s="28">
        <v>4.8145224940805052E-2</v>
      </c>
      <c r="J33" s="28">
        <v>0.83030781373322815</v>
      </c>
      <c r="K33" s="28">
        <v>5.3275453827940016E-2</v>
      </c>
    </row>
    <row r="34" spans="1:11" ht="15" customHeight="1">
      <c r="A34" s="47"/>
      <c r="B34" s="25"/>
      <c r="C34" s="49" t="s">
        <v>409</v>
      </c>
      <c r="D34" s="29">
        <v>13584</v>
      </c>
      <c r="E34" s="35">
        <v>475</v>
      </c>
      <c r="F34" s="36">
        <v>153</v>
      </c>
      <c r="G34" s="36">
        <v>107</v>
      </c>
      <c r="H34" s="36">
        <v>194</v>
      </c>
      <c r="I34" s="36">
        <v>682</v>
      </c>
      <c r="J34" s="36">
        <v>11229</v>
      </c>
      <c r="K34" s="36">
        <v>744</v>
      </c>
    </row>
    <row r="35" spans="1:11" ht="15" customHeight="1">
      <c r="A35" s="47"/>
      <c r="B35" s="25"/>
      <c r="C35" s="51"/>
      <c r="D35" s="32">
        <v>1</v>
      </c>
      <c r="E35" s="27">
        <v>3.496760895170789E-2</v>
      </c>
      <c r="F35" s="28">
        <v>1.1263250883392226E-2</v>
      </c>
      <c r="G35" s="28">
        <v>7.8769140164899887E-3</v>
      </c>
      <c r="H35" s="28">
        <v>1.4281507656065961E-2</v>
      </c>
      <c r="I35" s="28">
        <v>5.0206124852767965E-2</v>
      </c>
      <c r="J35" s="28">
        <v>0.82663427561837455</v>
      </c>
      <c r="K35" s="28">
        <v>5.4770318021201414E-2</v>
      </c>
    </row>
    <row r="36" spans="1:11" ht="15" customHeight="1">
      <c r="A36" s="47"/>
      <c r="B36" s="25"/>
      <c r="C36" s="49" t="s">
        <v>410</v>
      </c>
      <c r="D36" s="29">
        <v>2397</v>
      </c>
      <c r="E36" s="35">
        <v>71</v>
      </c>
      <c r="F36" s="36">
        <v>23</v>
      </c>
      <c r="G36" s="36">
        <v>13</v>
      </c>
      <c r="H36" s="36">
        <v>28</v>
      </c>
      <c r="I36" s="36">
        <v>119</v>
      </c>
      <c r="J36" s="36">
        <v>1988</v>
      </c>
      <c r="K36" s="36">
        <v>155</v>
      </c>
    </row>
    <row r="37" spans="1:11" ht="15" customHeight="1">
      <c r="A37" s="47"/>
      <c r="B37" s="25"/>
      <c r="C37" s="51"/>
      <c r="D37" s="32">
        <v>1</v>
      </c>
      <c r="E37" s="27">
        <v>2.9620358781810598E-2</v>
      </c>
      <c r="F37" s="28">
        <v>9.5953274926992068E-3</v>
      </c>
      <c r="G37" s="28">
        <v>5.4234459741343347E-3</v>
      </c>
      <c r="H37" s="28">
        <v>1.1681268251981644E-2</v>
      </c>
      <c r="I37" s="28">
        <v>4.9645390070921988E-2</v>
      </c>
      <c r="J37" s="28">
        <v>0.82937004589069674</v>
      </c>
      <c r="K37" s="28">
        <v>6.4664163537755531E-2</v>
      </c>
    </row>
    <row r="38" spans="1:11" ht="15" customHeight="1">
      <c r="A38" s="47"/>
      <c r="B38" s="25"/>
      <c r="C38" s="49" t="s">
        <v>411</v>
      </c>
      <c r="D38" s="29">
        <v>794</v>
      </c>
      <c r="E38" s="35">
        <v>16</v>
      </c>
      <c r="F38" s="36">
        <v>7</v>
      </c>
      <c r="G38" s="36">
        <v>2</v>
      </c>
      <c r="H38" s="36">
        <v>7</v>
      </c>
      <c r="I38" s="36">
        <v>25</v>
      </c>
      <c r="J38" s="36">
        <v>670</v>
      </c>
      <c r="K38" s="36">
        <v>67</v>
      </c>
    </row>
    <row r="39" spans="1:11" ht="15" customHeight="1">
      <c r="A39" s="47"/>
      <c r="B39" s="40"/>
      <c r="C39" s="50"/>
      <c r="D39" s="41">
        <v>1</v>
      </c>
      <c r="E39" s="42">
        <v>2.0151133501259445E-2</v>
      </c>
      <c r="F39" s="43">
        <v>8.8161209068010078E-3</v>
      </c>
      <c r="G39" s="43">
        <v>2.5188916876574307E-3</v>
      </c>
      <c r="H39" s="43">
        <v>8.8161209068010078E-3</v>
      </c>
      <c r="I39" s="43">
        <v>3.1486146095717885E-2</v>
      </c>
      <c r="J39" s="43">
        <v>0.84382871536523929</v>
      </c>
      <c r="K39" s="43">
        <v>8.4382871536523935E-2</v>
      </c>
    </row>
    <row r="40" spans="1:11" ht="15" customHeight="1">
      <c r="A40" s="47"/>
      <c r="B40" s="25" t="s">
        <v>297</v>
      </c>
      <c r="C40" s="52" t="s">
        <v>2</v>
      </c>
      <c r="D40" s="22">
        <v>1979</v>
      </c>
      <c r="E40" s="23">
        <v>49</v>
      </c>
      <c r="F40" s="24">
        <v>28</v>
      </c>
      <c r="G40" s="24">
        <v>14</v>
      </c>
      <c r="H40" s="24">
        <v>16</v>
      </c>
      <c r="I40" s="24">
        <v>64</v>
      </c>
      <c r="J40" s="24">
        <v>1682</v>
      </c>
      <c r="K40" s="24">
        <v>126</v>
      </c>
    </row>
    <row r="41" spans="1:11" ht="15" customHeight="1">
      <c r="A41" s="47"/>
      <c r="B41" s="25"/>
      <c r="C41" s="51"/>
      <c r="D41" s="32">
        <v>1</v>
      </c>
      <c r="E41" s="27">
        <v>2.4759979787771603E-2</v>
      </c>
      <c r="F41" s="28">
        <v>1.4148559878726629E-2</v>
      </c>
      <c r="G41" s="28">
        <v>7.0742799393633147E-3</v>
      </c>
      <c r="H41" s="28">
        <v>8.0848913592723604E-3</v>
      </c>
      <c r="I41" s="28">
        <v>3.2339565437089442E-2</v>
      </c>
      <c r="J41" s="28">
        <v>0.84992420414350678</v>
      </c>
      <c r="K41" s="28">
        <v>6.3668519454269837E-2</v>
      </c>
    </row>
    <row r="42" spans="1:11" ht="15" customHeight="1">
      <c r="A42" s="47"/>
      <c r="B42" s="25"/>
      <c r="C42" s="49" t="s">
        <v>309</v>
      </c>
      <c r="D42" s="29">
        <v>1921</v>
      </c>
      <c r="E42" s="30">
        <v>82</v>
      </c>
      <c r="F42" s="31">
        <v>17</v>
      </c>
      <c r="G42" s="31">
        <v>17</v>
      </c>
      <c r="H42" s="31">
        <v>31</v>
      </c>
      <c r="I42" s="31">
        <v>99</v>
      </c>
      <c r="J42" s="31">
        <v>1607</v>
      </c>
      <c r="K42" s="31">
        <v>68</v>
      </c>
    </row>
    <row r="43" spans="1:11" ht="15" customHeight="1">
      <c r="A43" s="47"/>
      <c r="B43" s="25"/>
      <c r="C43" s="51"/>
      <c r="D43" s="32">
        <v>1</v>
      </c>
      <c r="E43" s="27">
        <v>4.2686100989068193E-2</v>
      </c>
      <c r="F43" s="28">
        <v>8.8495575221238937E-3</v>
      </c>
      <c r="G43" s="28">
        <v>8.8495575221238937E-3</v>
      </c>
      <c r="H43" s="28">
        <v>1.6137428422696512E-2</v>
      </c>
      <c r="I43" s="28">
        <v>5.1535658511192087E-2</v>
      </c>
      <c r="J43" s="28">
        <v>0.83654346694429982</v>
      </c>
      <c r="K43" s="28">
        <v>3.5398230088495575E-2</v>
      </c>
    </row>
    <row r="44" spans="1:11" ht="15" customHeight="1">
      <c r="A44" s="47"/>
      <c r="B44" s="25"/>
      <c r="C44" s="49" t="s">
        <v>310</v>
      </c>
      <c r="D44" s="29">
        <v>1117</v>
      </c>
      <c r="E44" s="30">
        <v>35</v>
      </c>
      <c r="F44" s="31">
        <v>10</v>
      </c>
      <c r="G44" s="31">
        <v>12</v>
      </c>
      <c r="H44" s="31">
        <v>14</v>
      </c>
      <c r="I44" s="31">
        <v>63</v>
      </c>
      <c r="J44" s="31">
        <v>956</v>
      </c>
      <c r="K44" s="31">
        <v>27</v>
      </c>
    </row>
    <row r="45" spans="1:11" ht="15" customHeight="1">
      <c r="A45" s="47"/>
      <c r="B45" s="25"/>
      <c r="C45" s="51"/>
      <c r="D45" s="32">
        <v>1</v>
      </c>
      <c r="E45" s="27">
        <v>3.133393017009848E-2</v>
      </c>
      <c r="F45" s="28">
        <v>8.9525514771709933E-3</v>
      </c>
      <c r="G45" s="28">
        <v>1.0743061772605193E-2</v>
      </c>
      <c r="H45" s="28">
        <v>1.2533572068039392E-2</v>
      </c>
      <c r="I45" s="28">
        <v>5.640107430617726E-2</v>
      </c>
      <c r="J45" s="28">
        <v>0.85586392121754695</v>
      </c>
      <c r="K45" s="28">
        <v>2.4171888988361683E-2</v>
      </c>
    </row>
    <row r="46" spans="1:11" ht="15" customHeight="1">
      <c r="A46" s="47"/>
      <c r="B46" s="25"/>
      <c r="C46" s="49" t="s">
        <v>5</v>
      </c>
      <c r="D46" s="29">
        <v>1482</v>
      </c>
      <c r="E46" s="30">
        <v>58</v>
      </c>
      <c r="F46" s="31">
        <v>16</v>
      </c>
      <c r="G46" s="31">
        <v>12</v>
      </c>
      <c r="H46" s="31">
        <v>19</v>
      </c>
      <c r="I46" s="31">
        <v>47</v>
      </c>
      <c r="J46" s="31">
        <v>1226</v>
      </c>
      <c r="K46" s="31">
        <v>104</v>
      </c>
    </row>
    <row r="47" spans="1:11" ht="15" customHeight="1">
      <c r="A47" s="47"/>
      <c r="B47" s="25"/>
      <c r="C47" s="51"/>
      <c r="D47" s="32">
        <v>1</v>
      </c>
      <c r="E47" s="27">
        <v>3.9136302294197033E-2</v>
      </c>
      <c r="F47" s="28">
        <v>1.0796221322537112E-2</v>
      </c>
      <c r="G47" s="28">
        <v>8.0971659919028341E-3</v>
      </c>
      <c r="H47" s="28">
        <v>1.282051282051282E-2</v>
      </c>
      <c r="I47" s="28">
        <v>3.1713900134952767E-2</v>
      </c>
      <c r="J47" s="28">
        <v>0.82726045883940624</v>
      </c>
      <c r="K47" s="28">
        <v>7.0175438596491224E-2</v>
      </c>
    </row>
    <row r="48" spans="1:11" ht="15" customHeight="1">
      <c r="A48" s="47"/>
      <c r="B48" s="25"/>
      <c r="C48" s="49" t="s">
        <v>311</v>
      </c>
      <c r="D48" s="29">
        <v>2208</v>
      </c>
      <c r="E48" s="30">
        <v>72</v>
      </c>
      <c r="F48" s="31">
        <v>23</v>
      </c>
      <c r="G48" s="31">
        <v>16</v>
      </c>
      <c r="H48" s="31">
        <v>29</v>
      </c>
      <c r="I48" s="31">
        <v>82</v>
      </c>
      <c r="J48" s="31">
        <v>1873</v>
      </c>
      <c r="K48" s="31">
        <v>113</v>
      </c>
    </row>
    <row r="49" spans="1:11" ht="15" customHeight="1">
      <c r="A49" s="47"/>
      <c r="B49" s="25"/>
      <c r="C49" s="51"/>
      <c r="D49" s="32">
        <v>1</v>
      </c>
      <c r="E49" s="27">
        <v>3.2608695652173912E-2</v>
      </c>
      <c r="F49" s="28">
        <v>1.0416666666666666E-2</v>
      </c>
      <c r="G49" s="28">
        <v>7.246376811594203E-3</v>
      </c>
      <c r="H49" s="28">
        <v>1.3134057971014492E-2</v>
      </c>
      <c r="I49" s="28">
        <v>3.7137681159420288E-2</v>
      </c>
      <c r="J49" s="28">
        <v>0.84827898550724634</v>
      </c>
      <c r="K49" s="28">
        <v>5.1177536231884056E-2</v>
      </c>
    </row>
    <row r="50" spans="1:11" ht="15" customHeight="1">
      <c r="A50" s="47"/>
      <c r="B50" s="25"/>
      <c r="C50" s="49" t="s">
        <v>7</v>
      </c>
      <c r="D50" s="29">
        <v>1532</v>
      </c>
      <c r="E50" s="30">
        <v>52</v>
      </c>
      <c r="F50" s="31">
        <v>14</v>
      </c>
      <c r="G50" s="31">
        <v>18</v>
      </c>
      <c r="H50" s="31">
        <v>18</v>
      </c>
      <c r="I50" s="31">
        <v>67</v>
      </c>
      <c r="J50" s="31">
        <v>1279</v>
      </c>
      <c r="K50" s="31">
        <v>84</v>
      </c>
    </row>
    <row r="51" spans="1:11" ht="15" customHeight="1">
      <c r="A51" s="47"/>
      <c r="B51" s="25"/>
      <c r="C51" s="51"/>
      <c r="D51" s="32">
        <v>1</v>
      </c>
      <c r="E51" s="27">
        <v>3.3942558746736295E-2</v>
      </c>
      <c r="F51" s="28">
        <v>9.138381201044387E-3</v>
      </c>
      <c r="G51" s="28">
        <v>1.1749347258485639E-2</v>
      </c>
      <c r="H51" s="28">
        <v>1.1749347258485639E-2</v>
      </c>
      <c r="I51" s="28">
        <v>4.3733681462140996E-2</v>
      </c>
      <c r="J51" s="28">
        <v>0.83485639686684077</v>
      </c>
      <c r="K51" s="28">
        <v>5.4830287206266322E-2</v>
      </c>
    </row>
    <row r="52" spans="1:11" ht="15" customHeight="1">
      <c r="A52" s="47"/>
      <c r="B52" s="25"/>
      <c r="C52" s="49" t="s">
        <v>3</v>
      </c>
      <c r="D52" s="29">
        <v>2344</v>
      </c>
      <c r="E52" s="30">
        <v>69</v>
      </c>
      <c r="F52" s="31">
        <v>35</v>
      </c>
      <c r="G52" s="31">
        <v>15</v>
      </c>
      <c r="H52" s="31">
        <v>35</v>
      </c>
      <c r="I52" s="31">
        <v>129</v>
      </c>
      <c r="J52" s="31">
        <v>1926</v>
      </c>
      <c r="K52" s="31">
        <v>135</v>
      </c>
    </row>
    <row r="53" spans="1:11" ht="15" customHeight="1">
      <c r="A53" s="47"/>
      <c r="B53" s="25"/>
      <c r="C53" s="51"/>
      <c r="D53" s="32">
        <v>1</v>
      </c>
      <c r="E53" s="27">
        <v>2.9436860068259386E-2</v>
      </c>
      <c r="F53" s="28">
        <v>1.4931740614334471E-2</v>
      </c>
      <c r="G53" s="28">
        <v>6.3993174061433445E-3</v>
      </c>
      <c r="H53" s="28">
        <v>1.4931740614334471E-2</v>
      </c>
      <c r="I53" s="28">
        <v>5.5034129692832764E-2</v>
      </c>
      <c r="J53" s="28">
        <v>0.82167235494880542</v>
      </c>
      <c r="K53" s="28">
        <v>5.7593856655290106E-2</v>
      </c>
    </row>
    <row r="54" spans="1:11" ht="15" customHeight="1">
      <c r="A54" s="47"/>
      <c r="B54" s="25"/>
      <c r="C54" s="49" t="s">
        <v>6</v>
      </c>
      <c r="D54" s="29">
        <v>1909</v>
      </c>
      <c r="E54" s="30">
        <v>57</v>
      </c>
      <c r="F54" s="31">
        <v>15</v>
      </c>
      <c r="G54" s="31">
        <v>13</v>
      </c>
      <c r="H54" s="31">
        <v>26</v>
      </c>
      <c r="I54" s="31">
        <v>92</v>
      </c>
      <c r="J54" s="31">
        <v>1575</v>
      </c>
      <c r="K54" s="31">
        <v>131</v>
      </c>
    </row>
    <row r="55" spans="1:11" ht="15" customHeight="1">
      <c r="A55" s="47"/>
      <c r="B55" s="25"/>
      <c r="C55" s="51"/>
      <c r="D55" s="32">
        <v>1</v>
      </c>
      <c r="E55" s="27">
        <v>2.9858564693556838E-2</v>
      </c>
      <c r="F55" s="28">
        <v>7.8575170246202204E-3</v>
      </c>
      <c r="G55" s="28">
        <v>6.809848088004191E-3</v>
      </c>
      <c r="H55" s="28">
        <v>1.3619696176008382E-2</v>
      </c>
      <c r="I55" s="28">
        <v>4.8192771084337352E-2</v>
      </c>
      <c r="J55" s="28">
        <v>0.82503928758512313</v>
      </c>
      <c r="K55" s="28">
        <v>6.8622315348349922E-2</v>
      </c>
    </row>
    <row r="56" spans="1:11" ht="15" customHeight="1">
      <c r="A56" s="47"/>
      <c r="B56" s="25"/>
      <c r="C56" s="49" t="s">
        <v>8</v>
      </c>
      <c r="D56" s="29">
        <v>5182</v>
      </c>
      <c r="E56" s="30">
        <v>173</v>
      </c>
      <c r="F56" s="31">
        <v>62</v>
      </c>
      <c r="G56" s="31">
        <v>33</v>
      </c>
      <c r="H56" s="31">
        <v>80</v>
      </c>
      <c r="I56" s="31">
        <v>317</v>
      </c>
      <c r="J56" s="31">
        <v>4138</v>
      </c>
      <c r="K56" s="31">
        <v>379</v>
      </c>
    </row>
    <row r="57" spans="1:11" ht="15" customHeight="1">
      <c r="A57" s="47"/>
      <c r="B57" s="40"/>
      <c r="C57" s="50"/>
      <c r="D57" s="41">
        <v>1</v>
      </c>
      <c r="E57" s="42">
        <v>3.3384793516016982E-2</v>
      </c>
      <c r="F57" s="43">
        <v>1.1964492473948282E-2</v>
      </c>
      <c r="G57" s="43">
        <v>6.3681976071015053E-3</v>
      </c>
      <c r="H57" s="43">
        <v>1.5438054805094558E-2</v>
      </c>
      <c r="I57" s="43">
        <v>6.1173292165187187E-2</v>
      </c>
      <c r="J57" s="43">
        <v>0.79853338479351599</v>
      </c>
      <c r="K57" s="43">
        <v>7.3137784639135464E-2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899" priority="31" rank="1"/>
  </conditionalFormatting>
  <conditionalFormatting sqref="E57:K57">
    <cfRule type="top10" dxfId="898" priority="25" rank="1"/>
  </conditionalFormatting>
  <conditionalFormatting sqref="E55:K55">
    <cfRule type="top10" dxfId="897" priority="24" rank="1"/>
  </conditionalFormatting>
  <conditionalFormatting sqref="E53:K53">
    <cfRule type="top10" dxfId="896" priority="23" rank="1"/>
  </conditionalFormatting>
  <conditionalFormatting sqref="E51:K51">
    <cfRule type="top10" dxfId="895" priority="22" rank="1"/>
  </conditionalFormatting>
  <conditionalFormatting sqref="E49:K49">
    <cfRule type="top10" dxfId="894" priority="21" rank="1"/>
  </conditionalFormatting>
  <conditionalFormatting sqref="E47:K47">
    <cfRule type="top10" dxfId="893" priority="20" rank="1"/>
  </conditionalFormatting>
  <conditionalFormatting sqref="E45:K45">
    <cfRule type="top10" dxfId="892" priority="19" rank="1"/>
  </conditionalFormatting>
  <conditionalFormatting sqref="E43:K43">
    <cfRule type="top10" dxfId="891" priority="18" rank="1"/>
  </conditionalFormatting>
  <conditionalFormatting sqref="E41:K41">
    <cfRule type="top10" dxfId="890" priority="17" rank="1"/>
  </conditionalFormatting>
  <conditionalFormatting sqref="E39:K39">
    <cfRule type="top10" dxfId="889" priority="16" rank="1"/>
  </conditionalFormatting>
  <conditionalFormatting sqref="E37:K37">
    <cfRule type="top10" dxfId="888" priority="15" rank="1"/>
  </conditionalFormatting>
  <conditionalFormatting sqref="E35:K35">
    <cfRule type="top10" dxfId="887" priority="14" rank="1"/>
  </conditionalFormatting>
  <conditionalFormatting sqref="E33:K33">
    <cfRule type="top10" dxfId="886" priority="13" rank="1"/>
  </conditionalFormatting>
  <conditionalFormatting sqref="E31:K31">
    <cfRule type="top10" dxfId="885" priority="11" rank="1"/>
  </conditionalFormatting>
  <conditionalFormatting sqref="E29:K29">
    <cfRule type="top10" dxfId="884" priority="10" rank="1"/>
  </conditionalFormatting>
  <conditionalFormatting sqref="E27:K27">
    <cfRule type="top10" dxfId="883" priority="9" rank="1"/>
  </conditionalFormatting>
  <conditionalFormatting sqref="E25:K25">
    <cfRule type="top10" dxfId="882" priority="8" rank="1"/>
  </conditionalFormatting>
  <conditionalFormatting sqref="E23:K23">
    <cfRule type="top10" dxfId="881" priority="7" rank="1"/>
  </conditionalFormatting>
  <conditionalFormatting sqref="E21:K21">
    <cfRule type="top10" dxfId="880" priority="6" rank="1"/>
  </conditionalFormatting>
  <conditionalFormatting sqref="E19:K19">
    <cfRule type="top10" dxfId="879" priority="5" rank="1"/>
  </conditionalFormatting>
  <conditionalFormatting sqref="E17:K17">
    <cfRule type="top10" dxfId="878" priority="4" rank="1"/>
  </conditionalFormatting>
  <conditionalFormatting sqref="E15:K15">
    <cfRule type="top10" dxfId="877" priority="3" rank="1"/>
  </conditionalFormatting>
  <conditionalFormatting sqref="E13:K13">
    <cfRule type="top10" dxfId="876" priority="2" rank="1"/>
  </conditionalFormatting>
  <conditionalFormatting sqref="E11:K11">
    <cfRule type="top10" dxfId="8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334</v>
      </c>
    </row>
    <row r="4" spans="1:16384" ht="15" customHeight="1">
      <c r="B4" s="3" t="s">
        <v>338</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191</v>
      </c>
      <c r="F8" s="17">
        <v>139</v>
      </c>
      <c r="G8" s="17">
        <v>105</v>
      </c>
      <c r="H8" s="17">
        <v>269</v>
      </c>
      <c r="I8" s="17">
        <v>1557</v>
      </c>
      <c r="J8" s="17">
        <v>16166</v>
      </c>
      <c r="K8" s="17">
        <v>1247</v>
      </c>
    </row>
    <row r="9" spans="1:16384" ht="15" customHeight="1">
      <c r="A9" s="47"/>
      <c r="B9" s="55"/>
      <c r="C9" s="56"/>
      <c r="D9" s="18">
        <v>1</v>
      </c>
      <c r="E9" s="19">
        <v>9.7082443834502381E-3</v>
      </c>
      <c r="F9" s="20">
        <v>7.0651621429297547E-3</v>
      </c>
      <c r="G9" s="20">
        <v>5.3369929856663615E-3</v>
      </c>
      <c r="H9" s="20">
        <v>1.3672867744230965E-2</v>
      </c>
      <c r="I9" s="20">
        <v>7.9139981701738332E-2</v>
      </c>
      <c r="J9" s="20">
        <v>0.8216936057741181</v>
      </c>
      <c r="K9" s="20">
        <v>6.3383145267866217E-2</v>
      </c>
    </row>
    <row r="10" spans="1:16384" ht="15" customHeight="1">
      <c r="A10" s="47"/>
      <c r="B10" s="21" t="s">
        <v>294</v>
      </c>
      <c r="C10" s="57" t="s">
        <v>300</v>
      </c>
      <c r="D10" s="22">
        <v>9368</v>
      </c>
      <c r="E10" s="23">
        <v>47</v>
      </c>
      <c r="F10" s="24">
        <v>44</v>
      </c>
      <c r="G10" s="24">
        <v>31</v>
      </c>
      <c r="H10" s="24">
        <v>106</v>
      </c>
      <c r="I10" s="24">
        <v>899</v>
      </c>
      <c r="J10" s="24">
        <v>7655</v>
      </c>
      <c r="K10" s="24">
        <v>586</v>
      </c>
    </row>
    <row r="11" spans="1:16384" ht="15" customHeight="1">
      <c r="A11" s="47"/>
      <c r="B11" s="25"/>
      <c r="C11" s="51"/>
      <c r="D11" s="26">
        <v>1</v>
      </c>
      <c r="E11" s="27">
        <v>5.017079419299744E-3</v>
      </c>
      <c r="F11" s="28">
        <v>4.696840307429547E-3</v>
      </c>
      <c r="G11" s="28">
        <v>3.309137489325363E-3</v>
      </c>
      <c r="H11" s="28">
        <v>1.1315115286080273E-2</v>
      </c>
      <c r="I11" s="28">
        <v>9.596498719043553E-2</v>
      </c>
      <c r="J11" s="28">
        <v>0.81714346712211783</v>
      </c>
      <c r="K11" s="28">
        <v>6.2553373185311706E-2</v>
      </c>
    </row>
    <row r="12" spans="1:16384" ht="15" customHeight="1">
      <c r="A12" s="47"/>
      <c r="B12" s="25"/>
      <c r="C12" s="49" t="s">
        <v>301</v>
      </c>
      <c r="D12" s="29">
        <v>10225</v>
      </c>
      <c r="E12" s="30">
        <v>144</v>
      </c>
      <c r="F12" s="31">
        <v>93</v>
      </c>
      <c r="G12" s="31">
        <v>74</v>
      </c>
      <c r="H12" s="31">
        <v>163</v>
      </c>
      <c r="I12" s="31">
        <v>653</v>
      </c>
      <c r="J12" s="31">
        <v>8449</v>
      </c>
      <c r="K12" s="31">
        <v>649</v>
      </c>
    </row>
    <row r="13" spans="1:16384" ht="15" customHeight="1">
      <c r="A13" s="47"/>
      <c r="B13" s="40"/>
      <c r="C13" s="50"/>
      <c r="D13" s="41">
        <v>1</v>
      </c>
      <c r="E13" s="42">
        <v>1.4083129584352079E-2</v>
      </c>
      <c r="F13" s="43">
        <v>9.0953545232273832E-3</v>
      </c>
      <c r="G13" s="43">
        <v>7.2371638141809289E-3</v>
      </c>
      <c r="H13" s="43">
        <v>1.5941320293398533E-2</v>
      </c>
      <c r="I13" s="43">
        <v>6.3863080684596576E-2</v>
      </c>
      <c r="J13" s="43">
        <v>0.82630806845965765</v>
      </c>
      <c r="K13" s="43">
        <v>6.3471882640586799E-2</v>
      </c>
    </row>
    <row r="14" spans="1:16384" ht="15" customHeight="1">
      <c r="A14" s="47"/>
      <c r="B14" s="25" t="s">
        <v>1</v>
      </c>
      <c r="C14" s="52" t="s">
        <v>302</v>
      </c>
      <c r="D14" s="22">
        <v>2690</v>
      </c>
      <c r="E14" s="23">
        <v>29</v>
      </c>
      <c r="F14" s="24">
        <v>14</v>
      </c>
      <c r="G14" s="24">
        <v>11</v>
      </c>
      <c r="H14" s="24">
        <v>37</v>
      </c>
      <c r="I14" s="24">
        <v>233</v>
      </c>
      <c r="J14" s="24">
        <v>2283</v>
      </c>
      <c r="K14" s="24">
        <v>83</v>
      </c>
    </row>
    <row r="15" spans="1:16384" ht="15" customHeight="1">
      <c r="A15" s="47"/>
      <c r="B15" s="25"/>
      <c r="C15" s="51"/>
      <c r="D15" s="32">
        <v>1</v>
      </c>
      <c r="E15" s="27">
        <v>1.0780669144981412E-2</v>
      </c>
      <c r="F15" s="28">
        <v>5.2044609665427505E-3</v>
      </c>
      <c r="G15" s="28">
        <v>4.0892193308550186E-3</v>
      </c>
      <c r="H15" s="28">
        <v>1.3754646840148699E-2</v>
      </c>
      <c r="I15" s="28">
        <v>8.6617100371747219E-2</v>
      </c>
      <c r="J15" s="28">
        <v>0.8486988847583643</v>
      </c>
      <c r="K15" s="28">
        <v>3.0855018587360596E-2</v>
      </c>
    </row>
    <row r="16" spans="1:16384" ht="15" customHeight="1">
      <c r="A16" s="47"/>
      <c r="B16" s="25"/>
      <c r="C16" s="49" t="s">
        <v>303</v>
      </c>
      <c r="D16" s="29">
        <v>2875</v>
      </c>
      <c r="E16" s="30">
        <v>26</v>
      </c>
      <c r="F16" s="31">
        <v>16</v>
      </c>
      <c r="G16" s="31">
        <v>10</v>
      </c>
      <c r="H16" s="31">
        <v>37</v>
      </c>
      <c r="I16" s="31">
        <v>238</v>
      </c>
      <c r="J16" s="31">
        <v>2421</v>
      </c>
      <c r="K16" s="31">
        <v>127</v>
      </c>
    </row>
    <row r="17" spans="1:11" ht="15" customHeight="1">
      <c r="A17" s="47"/>
      <c r="B17" s="25"/>
      <c r="C17" s="51"/>
      <c r="D17" s="32">
        <v>1</v>
      </c>
      <c r="E17" s="27">
        <v>9.0434782608695644E-3</v>
      </c>
      <c r="F17" s="28">
        <v>5.5652173913043482E-3</v>
      </c>
      <c r="G17" s="28">
        <v>3.4782608695652175E-3</v>
      </c>
      <c r="H17" s="28">
        <v>1.2869565217391304E-2</v>
      </c>
      <c r="I17" s="28">
        <v>8.2782608695652168E-2</v>
      </c>
      <c r="J17" s="28">
        <v>0.84208695652173915</v>
      </c>
      <c r="K17" s="28">
        <v>4.4173913043478258E-2</v>
      </c>
    </row>
    <row r="18" spans="1:11" ht="15" customHeight="1">
      <c r="A18" s="47"/>
      <c r="B18" s="25"/>
      <c r="C18" s="49" t="s">
        <v>304</v>
      </c>
      <c r="D18" s="29">
        <v>3280</v>
      </c>
      <c r="E18" s="30">
        <v>32</v>
      </c>
      <c r="F18" s="31">
        <v>16</v>
      </c>
      <c r="G18" s="31">
        <v>12</v>
      </c>
      <c r="H18" s="31">
        <v>50</v>
      </c>
      <c r="I18" s="31">
        <v>262</v>
      </c>
      <c r="J18" s="31">
        <v>2728</v>
      </c>
      <c r="K18" s="31">
        <v>180</v>
      </c>
    </row>
    <row r="19" spans="1:11" ht="15" customHeight="1">
      <c r="A19" s="47"/>
      <c r="B19" s="25"/>
      <c r="C19" s="51"/>
      <c r="D19" s="32">
        <v>1</v>
      </c>
      <c r="E19" s="27">
        <v>9.7560975609756097E-3</v>
      </c>
      <c r="F19" s="28">
        <v>4.8780487804878049E-3</v>
      </c>
      <c r="G19" s="28">
        <v>3.6585365853658539E-3</v>
      </c>
      <c r="H19" s="28">
        <v>1.524390243902439E-2</v>
      </c>
      <c r="I19" s="28">
        <v>7.9878048780487806E-2</v>
      </c>
      <c r="J19" s="28">
        <v>0.83170731707317069</v>
      </c>
      <c r="K19" s="28">
        <v>5.4878048780487805E-2</v>
      </c>
    </row>
    <row r="20" spans="1:11" ht="15" customHeight="1">
      <c r="A20" s="47"/>
      <c r="B20" s="25"/>
      <c r="C20" s="49" t="s">
        <v>305</v>
      </c>
      <c r="D20" s="29">
        <v>4523</v>
      </c>
      <c r="E20" s="30">
        <v>35</v>
      </c>
      <c r="F20" s="31">
        <v>29</v>
      </c>
      <c r="G20" s="31">
        <v>23</v>
      </c>
      <c r="H20" s="31">
        <v>54</v>
      </c>
      <c r="I20" s="31">
        <v>362</v>
      </c>
      <c r="J20" s="31">
        <v>3727</v>
      </c>
      <c r="K20" s="31">
        <v>293</v>
      </c>
    </row>
    <row r="21" spans="1:11" ht="15" customHeight="1">
      <c r="A21" s="47"/>
      <c r="B21" s="25"/>
      <c r="C21" s="51"/>
      <c r="D21" s="32">
        <v>1</v>
      </c>
      <c r="E21" s="27">
        <v>7.738226840592527E-3</v>
      </c>
      <c r="F21" s="28">
        <v>6.4116736679195223E-3</v>
      </c>
      <c r="G21" s="28">
        <v>5.0851204952465177E-3</v>
      </c>
      <c r="H21" s="28">
        <v>1.1938978554057041E-2</v>
      </c>
      <c r="I21" s="28">
        <v>8.0035374751271274E-2</v>
      </c>
      <c r="J21" s="28">
        <v>0.82401061242538143</v>
      </c>
      <c r="K21" s="28">
        <v>6.4780013265531733E-2</v>
      </c>
    </row>
    <row r="22" spans="1:11" ht="15" customHeight="1">
      <c r="A22" s="47"/>
      <c r="B22" s="25"/>
      <c r="C22" s="49" t="s">
        <v>306</v>
      </c>
      <c r="D22" s="29">
        <v>5762</v>
      </c>
      <c r="E22" s="30">
        <v>65</v>
      </c>
      <c r="F22" s="31">
        <v>57</v>
      </c>
      <c r="G22" s="31">
        <v>45</v>
      </c>
      <c r="H22" s="31">
        <v>85</v>
      </c>
      <c r="I22" s="31">
        <v>430</v>
      </c>
      <c r="J22" s="31">
        <v>4592</v>
      </c>
      <c r="K22" s="31">
        <v>488</v>
      </c>
    </row>
    <row r="23" spans="1:11" ht="15" customHeight="1">
      <c r="A23" s="47"/>
      <c r="B23" s="40"/>
      <c r="C23" s="50"/>
      <c r="D23" s="41">
        <v>1</v>
      </c>
      <c r="E23" s="42">
        <v>1.1280805275945853E-2</v>
      </c>
      <c r="F23" s="43">
        <v>9.8923984727525161E-3</v>
      </c>
      <c r="G23" s="43">
        <v>7.8097882679625131E-3</v>
      </c>
      <c r="H23" s="43">
        <v>1.475182228392919E-2</v>
      </c>
      <c r="I23" s="43">
        <v>7.4626865671641784E-2</v>
      </c>
      <c r="J23" s="43">
        <v>0.79694550503297468</v>
      </c>
      <c r="K23" s="43">
        <v>8.4692814994793475E-2</v>
      </c>
    </row>
    <row r="24" spans="1:11" ht="15" customHeight="1">
      <c r="A24" s="47"/>
      <c r="B24" s="25" t="s">
        <v>295</v>
      </c>
      <c r="C24" s="52" t="s">
        <v>307</v>
      </c>
      <c r="D24" s="22">
        <v>2093</v>
      </c>
      <c r="E24" s="23">
        <v>13</v>
      </c>
      <c r="F24" s="24">
        <v>10</v>
      </c>
      <c r="G24" s="24">
        <v>14</v>
      </c>
      <c r="H24" s="24">
        <v>19</v>
      </c>
      <c r="I24" s="24">
        <v>108</v>
      </c>
      <c r="J24" s="24">
        <v>1744</v>
      </c>
      <c r="K24" s="24">
        <v>185</v>
      </c>
    </row>
    <row r="25" spans="1:11" ht="15" customHeight="1">
      <c r="A25" s="47"/>
      <c r="B25" s="25"/>
      <c r="C25" s="51"/>
      <c r="D25" s="32">
        <v>1</v>
      </c>
      <c r="E25" s="27">
        <v>6.2111801242236021E-3</v>
      </c>
      <c r="F25" s="28">
        <v>4.7778308647873869E-3</v>
      </c>
      <c r="G25" s="28">
        <v>6.688963210702341E-3</v>
      </c>
      <c r="H25" s="28">
        <v>9.0778786430960341E-3</v>
      </c>
      <c r="I25" s="28">
        <v>5.1600573339703776E-2</v>
      </c>
      <c r="J25" s="28">
        <v>0.83325370281892019</v>
      </c>
      <c r="K25" s="28">
        <v>8.8389870998566655E-2</v>
      </c>
    </row>
    <row r="26" spans="1:11" ht="15" customHeight="1">
      <c r="A26" s="47"/>
      <c r="B26" s="25"/>
      <c r="C26" s="49" t="s">
        <v>308</v>
      </c>
      <c r="D26" s="29">
        <v>6217</v>
      </c>
      <c r="E26" s="30">
        <v>68</v>
      </c>
      <c r="F26" s="31">
        <v>62</v>
      </c>
      <c r="G26" s="31">
        <v>41</v>
      </c>
      <c r="H26" s="31">
        <v>100</v>
      </c>
      <c r="I26" s="31">
        <v>462</v>
      </c>
      <c r="J26" s="31">
        <v>5064</v>
      </c>
      <c r="K26" s="31">
        <v>420</v>
      </c>
    </row>
    <row r="27" spans="1:11" ht="15" customHeight="1">
      <c r="A27" s="47"/>
      <c r="B27" s="25"/>
      <c r="C27" s="51"/>
      <c r="D27" s="32">
        <v>1</v>
      </c>
      <c r="E27" s="27">
        <v>1.0937751327006594E-2</v>
      </c>
      <c r="F27" s="28">
        <v>9.9726556216824837E-3</v>
      </c>
      <c r="G27" s="28">
        <v>6.5948206530480943E-3</v>
      </c>
      <c r="H27" s="28">
        <v>1.6084928422068521E-2</v>
      </c>
      <c r="I27" s="28">
        <v>7.4312369309956577E-2</v>
      </c>
      <c r="J27" s="28">
        <v>0.81454077529354996</v>
      </c>
      <c r="K27" s="28">
        <v>6.7556699372687795E-2</v>
      </c>
    </row>
    <row r="28" spans="1:11" ht="15" customHeight="1">
      <c r="A28" s="47"/>
      <c r="B28" s="25"/>
      <c r="C28" s="49" t="s">
        <v>406</v>
      </c>
      <c r="D28" s="29">
        <v>7018</v>
      </c>
      <c r="E28" s="30">
        <v>67</v>
      </c>
      <c r="F28" s="31">
        <v>46</v>
      </c>
      <c r="G28" s="31">
        <v>33</v>
      </c>
      <c r="H28" s="31">
        <v>105</v>
      </c>
      <c r="I28" s="31">
        <v>675</v>
      </c>
      <c r="J28" s="31">
        <v>5758</v>
      </c>
      <c r="K28" s="31">
        <v>334</v>
      </c>
    </row>
    <row r="29" spans="1:11" ht="15" customHeight="1">
      <c r="A29" s="47"/>
      <c r="B29" s="25"/>
      <c r="C29" s="51"/>
      <c r="D29" s="32">
        <v>1</v>
      </c>
      <c r="E29" s="27">
        <v>9.5468794528355654E-3</v>
      </c>
      <c r="F29" s="28">
        <v>6.5545739526930748E-3</v>
      </c>
      <c r="G29" s="28">
        <v>4.7021943573667714E-3</v>
      </c>
      <c r="H29" s="28">
        <v>1.4961527500712453E-2</v>
      </c>
      <c r="I29" s="28">
        <v>9.618124821886577E-2</v>
      </c>
      <c r="J29" s="28">
        <v>0.82046166999145054</v>
      </c>
      <c r="K29" s="28">
        <v>4.7591906526075804E-2</v>
      </c>
    </row>
    <row r="30" spans="1:11" ht="15" customHeight="1">
      <c r="A30" s="47"/>
      <c r="B30" s="25"/>
      <c r="C30" s="49" t="s">
        <v>407</v>
      </c>
      <c r="D30" s="29">
        <v>4023</v>
      </c>
      <c r="E30" s="30">
        <v>42</v>
      </c>
      <c r="F30" s="31">
        <v>18</v>
      </c>
      <c r="G30" s="31">
        <v>16</v>
      </c>
      <c r="H30" s="31">
        <v>42</v>
      </c>
      <c r="I30" s="31">
        <v>291</v>
      </c>
      <c r="J30" s="31">
        <v>3378</v>
      </c>
      <c r="K30" s="31">
        <v>236</v>
      </c>
    </row>
    <row r="31" spans="1:11" ht="15" customHeight="1">
      <c r="A31" s="47"/>
      <c r="B31" s="40"/>
      <c r="C31" s="50"/>
      <c r="D31" s="41">
        <v>1</v>
      </c>
      <c r="E31" s="42">
        <v>1.0439970171513796E-2</v>
      </c>
      <c r="F31" s="43">
        <v>4.4742729306487695E-3</v>
      </c>
      <c r="G31" s="43">
        <v>3.9771314939100171E-3</v>
      </c>
      <c r="H31" s="43">
        <v>1.0439970171513796E-2</v>
      </c>
      <c r="I31" s="43">
        <v>7.2334079045488442E-2</v>
      </c>
      <c r="J31" s="43">
        <v>0.83967188665175241</v>
      </c>
      <c r="K31" s="43">
        <v>5.8662689535172757E-2</v>
      </c>
    </row>
    <row r="32" spans="1:11" ht="15" customHeight="1">
      <c r="A32" s="47"/>
      <c r="B32" s="25" t="s">
        <v>296</v>
      </c>
      <c r="C32" s="52" t="s">
        <v>408</v>
      </c>
      <c r="D32" s="22">
        <v>2534</v>
      </c>
      <c r="E32" s="33">
        <v>22</v>
      </c>
      <c r="F32" s="34">
        <v>26</v>
      </c>
      <c r="G32" s="34">
        <v>23</v>
      </c>
      <c r="H32" s="34">
        <v>48</v>
      </c>
      <c r="I32" s="34">
        <v>247</v>
      </c>
      <c r="J32" s="34">
        <v>2028</v>
      </c>
      <c r="K32" s="34">
        <v>140</v>
      </c>
    </row>
    <row r="33" spans="1:11" ht="15" customHeight="1">
      <c r="A33" s="47"/>
      <c r="B33" s="25"/>
      <c r="C33" s="51"/>
      <c r="D33" s="32">
        <v>1</v>
      </c>
      <c r="E33" s="27">
        <v>8.6819258089976328E-3</v>
      </c>
      <c r="F33" s="28">
        <v>1.0260457774269928E-2</v>
      </c>
      <c r="G33" s="28">
        <v>9.0765588003157063E-3</v>
      </c>
      <c r="H33" s="28">
        <v>1.8942383583267563E-2</v>
      </c>
      <c r="I33" s="28">
        <v>9.747434885556433E-2</v>
      </c>
      <c r="J33" s="28">
        <v>0.80031570639305449</v>
      </c>
      <c r="K33" s="28">
        <v>5.5248618784530384E-2</v>
      </c>
    </row>
    <row r="34" spans="1:11" ht="15" customHeight="1">
      <c r="A34" s="47"/>
      <c r="B34" s="25"/>
      <c r="C34" s="49" t="s">
        <v>409</v>
      </c>
      <c r="D34" s="29">
        <v>13584</v>
      </c>
      <c r="E34" s="35">
        <v>138</v>
      </c>
      <c r="F34" s="36">
        <v>91</v>
      </c>
      <c r="G34" s="36">
        <v>64</v>
      </c>
      <c r="H34" s="36">
        <v>193</v>
      </c>
      <c r="I34" s="36">
        <v>1099</v>
      </c>
      <c r="J34" s="36">
        <v>11197</v>
      </c>
      <c r="K34" s="36">
        <v>802</v>
      </c>
    </row>
    <row r="35" spans="1:11" ht="15" customHeight="1">
      <c r="A35" s="47"/>
      <c r="B35" s="25"/>
      <c r="C35" s="51"/>
      <c r="D35" s="32">
        <v>1</v>
      </c>
      <c r="E35" s="27">
        <v>1.0159010600706713E-2</v>
      </c>
      <c r="F35" s="28">
        <v>6.6990577149587749E-3</v>
      </c>
      <c r="G35" s="28">
        <v>4.7114252061248524E-3</v>
      </c>
      <c r="H35" s="28">
        <v>1.4207891637220259E-2</v>
      </c>
      <c r="I35" s="28">
        <v>8.0904004711425212E-2</v>
      </c>
      <c r="J35" s="28">
        <v>0.8242785630153121</v>
      </c>
      <c r="K35" s="28">
        <v>5.9040047114252064E-2</v>
      </c>
    </row>
    <row r="36" spans="1:11" ht="15" customHeight="1">
      <c r="A36" s="47"/>
      <c r="B36" s="25"/>
      <c r="C36" s="49" t="s">
        <v>410</v>
      </c>
      <c r="D36" s="29">
        <v>2397</v>
      </c>
      <c r="E36" s="35">
        <v>21</v>
      </c>
      <c r="F36" s="36">
        <v>14</v>
      </c>
      <c r="G36" s="36">
        <v>12</v>
      </c>
      <c r="H36" s="36">
        <v>19</v>
      </c>
      <c r="I36" s="36">
        <v>148</v>
      </c>
      <c r="J36" s="36">
        <v>2016</v>
      </c>
      <c r="K36" s="36">
        <v>167</v>
      </c>
    </row>
    <row r="37" spans="1:11" ht="15" customHeight="1">
      <c r="A37" s="47"/>
      <c r="B37" s="25"/>
      <c r="C37" s="51"/>
      <c r="D37" s="32">
        <v>1</v>
      </c>
      <c r="E37" s="27">
        <v>8.7609511889862324E-3</v>
      </c>
      <c r="F37" s="28">
        <v>5.8406341259908219E-3</v>
      </c>
      <c r="G37" s="28">
        <v>5.0062578222778474E-3</v>
      </c>
      <c r="H37" s="28">
        <v>7.9265748852732579E-3</v>
      </c>
      <c r="I37" s="28">
        <v>6.1743846474760118E-2</v>
      </c>
      <c r="J37" s="28">
        <v>0.84105131414267831</v>
      </c>
      <c r="K37" s="28">
        <v>6.9670421360033374E-2</v>
      </c>
    </row>
    <row r="38" spans="1:11" ht="15" customHeight="1">
      <c r="A38" s="47"/>
      <c r="B38" s="25"/>
      <c r="C38" s="49" t="s">
        <v>411</v>
      </c>
      <c r="D38" s="29">
        <v>794</v>
      </c>
      <c r="E38" s="35">
        <v>8</v>
      </c>
      <c r="F38" s="36">
        <v>3</v>
      </c>
      <c r="G38" s="36">
        <v>3</v>
      </c>
      <c r="H38" s="36">
        <v>3</v>
      </c>
      <c r="I38" s="36">
        <v>40</v>
      </c>
      <c r="J38" s="36">
        <v>671</v>
      </c>
      <c r="K38" s="36">
        <v>66</v>
      </c>
    </row>
    <row r="39" spans="1:11" ht="15" customHeight="1">
      <c r="A39" s="47"/>
      <c r="B39" s="40"/>
      <c r="C39" s="50"/>
      <c r="D39" s="41">
        <v>1</v>
      </c>
      <c r="E39" s="42">
        <v>1.0075566750629723E-2</v>
      </c>
      <c r="F39" s="43">
        <v>3.778337531486146E-3</v>
      </c>
      <c r="G39" s="43">
        <v>3.778337531486146E-3</v>
      </c>
      <c r="H39" s="43">
        <v>3.778337531486146E-3</v>
      </c>
      <c r="I39" s="43">
        <v>5.0377833753148617E-2</v>
      </c>
      <c r="J39" s="43">
        <v>0.84508816120906805</v>
      </c>
      <c r="K39" s="43">
        <v>8.3123425692695208E-2</v>
      </c>
    </row>
    <row r="40" spans="1:11" ht="15" customHeight="1">
      <c r="A40" s="47"/>
      <c r="B40" s="25" t="s">
        <v>297</v>
      </c>
      <c r="C40" s="52" t="s">
        <v>2</v>
      </c>
      <c r="D40" s="22">
        <v>1979</v>
      </c>
      <c r="E40" s="23">
        <v>18</v>
      </c>
      <c r="F40" s="24">
        <v>11</v>
      </c>
      <c r="G40" s="24">
        <v>11</v>
      </c>
      <c r="H40" s="24">
        <v>21</v>
      </c>
      <c r="I40" s="24">
        <v>126</v>
      </c>
      <c r="J40" s="24">
        <v>1656</v>
      </c>
      <c r="K40" s="24">
        <v>136</v>
      </c>
    </row>
    <row r="41" spans="1:11" ht="15" customHeight="1">
      <c r="A41" s="47"/>
      <c r="B41" s="25"/>
      <c r="C41" s="51"/>
      <c r="D41" s="32">
        <v>1</v>
      </c>
      <c r="E41" s="27">
        <v>9.0955027791814053E-3</v>
      </c>
      <c r="F41" s="28">
        <v>5.5583628094997475E-3</v>
      </c>
      <c r="G41" s="28">
        <v>5.5583628094997475E-3</v>
      </c>
      <c r="H41" s="28">
        <v>1.0611419909044972E-2</v>
      </c>
      <c r="I41" s="28">
        <v>6.3668519454269837E-2</v>
      </c>
      <c r="J41" s="28">
        <v>0.83678625568468923</v>
      </c>
      <c r="K41" s="28">
        <v>6.8721576553815056E-2</v>
      </c>
    </row>
    <row r="42" spans="1:11" ht="15" customHeight="1">
      <c r="A42" s="47"/>
      <c r="B42" s="25"/>
      <c r="C42" s="49" t="s">
        <v>309</v>
      </c>
      <c r="D42" s="29">
        <v>1921</v>
      </c>
      <c r="E42" s="30">
        <v>18</v>
      </c>
      <c r="F42" s="31">
        <v>11</v>
      </c>
      <c r="G42" s="31">
        <v>12</v>
      </c>
      <c r="H42" s="31">
        <v>31</v>
      </c>
      <c r="I42" s="31">
        <v>162</v>
      </c>
      <c r="J42" s="31">
        <v>1622</v>
      </c>
      <c r="K42" s="31">
        <v>65</v>
      </c>
    </row>
    <row r="43" spans="1:11" ht="15" customHeight="1">
      <c r="A43" s="47"/>
      <c r="B43" s="25"/>
      <c r="C43" s="51"/>
      <c r="D43" s="32">
        <v>1</v>
      </c>
      <c r="E43" s="27">
        <v>9.3701197293076521E-3</v>
      </c>
      <c r="F43" s="28">
        <v>5.726184279021343E-3</v>
      </c>
      <c r="G43" s="28">
        <v>6.2467464862051014E-3</v>
      </c>
      <c r="H43" s="28">
        <v>1.6137428422696512E-2</v>
      </c>
      <c r="I43" s="28">
        <v>8.4331077563768869E-2</v>
      </c>
      <c r="J43" s="28">
        <v>0.84435190005205618</v>
      </c>
      <c r="K43" s="28">
        <v>3.3836543466944299E-2</v>
      </c>
    </row>
    <row r="44" spans="1:11" ht="15" customHeight="1">
      <c r="A44" s="47"/>
      <c r="B44" s="25"/>
      <c r="C44" s="49" t="s">
        <v>310</v>
      </c>
      <c r="D44" s="29">
        <v>1117</v>
      </c>
      <c r="E44" s="30">
        <v>6</v>
      </c>
      <c r="F44" s="31">
        <v>9</v>
      </c>
      <c r="G44" s="31">
        <v>1</v>
      </c>
      <c r="H44" s="31">
        <v>16</v>
      </c>
      <c r="I44" s="31">
        <v>88</v>
      </c>
      <c r="J44" s="31">
        <v>966</v>
      </c>
      <c r="K44" s="31">
        <v>31</v>
      </c>
    </row>
    <row r="45" spans="1:11" ht="15" customHeight="1">
      <c r="A45" s="47"/>
      <c r="B45" s="25"/>
      <c r="C45" s="51"/>
      <c r="D45" s="32">
        <v>1</v>
      </c>
      <c r="E45" s="27">
        <v>5.3715308863025966E-3</v>
      </c>
      <c r="F45" s="28">
        <v>8.057296329453895E-3</v>
      </c>
      <c r="G45" s="28">
        <v>8.9525514771709937E-4</v>
      </c>
      <c r="H45" s="28">
        <v>1.432408236347359E-2</v>
      </c>
      <c r="I45" s="28">
        <v>7.8782452999104746E-2</v>
      </c>
      <c r="J45" s="28">
        <v>0.86481647269471795</v>
      </c>
      <c r="K45" s="28">
        <v>2.775290957923008E-2</v>
      </c>
    </row>
    <row r="46" spans="1:11" ht="15" customHeight="1">
      <c r="A46" s="47"/>
      <c r="B46" s="25"/>
      <c r="C46" s="49" t="s">
        <v>5</v>
      </c>
      <c r="D46" s="29">
        <v>1482</v>
      </c>
      <c r="E46" s="30">
        <v>17</v>
      </c>
      <c r="F46" s="31">
        <v>8</v>
      </c>
      <c r="G46" s="31">
        <v>9</v>
      </c>
      <c r="H46" s="31">
        <v>21</v>
      </c>
      <c r="I46" s="31">
        <v>99</v>
      </c>
      <c r="J46" s="31">
        <v>1223</v>
      </c>
      <c r="K46" s="31">
        <v>105</v>
      </c>
    </row>
    <row r="47" spans="1:11" ht="15" customHeight="1">
      <c r="A47" s="47"/>
      <c r="B47" s="25"/>
      <c r="C47" s="51"/>
      <c r="D47" s="32">
        <v>1</v>
      </c>
      <c r="E47" s="27">
        <v>1.1470985155195682E-2</v>
      </c>
      <c r="F47" s="28">
        <v>5.3981106612685558E-3</v>
      </c>
      <c r="G47" s="28">
        <v>6.0728744939271256E-3</v>
      </c>
      <c r="H47" s="28">
        <v>1.417004048582996E-2</v>
      </c>
      <c r="I47" s="28">
        <v>6.6801619433198386E-2</v>
      </c>
      <c r="J47" s="28">
        <v>0.82523616734143046</v>
      </c>
      <c r="K47" s="28">
        <v>7.08502024291498E-2</v>
      </c>
    </row>
    <row r="48" spans="1:11" ht="15" customHeight="1">
      <c r="A48" s="47"/>
      <c r="B48" s="25"/>
      <c r="C48" s="49" t="s">
        <v>311</v>
      </c>
      <c r="D48" s="29">
        <v>2208</v>
      </c>
      <c r="E48" s="30">
        <v>22</v>
      </c>
      <c r="F48" s="31">
        <v>11</v>
      </c>
      <c r="G48" s="31">
        <v>11</v>
      </c>
      <c r="H48" s="31">
        <v>21</v>
      </c>
      <c r="I48" s="31">
        <v>156</v>
      </c>
      <c r="J48" s="31">
        <v>1863</v>
      </c>
      <c r="K48" s="31">
        <v>124</v>
      </c>
    </row>
    <row r="49" spans="1:11" ht="15" customHeight="1">
      <c r="A49" s="47"/>
      <c r="B49" s="25"/>
      <c r="C49" s="51"/>
      <c r="D49" s="32">
        <v>1</v>
      </c>
      <c r="E49" s="27">
        <v>9.9637681159420281E-3</v>
      </c>
      <c r="F49" s="28">
        <v>4.9818840579710141E-3</v>
      </c>
      <c r="G49" s="28">
        <v>4.9818840579710141E-3</v>
      </c>
      <c r="H49" s="28">
        <v>9.5108695652173919E-3</v>
      </c>
      <c r="I49" s="28">
        <v>7.0652173913043473E-2</v>
      </c>
      <c r="J49" s="28">
        <v>0.84375</v>
      </c>
      <c r="K49" s="28">
        <v>5.6159420289855072E-2</v>
      </c>
    </row>
    <row r="50" spans="1:11" ht="15" customHeight="1">
      <c r="A50" s="47"/>
      <c r="B50" s="25"/>
      <c r="C50" s="49" t="s">
        <v>7</v>
      </c>
      <c r="D50" s="29">
        <v>1532</v>
      </c>
      <c r="E50" s="30">
        <v>13</v>
      </c>
      <c r="F50" s="31">
        <v>13</v>
      </c>
      <c r="G50" s="31">
        <v>7</v>
      </c>
      <c r="H50" s="31">
        <v>23</v>
      </c>
      <c r="I50" s="31">
        <v>112</v>
      </c>
      <c r="J50" s="31">
        <v>1262</v>
      </c>
      <c r="K50" s="31">
        <v>102</v>
      </c>
    </row>
    <row r="51" spans="1:11" ht="15" customHeight="1">
      <c r="A51" s="47"/>
      <c r="B51" s="25"/>
      <c r="C51" s="51"/>
      <c r="D51" s="32">
        <v>1</v>
      </c>
      <c r="E51" s="27">
        <v>8.4856396866840739E-3</v>
      </c>
      <c r="F51" s="28">
        <v>8.4856396866840739E-3</v>
      </c>
      <c r="G51" s="28">
        <v>4.5691906005221935E-3</v>
      </c>
      <c r="H51" s="28">
        <v>1.5013054830287207E-2</v>
      </c>
      <c r="I51" s="28">
        <v>7.3107049608355096E-2</v>
      </c>
      <c r="J51" s="28">
        <v>0.82375979112271536</v>
      </c>
      <c r="K51" s="28">
        <v>6.6579634464751958E-2</v>
      </c>
    </row>
    <row r="52" spans="1:11" ht="15" customHeight="1">
      <c r="A52" s="47"/>
      <c r="B52" s="25"/>
      <c r="C52" s="49" t="s">
        <v>3</v>
      </c>
      <c r="D52" s="29">
        <v>2344</v>
      </c>
      <c r="E52" s="30">
        <v>25</v>
      </c>
      <c r="F52" s="31">
        <v>14</v>
      </c>
      <c r="G52" s="31">
        <v>13</v>
      </c>
      <c r="H52" s="31">
        <v>27</v>
      </c>
      <c r="I52" s="31">
        <v>160</v>
      </c>
      <c r="J52" s="31">
        <v>1966</v>
      </c>
      <c r="K52" s="31">
        <v>139</v>
      </c>
    </row>
    <row r="53" spans="1:11" ht="15" customHeight="1">
      <c r="A53" s="47"/>
      <c r="B53" s="25"/>
      <c r="C53" s="51"/>
      <c r="D53" s="32">
        <v>1</v>
      </c>
      <c r="E53" s="27">
        <v>1.0665529010238909E-2</v>
      </c>
      <c r="F53" s="28">
        <v>5.9726962457337888E-3</v>
      </c>
      <c r="G53" s="28">
        <v>5.5460750853242322E-3</v>
      </c>
      <c r="H53" s="28">
        <v>1.151877133105802E-2</v>
      </c>
      <c r="I53" s="28">
        <v>6.8259385665529013E-2</v>
      </c>
      <c r="J53" s="28">
        <v>0.8387372013651877</v>
      </c>
      <c r="K53" s="28">
        <v>5.9300341296928329E-2</v>
      </c>
    </row>
    <row r="54" spans="1:11" ht="15" customHeight="1">
      <c r="A54" s="47"/>
      <c r="B54" s="25"/>
      <c r="C54" s="49" t="s">
        <v>6</v>
      </c>
      <c r="D54" s="29">
        <v>1909</v>
      </c>
      <c r="E54" s="30">
        <v>17</v>
      </c>
      <c r="F54" s="31">
        <v>17</v>
      </c>
      <c r="G54" s="31">
        <v>9</v>
      </c>
      <c r="H54" s="31">
        <v>25</v>
      </c>
      <c r="I54" s="31">
        <v>164</v>
      </c>
      <c r="J54" s="31">
        <v>1542</v>
      </c>
      <c r="K54" s="31">
        <v>135</v>
      </c>
    </row>
    <row r="55" spans="1:11" ht="15" customHeight="1">
      <c r="A55" s="47"/>
      <c r="B55" s="25"/>
      <c r="C55" s="51"/>
      <c r="D55" s="32">
        <v>1</v>
      </c>
      <c r="E55" s="27">
        <v>8.9051859612362498E-3</v>
      </c>
      <c r="F55" s="28">
        <v>8.9051859612362498E-3</v>
      </c>
      <c r="G55" s="28">
        <v>4.7145102147721323E-3</v>
      </c>
      <c r="H55" s="28">
        <v>1.3095861707700367E-2</v>
      </c>
      <c r="I55" s="28">
        <v>8.590885280251441E-2</v>
      </c>
      <c r="J55" s="28">
        <v>0.8077527501309586</v>
      </c>
      <c r="K55" s="28">
        <v>7.071765322158198E-2</v>
      </c>
    </row>
    <row r="56" spans="1:11" ht="15" customHeight="1">
      <c r="A56" s="47"/>
      <c r="B56" s="25"/>
      <c r="C56" s="49" t="s">
        <v>8</v>
      </c>
      <c r="D56" s="29">
        <v>5182</v>
      </c>
      <c r="E56" s="30">
        <v>55</v>
      </c>
      <c r="F56" s="31">
        <v>45</v>
      </c>
      <c r="G56" s="31">
        <v>32</v>
      </c>
      <c r="H56" s="31">
        <v>84</v>
      </c>
      <c r="I56" s="31">
        <v>490</v>
      </c>
      <c r="J56" s="31">
        <v>4066</v>
      </c>
      <c r="K56" s="31">
        <v>410</v>
      </c>
    </row>
    <row r="57" spans="1:11" ht="15" customHeight="1">
      <c r="A57" s="47"/>
      <c r="B57" s="40"/>
      <c r="C57" s="50"/>
      <c r="D57" s="41">
        <v>1</v>
      </c>
      <c r="E57" s="42">
        <v>1.0613662678502509E-2</v>
      </c>
      <c r="F57" s="43">
        <v>8.6839058278656896E-3</v>
      </c>
      <c r="G57" s="43">
        <v>6.1752219220378235E-3</v>
      </c>
      <c r="H57" s="43">
        <v>1.6209957545349287E-2</v>
      </c>
      <c r="I57" s="43">
        <v>9.4558085681204163E-2</v>
      </c>
      <c r="J57" s="43">
        <v>0.78463913546893094</v>
      </c>
      <c r="K57" s="43">
        <v>7.9120030876109609E-2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874" priority="31" rank="1"/>
  </conditionalFormatting>
  <conditionalFormatting sqref="E57:K57">
    <cfRule type="top10" dxfId="873" priority="25" rank="1"/>
  </conditionalFormatting>
  <conditionalFormatting sqref="E55:K55">
    <cfRule type="top10" dxfId="872" priority="24" rank="1"/>
  </conditionalFormatting>
  <conditionalFormatting sqref="E53:K53">
    <cfRule type="top10" dxfId="871" priority="23" rank="1"/>
  </conditionalFormatting>
  <conditionalFormatting sqref="E51:K51">
    <cfRule type="top10" dxfId="870" priority="22" rank="1"/>
  </conditionalFormatting>
  <conditionalFormatting sqref="E49:K49">
    <cfRule type="top10" dxfId="869" priority="21" rank="1"/>
  </conditionalFormatting>
  <conditionalFormatting sqref="E47:K47">
    <cfRule type="top10" dxfId="868" priority="20" rank="1"/>
  </conditionalFormatting>
  <conditionalFormatting sqref="E45:K45">
    <cfRule type="top10" dxfId="867" priority="19" rank="1"/>
  </conditionalFormatting>
  <conditionalFormatting sqref="E43:K43">
    <cfRule type="top10" dxfId="866" priority="18" rank="1"/>
  </conditionalFormatting>
  <conditionalFormatting sqref="E41:K41">
    <cfRule type="top10" dxfId="865" priority="17" rank="1"/>
  </conditionalFormatting>
  <conditionalFormatting sqref="E39:K39">
    <cfRule type="top10" dxfId="864" priority="16" rank="1"/>
  </conditionalFormatting>
  <conditionalFormatting sqref="E37:K37">
    <cfRule type="top10" dxfId="863" priority="15" rank="1"/>
  </conditionalFormatting>
  <conditionalFormatting sqref="E35:K35">
    <cfRule type="top10" dxfId="862" priority="14" rank="1"/>
  </conditionalFormatting>
  <conditionalFormatting sqref="E33:K33">
    <cfRule type="top10" dxfId="861" priority="13" rank="1"/>
  </conditionalFormatting>
  <conditionalFormatting sqref="E31:K31">
    <cfRule type="top10" dxfId="860" priority="11" rank="1"/>
  </conditionalFormatting>
  <conditionalFormatting sqref="E29:K29">
    <cfRule type="top10" dxfId="859" priority="10" rank="1"/>
  </conditionalFormatting>
  <conditionalFormatting sqref="E27:K27">
    <cfRule type="top10" dxfId="858" priority="9" rank="1"/>
  </conditionalFormatting>
  <conditionalFormatting sqref="E25:K25">
    <cfRule type="top10" dxfId="857" priority="8" rank="1"/>
  </conditionalFormatting>
  <conditionalFormatting sqref="E23:K23">
    <cfRule type="top10" dxfId="856" priority="7" rank="1"/>
  </conditionalFormatting>
  <conditionalFormatting sqref="E21:K21">
    <cfRule type="top10" dxfId="855" priority="6" rank="1"/>
  </conditionalFormatting>
  <conditionalFormatting sqref="E19:K19">
    <cfRule type="top10" dxfId="854" priority="5" rank="1"/>
  </conditionalFormatting>
  <conditionalFormatting sqref="E17:K17">
    <cfRule type="top10" dxfId="853" priority="4" rank="1"/>
  </conditionalFormatting>
  <conditionalFormatting sqref="E15:K15">
    <cfRule type="top10" dxfId="852" priority="3" rank="1"/>
  </conditionalFormatting>
  <conditionalFormatting sqref="E13:K13">
    <cfRule type="top10" dxfId="851" priority="2" rank="1"/>
  </conditionalFormatting>
  <conditionalFormatting sqref="E11:K11">
    <cfRule type="top10" dxfId="8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339</v>
      </c>
    </row>
    <row r="4" spans="1:16384" ht="15" customHeight="1">
      <c r="B4" s="3" t="s">
        <v>340</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28</v>
      </c>
      <c r="F8" s="17">
        <v>70</v>
      </c>
      <c r="G8" s="17">
        <v>103</v>
      </c>
      <c r="H8" s="17">
        <v>1039</v>
      </c>
      <c r="I8" s="17">
        <v>10226</v>
      </c>
      <c r="J8" s="17">
        <v>7289</v>
      </c>
      <c r="K8" s="17">
        <v>919</v>
      </c>
    </row>
    <row r="9" spans="1:16384" ht="15" customHeight="1">
      <c r="A9" s="47"/>
      <c r="B9" s="55"/>
      <c r="C9" s="56"/>
      <c r="D9" s="18">
        <v>1</v>
      </c>
      <c r="E9" s="19">
        <v>1.4231981295110298E-3</v>
      </c>
      <c r="F9" s="20">
        <v>3.5579953237775746E-3</v>
      </c>
      <c r="G9" s="20">
        <v>5.2353359764155741E-3</v>
      </c>
      <c r="H9" s="20">
        <v>5.2810816305784283E-2</v>
      </c>
      <c r="I9" s="20">
        <v>0.51977228829927824</v>
      </c>
      <c r="J9" s="20">
        <v>0.37048897021449628</v>
      </c>
      <c r="K9" s="20">
        <v>4.671139575073701E-2</v>
      </c>
    </row>
    <row r="10" spans="1:16384" ht="15" customHeight="1">
      <c r="A10" s="47"/>
      <c r="B10" s="21" t="s">
        <v>294</v>
      </c>
      <c r="C10" s="57" t="s">
        <v>300</v>
      </c>
      <c r="D10" s="22">
        <v>9368</v>
      </c>
      <c r="E10" s="23">
        <v>11</v>
      </c>
      <c r="F10" s="24">
        <v>32</v>
      </c>
      <c r="G10" s="24">
        <v>50</v>
      </c>
      <c r="H10" s="24">
        <v>589</v>
      </c>
      <c r="I10" s="24">
        <v>5326</v>
      </c>
      <c r="J10" s="24">
        <v>2943</v>
      </c>
      <c r="K10" s="24">
        <v>417</v>
      </c>
    </row>
    <row r="11" spans="1:16384" ht="15" customHeight="1">
      <c r="A11" s="47"/>
      <c r="B11" s="25"/>
      <c r="C11" s="51"/>
      <c r="D11" s="26">
        <v>1</v>
      </c>
      <c r="E11" s="27">
        <v>1.1742100768573867E-3</v>
      </c>
      <c r="F11" s="28">
        <v>3.4158838599487617E-3</v>
      </c>
      <c r="G11" s="28">
        <v>5.3373185311699402E-3</v>
      </c>
      <c r="H11" s="28">
        <v>6.2873612297181899E-2</v>
      </c>
      <c r="I11" s="28">
        <v>0.56853116994022201</v>
      </c>
      <c r="J11" s="28">
        <v>0.31415456874466269</v>
      </c>
      <c r="K11" s="28">
        <v>4.45132365499573E-2</v>
      </c>
    </row>
    <row r="12" spans="1:16384" ht="15" customHeight="1">
      <c r="A12" s="47"/>
      <c r="B12" s="25"/>
      <c r="C12" s="49" t="s">
        <v>301</v>
      </c>
      <c r="D12" s="29">
        <v>10225</v>
      </c>
      <c r="E12" s="30">
        <v>17</v>
      </c>
      <c r="F12" s="31">
        <v>38</v>
      </c>
      <c r="G12" s="31">
        <v>53</v>
      </c>
      <c r="H12" s="31">
        <v>445</v>
      </c>
      <c r="I12" s="31">
        <v>4868</v>
      </c>
      <c r="J12" s="31">
        <v>4313</v>
      </c>
      <c r="K12" s="31">
        <v>491</v>
      </c>
    </row>
    <row r="13" spans="1:16384" ht="15" customHeight="1">
      <c r="A13" s="47"/>
      <c r="B13" s="40"/>
      <c r="C13" s="50"/>
      <c r="D13" s="41">
        <v>1</v>
      </c>
      <c r="E13" s="42">
        <v>1.6625916870415649E-3</v>
      </c>
      <c r="F13" s="43">
        <v>3.7163814180929096E-3</v>
      </c>
      <c r="G13" s="43">
        <v>5.1833740831295841E-3</v>
      </c>
      <c r="H13" s="43">
        <v>4.3520782396088017E-2</v>
      </c>
      <c r="I13" s="43">
        <v>0.47608801955990221</v>
      </c>
      <c r="J13" s="43">
        <v>0.42180929095354525</v>
      </c>
      <c r="K13" s="43">
        <v>4.8019559902200491E-2</v>
      </c>
    </row>
    <row r="14" spans="1:16384" ht="15" customHeight="1">
      <c r="A14" s="47"/>
      <c r="B14" s="25" t="s">
        <v>1</v>
      </c>
      <c r="C14" s="52" t="s">
        <v>302</v>
      </c>
      <c r="D14" s="22">
        <v>2690</v>
      </c>
      <c r="E14" s="23">
        <v>0</v>
      </c>
      <c r="F14" s="24">
        <v>8</v>
      </c>
      <c r="G14" s="24">
        <v>9</v>
      </c>
      <c r="H14" s="24">
        <v>120</v>
      </c>
      <c r="I14" s="24">
        <v>1332</v>
      </c>
      <c r="J14" s="24">
        <v>1155</v>
      </c>
      <c r="K14" s="24">
        <v>66</v>
      </c>
    </row>
    <row r="15" spans="1:16384" ht="15" customHeight="1">
      <c r="A15" s="47"/>
      <c r="B15" s="25"/>
      <c r="C15" s="51"/>
      <c r="D15" s="32">
        <v>1</v>
      </c>
      <c r="E15" s="27">
        <v>0</v>
      </c>
      <c r="F15" s="28">
        <v>2.9739776951672862E-3</v>
      </c>
      <c r="G15" s="28">
        <v>3.3457249070631971E-3</v>
      </c>
      <c r="H15" s="28">
        <v>4.4609665427509292E-2</v>
      </c>
      <c r="I15" s="28">
        <v>0.49516728624535317</v>
      </c>
      <c r="J15" s="28">
        <v>0.42936802973977695</v>
      </c>
      <c r="K15" s="28">
        <v>2.4535315985130111E-2</v>
      </c>
    </row>
    <row r="16" spans="1:16384" ht="15" customHeight="1">
      <c r="A16" s="47"/>
      <c r="B16" s="25"/>
      <c r="C16" s="49" t="s">
        <v>303</v>
      </c>
      <c r="D16" s="29">
        <v>2875</v>
      </c>
      <c r="E16" s="30">
        <v>4</v>
      </c>
      <c r="F16" s="31">
        <v>6</v>
      </c>
      <c r="G16" s="31">
        <v>8</v>
      </c>
      <c r="H16" s="31">
        <v>126</v>
      </c>
      <c r="I16" s="31">
        <v>1541</v>
      </c>
      <c r="J16" s="31">
        <v>1100</v>
      </c>
      <c r="K16" s="31">
        <v>90</v>
      </c>
    </row>
    <row r="17" spans="1:11" ht="15" customHeight="1">
      <c r="A17" s="47"/>
      <c r="B17" s="25"/>
      <c r="C17" s="51"/>
      <c r="D17" s="32">
        <v>1</v>
      </c>
      <c r="E17" s="27">
        <v>1.3913043478260871E-3</v>
      </c>
      <c r="F17" s="28">
        <v>2.0869565217391303E-3</v>
      </c>
      <c r="G17" s="28">
        <v>2.7826086956521741E-3</v>
      </c>
      <c r="H17" s="28">
        <v>4.3826086956521737E-2</v>
      </c>
      <c r="I17" s="28">
        <v>0.53600000000000003</v>
      </c>
      <c r="J17" s="28">
        <v>0.38260869565217392</v>
      </c>
      <c r="K17" s="28">
        <v>3.1304347826086959E-2</v>
      </c>
    </row>
    <row r="18" spans="1:11" ht="15" customHeight="1">
      <c r="A18" s="47"/>
      <c r="B18" s="25"/>
      <c r="C18" s="49" t="s">
        <v>304</v>
      </c>
      <c r="D18" s="29">
        <v>3280</v>
      </c>
      <c r="E18" s="30">
        <v>5</v>
      </c>
      <c r="F18" s="31">
        <v>6</v>
      </c>
      <c r="G18" s="31">
        <v>19</v>
      </c>
      <c r="H18" s="31">
        <v>156</v>
      </c>
      <c r="I18" s="31">
        <v>1675</v>
      </c>
      <c r="J18" s="31">
        <v>1278</v>
      </c>
      <c r="K18" s="31">
        <v>141</v>
      </c>
    </row>
    <row r="19" spans="1:11" ht="15" customHeight="1">
      <c r="A19" s="47"/>
      <c r="B19" s="25"/>
      <c r="C19" s="51"/>
      <c r="D19" s="32">
        <v>1</v>
      </c>
      <c r="E19" s="27">
        <v>1.5243902439024391E-3</v>
      </c>
      <c r="F19" s="28">
        <v>1.8292682926829269E-3</v>
      </c>
      <c r="G19" s="28">
        <v>5.7926829268292682E-3</v>
      </c>
      <c r="H19" s="28">
        <v>4.7560975609756098E-2</v>
      </c>
      <c r="I19" s="28">
        <v>0.51067073170731703</v>
      </c>
      <c r="J19" s="28">
        <v>0.38963414634146343</v>
      </c>
      <c r="K19" s="28">
        <v>4.2987804878048777E-2</v>
      </c>
    </row>
    <row r="20" spans="1:11" ht="15" customHeight="1">
      <c r="A20" s="47"/>
      <c r="B20" s="25"/>
      <c r="C20" s="49" t="s">
        <v>305</v>
      </c>
      <c r="D20" s="29">
        <v>4523</v>
      </c>
      <c r="E20" s="30">
        <v>5</v>
      </c>
      <c r="F20" s="31">
        <v>17</v>
      </c>
      <c r="G20" s="31">
        <v>22</v>
      </c>
      <c r="H20" s="31">
        <v>276</v>
      </c>
      <c r="I20" s="31">
        <v>2402</v>
      </c>
      <c r="J20" s="31">
        <v>1597</v>
      </c>
      <c r="K20" s="31">
        <v>204</v>
      </c>
    </row>
    <row r="21" spans="1:11" ht="15" customHeight="1">
      <c r="A21" s="47"/>
      <c r="B21" s="25"/>
      <c r="C21" s="51"/>
      <c r="D21" s="32">
        <v>1</v>
      </c>
      <c r="E21" s="27">
        <v>1.1054609772275039E-3</v>
      </c>
      <c r="F21" s="28">
        <v>3.758567322573513E-3</v>
      </c>
      <c r="G21" s="28">
        <v>4.8640282998010168E-3</v>
      </c>
      <c r="H21" s="28">
        <v>6.1021445942958212E-2</v>
      </c>
      <c r="I21" s="28">
        <v>0.53106345346009287</v>
      </c>
      <c r="J21" s="28">
        <v>0.35308423612646472</v>
      </c>
      <c r="K21" s="28">
        <v>4.510280787088216E-2</v>
      </c>
    </row>
    <row r="22" spans="1:11" ht="15" customHeight="1">
      <c r="A22" s="47"/>
      <c r="B22" s="25"/>
      <c r="C22" s="49" t="s">
        <v>306</v>
      </c>
      <c r="D22" s="29">
        <v>5762</v>
      </c>
      <c r="E22" s="30">
        <v>13</v>
      </c>
      <c r="F22" s="31">
        <v>32</v>
      </c>
      <c r="G22" s="31">
        <v>41</v>
      </c>
      <c r="H22" s="31">
        <v>328</v>
      </c>
      <c r="I22" s="31">
        <v>3048</v>
      </c>
      <c r="J22" s="31">
        <v>1950</v>
      </c>
      <c r="K22" s="31">
        <v>350</v>
      </c>
    </row>
    <row r="23" spans="1:11" ht="15" customHeight="1">
      <c r="A23" s="47"/>
      <c r="B23" s="40"/>
      <c r="C23" s="50"/>
      <c r="D23" s="41">
        <v>1</v>
      </c>
      <c r="E23" s="42">
        <v>2.2561610551891705E-3</v>
      </c>
      <c r="F23" s="43">
        <v>5.5536272127733426E-3</v>
      </c>
      <c r="G23" s="43">
        <v>7.1155848663658448E-3</v>
      </c>
      <c r="H23" s="43">
        <v>5.6924678930926759E-2</v>
      </c>
      <c r="I23" s="43">
        <v>0.52898299201666088</v>
      </c>
      <c r="J23" s="43">
        <v>0.33842415827837558</v>
      </c>
      <c r="K23" s="43">
        <v>6.0742797639708433E-2</v>
      </c>
    </row>
    <row r="24" spans="1:11" ht="15" customHeight="1">
      <c r="A24" s="47"/>
      <c r="B24" s="25" t="s">
        <v>295</v>
      </c>
      <c r="C24" s="52" t="s">
        <v>307</v>
      </c>
      <c r="D24" s="22">
        <v>2093</v>
      </c>
      <c r="E24" s="23">
        <v>8</v>
      </c>
      <c r="F24" s="24">
        <v>11</v>
      </c>
      <c r="G24" s="24">
        <v>12</v>
      </c>
      <c r="H24" s="24">
        <v>110</v>
      </c>
      <c r="I24" s="24">
        <v>845</v>
      </c>
      <c r="J24" s="24">
        <v>959</v>
      </c>
      <c r="K24" s="24">
        <v>148</v>
      </c>
    </row>
    <row r="25" spans="1:11" ht="15" customHeight="1">
      <c r="A25" s="47"/>
      <c r="B25" s="25"/>
      <c r="C25" s="51"/>
      <c r="D25" s="32">
        <v>1</v>
      </c>
      <c r="E25" s="27">
        <v>3.822264691829909E-3</v>
      </c>
      <c r="F25" s="28">
        <v>5.255613951266125E-3</v>
      </c>
      <c r="G25" s="28">
        <v>5.733397037744864E-3</v>
      </c>
      <c r="H25" s="28">
        <v>5.2556139512661249E-2</v>
      </c>
      <c r="I25" s="28">
        <v>0.40372670807453415</v>
      </c>
      <c r="J25" s="28">
        <v>0.45819397993311034</v>
      </c>
      <c r="K25" s="28">
        <v>7.0711896798853327E-2</v>
      </c>
    </row>
    <row r="26" spans="1:11" ht="15" customHeight="1">
      <c r="A26" s="47"/>
      <c r="B26" s="25"/>
      <c r="C26" s="49" t="s">
        <v>308</v>
      </c>
      <c r="D26" s="29">
        <v>6217</v>
      </c>
      <c r="E26" s="30">
        <v>6</v>
      </c>
      <c r="F26" s="31">
        <v>25</v>
      </c>
      <c r="G26" s="31">
        <v>45</v>
      </c>
      <c r="H26" s="31">
        <v>385</v>
      </c>
      <c r="I26" s="31">
        <v>3333</v>
      </c>
      <c r="J26" s="31">
        <v>2131</v>
      </c>
      <c r="K26" s="31">
        <v>292</v>
      </c>
    </row>
    <row r="27" spans="1:11" ht="15" customHeight="1">
      <c r="A27" s="47"/>
      <c r="B27" s="25"/>
      <c r="C27" s="51"/>
      <c r="D27" s="32">
        <v>1</v>
      </c>
      <c r="E27" s="27">
        <v>9.6509570532411131E-4</v>
      </c>
      <c r="F27" s="28">
        <v>4.0212321055171302E-3</v>
      </c>
      <c r="G27" s="28">
        <v>7.2382177899308351E-3</v>
      </c>
      <c r="H27" s="28">
        <v>6.192697442496381E-2</v>
      </c>
      <c r="I27" s="28">
        <v>0.53611066430754384</v>
      </c>
      <c r="J27" s="28">
        <v>0.34276982467428019</v>
      </c>
      <c r="K27" s="28">
        <v>4.6967990992440083E-2</v>
      </c>
    </row>
    <row r="28" spans="1:11" ht="15" customHeight="1">
      <c r="A28" s="47"/>
      <c r="B28" s="25"/>
      <c r="C28" s="49" t="s">
        <v>406</v>
      </c>
      <c r="D28" s="29">
        <v>7018</v>
      </c>
      <c r="E28" s="30">
        <v>9</v>
      </c>
      <c r="F28" s="31">
        <v>23</v>
      </c>
      <c r="G28" s="31">
        <v>29</v>
      </c>
      <c r="H28" s="31">
        <v>359</v>
      </c>
      <c r="I28" s="31">
        <v>4049</v>
      </c>
      <c r="J28" s="31">
        <v>2307</v>
      </c>
      <c r="K28" s="31">
        <v>242</v>
      </c>
    </row>
    <row r="29" spans="1:11" ht="15" customHeight="1">
      <c r="A29" s="47"/>
      <c r="B29" s="25"/>
      <c r="C29" s="51"/>
      <c r="D29" s="32">
        <v>1</v>
      </c>
      <c r="E29" s="27">
        <v>1.2824166429182104E-3</v>
      </c>
      <c r="F29" s="28">
        <v>3.2772869763465374E-3</v>
      </c>
      <c r="G29" s="28">
        <v>4.1322314049586778E-3</v>
      </c>
      <c r="H29" s="28">
        <v>5.1154174978626392E-2</v>
      </c>
      <c r="I29" s="28">
        <v>0.57694499857509263</v>
      </c>
      <c r="J29" s="28">
        <v>0.32872613280136792</v>
      </c>
      <c r="K29" s="28">
        <v>3.4482758620689655E-2</v>
      </c>
    </row>
    <row r="30" spans="1:11" ht="15" customHeight="1">
      <c r="A30" s="47"/>
      <c r="B30" s="25"/>
      <c r="C30" s="49" t="s">
        <v>407</v>
      </c>
      <c r="D30" s="29">
        <v>4023</v>
      </c>
      <c r="E30" s="30">
        <v>5</v>
      </c>
      <c r="F30" s="31">
        <v>10</v>
      </c>
      <c r="G30" s="31">
        <v>14</v>
      </c>
      <c r="H30" s="31">
        <v>169</v>
      </c>
      <c r="I30" s="31">
        <v>1873</v>
      </c>
      <c r="J30" s="31">
        <v>1776</v>
      </c>
      <c r="K30" s="31">
        <v>176</v>
      </c>
    </row>
    <row r="31" spans="1:11" ht="15" customHeight="1">
      <c r="A31" s="47"/>
      <c r="B31" s="40"/>
      <c r="C31" s="50"/>
      <c r="D31" s="41">
        <v>1</v>
      </c>
      <c r="E31" s="42">
        <v>1.2428535918468805E-3</v>
      </c>
      <c r="F31" s="43">
        <v>2.4857071836937609E-3</v>
      </c>
      <c r="G31" s="43">
        <v>3.4799900571712652E-3</v>
      </c>
      <c r="H31" s="43">
        <v>4.2008451404424559E-2</v>
      </c>
      <c r="I31" s="43">
        <v>0.46557295550584143</v>
      </c>
      <c r="J31" s="43">
        <v>0.44146159582401195</v>
      </c>
      <c r="K31" s="43">
        <v>4.3748446433010194E-2</v>
      </c>
    </row>
    <row r="32" spans="1:11" ht="15" customHeight="1">
      <c r="A32" s="47"/>
      <c r="B32" s="25" t="s">
        <v>296</v>
      </c>
      <c r="C32" s="52" t="s">
        <v>408</v>
      </c>
      <c r="D32" s="22">
        <v>2534</v>
      </c>
      <c r="E32" s="33">
        <v>4</v>
      </c>
      <c r="F32" s="34">
        <v>14</v>
      </c>
      <c r="G32" s="34">
        <v>22</v>
      </c>
      <c r="H32" s="34">
        <v>165</v>
      </c>
      <c r="I32" s="34">
        <v>1321</v>
      </c>
      <c r="J32" s="34">
        <v>906</v>
      </c>
      <c r="K32" s="34">
        <v>102</v>
      </c>
    </row>
    <row r="33" spans="1:11" ht="15" customHeight="1">
      <c r="A33" s="47"/>
      <c r="B33" s="25"/>
      <c r="C33" s="51"/>
      <c r="D33" s="32">
        <v>1</v>
      </c>
      <c r="E33" s="27">
        <v>1.5785319652722968E-3</v>
      </c>
      <c r="F33" s="28">
        <v>5.5248618784530384E-3</v>
      </c>
      <c r="G33" s="28">
        <v>8.6819258089976328E-3</v>
      </c>
      <c r="H33" s="28">
        <v>6.5114443567482236E-2</v>
      </c>
      <c r="I33" s="28">
        <v>0.52131018153117603</v>
      </c>
      <c r="J33" s="28">
        <v>0.35753749013417524</v>
      </c>
      <c r="K33" s="28">
        <v>4.025256511444357E-2</v>
      </c>
    </row>
    <row r="34" spans="1:11" ht="15" customHeight="1">
      <c r="A34" s="47"/>
      <c r="B34" s="25"/>
      <c r="C34" s="49" t="s">
        <v>409</v>
      </c>
      <c r="D34" s="29">
        <v>13584</v>
      </c>
      <c r="E34" s="35">
        <v>19</v>
      </c>
      <c r="F34" s="36">
        <v>44</v>
      </c>
      <c r="G34" s="36">
        <v>57</v>
      </c>
      <c r="H34" s="36">
        <v>752</v>
      </c>
      <c r="I34" s="36">
        <v>7349</v>
      </c>
      <c r="J34" s="36">
        <v>4791</v>
      </c>
      <c r="K34" s="36">
        <v>572</v>
      </c>
    </row>
    <row r="35" spans="1:11" ht="15" customHeight="1">
      <c r="A35" s="47"/>
      <c r="B35" s="25"/>
      <c r="C35" s="51"/>
      <c r="D35" s="32">
        <v>1</v>
      </c>
      <c r="E35" s="27">
        <v>1.3987043580683156E-3</v>
      </c>
      <c r="F35" s="28">
        <v>3.2391048292108363E-3</v>
      </c>
      <c r="G35" s="28">
        <v>4.1961130742049473E-3</v>
      </c>
      <c r="H35" s="28">
        <v>5.5359246171967018E-2</v>
      </c>
      <c r="I35" s="28">
        <v>0.54100412249705532</v>
      </c>
      <c r="J35" s="28">
        <v>0.35269434628975266</v>
      </c>
      <c r="K35" s="28">
        <v>4.2108362779740872E-2</v>
      </c>
    </row>
    <row r="36" spans="1:11" ht="15" customHeight="1">
      <c r="A36" s="47"/>
      <c r="B36" s="25"/>
      <c r="C36" s="49" t="s">
        <v>410</v>
      </c>
      <c r="D36" s="29">
        <v>2397</v>
      </c>
      <c r="E36" s="35">
        <v>5</v>
      </c>
      <c r="F36" s="36">
        <v>10</v>
      </c>
      <c r="G36" s="36">
        <v>11</v>
      </c>
      <c r="H36" s="36">
        <v>87</v>
      </c>
      <c r="I36" s="36">
        <v>1141</v>
      </c>
      <c r="J36" s="36">
        <v>1018</v>
      </c>
      <c r="K36" s="36">
        <v>125</v>
      </c>
    </row>
    <row r="37" spans="1:11" ht="15" customHeight="1">
      <c r="A37" s="47"/>
      <c r="B37" s="25"/>
      <c r="C37" s="51"/>
      <c r="D37" s="32">
        <v>1</v>
      </c>
      <c r="E37" s="27">
        <v>2.0859407592824365E-3</v>
      </c>
      <c r="F37" s="28">
        <v>4.171881518564873E-3</v>
      </c>
      <c r="G37" s="28">
        <v>4.5890696704213602E-3</v>
      </c>
      <c r="H37" s="28">
        <v>3.629536921151439E-2</v>
      </c>
      <c r="I37" s="28">
        <v>0.476011681268252</v>
      </c>
      <c r="J37" s="28">
        <v>0.42469753858990406</v>
      </c>
      <c r="K37" s="28">
        <v>5.214851898206091E-2</v>
      </c>
    </row>
    <row r="38" spans="1:11" ht="15" customHeight="1">
      <c r="A38" s="47"/>
      <c r="B38" s="25"/>
      <c r="C38" s="49" t="s">
        <v>411</v>
      </c>
      <c r="D38" s="29">
        <v>794</v>
      </c>
      <c r="E38" s="35">
        <v>0</v>
      </c>
      <c r="F38" s="36">
        <v>2</v>
      </c>
      <c r="G38" s="36">
        <v>10</v>
      </c>
      <c r="H38" s="36">
        <v>19</v>
      </c>
      <c r="I38" s="36">
        <v>258</v>
      </c>
      <c r="J38" s="36">
        <v>447</v>
      </c>
      <c r="K38" s="36">
        <v>58</v>
      </c>
    </row>
    <row r="39" spans="1:11" ht="15" customHeight="1">
      <c r="A39" s="47"/>
      <c r="B39" s="40"/>
      <c r="C39" s="50"/>
      <c r="D39" s="41">
        <v>1</v>
      </c>
      <c r="E39" s="42">
        <v>0</v>
      </c>
      <c r="F39" s="43">
        <v>2.5188916876574307E-3</v>
      </c>
      <c r="G39" s="43">
        <v>1.2594458438287154E-2</v>
      </c>
      <c r="H39" s="43">
        <v>2.3929471032745592E-2</v>
      </c>
      <c r="I39" s="43">
        <v>0.32493702770780858</v>
      </c>
      <c r="J39" s="43">
        <v>0.56297229219143574</v>
      </c>
      <c r="K39" s="43">
        <v>7.3047858942065488E-2</v>
      </c>
    </row>
    <row r="40" spans="1:11" ht="15" customHeight="1">
      <c r="A40" s="47"/>
      <c r="B40" s="25" t="s">
        <v>297</v>
      </c>
      <c r="C40" s="52" t="s">
        <v>2</v>
      </c>
      <c r="D40" s="22">
        <v>1979</v>
      </c>
      <c r="E40" s="23">
        <v>4</v>
      </c>
      <c r="F40" s="24">
        <v>5</v>
      </c>
      <c r="G40" s="24">
        <v>9</v>
      </c>
      <c r="H40" s="24">
        <v>99</v>
      </c>
      <c r="I40" s="24">
        <v>884</v>
      </c>
      <c r="J40" s="24">
        <v>871</v>
      </c>
      <c r="K40" s="24">
        <v>107</v>
      </c>
    </row>
    <row r="41" spans="1:11" ht="15" customHeight="1">
      <c r="A41" s="47"/>
      <c r="B41" s="25"/>
      <c r="C41" s="51"/>
      <c r="D41" s="32">
        <v>1</v>
      </c>
      <c r="E41" s="27">
        <v>2.0212228398180901E-3</v>
      </c>
      <c r="F41" s="28">
        <v>2.5265285497726125E-3</v>
      </c>
      <c r="G41" s="28">
        <v>4.5477513895907026E-3</v>
      </c>
      <c r="H41" s="28">
        <v>5.0025265285497729E-2</v>
      </c>
      <c r="I41" s="28">
        <v>0.44669024759979786</v>
      </c>
      <c r="J41" s="28">
        <v>0.44012127337038909</v>
      </c>
      <c r="K41" s="28">
        <v>5.4067710965133908E-2</v>
      </c>
    </row>
    <row r="42" spans="1:11" ht="15" customHeight="1">
      <c r="A42" s="47"/>
      <c r="B42" s="25"/>
      <c r="C42" s="49" t="s">
        <v>309</v>
      </c>
      <c r="D42" s="29">
        <v>1921</v>
      </c>
      <c r="E42" s="30">
        <v>4</v>
      </c>
      <c r="F42" s="31">
        <v>1</v>
      </c>
      <c r="G42" s="31">
        <v>10</v>
      </c>
      <c r="H42" s="31">
        <v>76</v>
      </c>
      <c r="I42" s="31">
        <v>1137</v>
      </c>
      <c r="J42" s="31">
        <v>650</v>
      </c>
      <c r="K42" s="31">
        <v>43</v>
      </c>
    </row>
    <row r="43" spans="1:11" ht="15" customHeight="1">
      <c r="A43" s="47"/>
      <c r="B43" s="25"/>
      <c r="C43" s="51"/>
      <c r="D43" s="32">
        <v>1</v>
      </c>
      <c r="E43" s="27">
        <v>2.0822488287350338E-3</v>
      </c>
      <c r="F43" s="28">
        <v>5.2056220718375845E-4</v>
      </c>
      <c r="G43" s="28">
        <v>5.2056220718375845E-3</v>
      </c>
      <c r="H43" s="28">
        <v>3.9562727745965642E-2</v>
      </c>
      <c r="I43" s="28">
        <v>0.59187922956793337</v>
      </c>
      <c r="J43" s="28">
        <v>0.33836543466944302</v>
      </c>
      <c r="K43" s="28">
        <v>2.2384174908901613E-2</v>
      </c>
    </row>
    <row r="44" spans="1:11" ht="15" customHeight="1">
      <c r="A44" s="47"/>
      <c r="B44" s="25"/>
      <c r="C44" s="49" t="s">
        <v>310</v>
      </c>
      <c r="D44" s="29">
        <v>1117</v>
      </c>
      <c r="E44" s="30">
        <v>1</v>
      </c>
      <c r="F44" s="31">
        <v>0</v>
      </c>
      <c r="G44" s="31">
        <v>4</v>
      </c>
      <c r="H44" s="31">
        <v>46</v>
      </c>
      <c r="I44" s="31">
        <v>606</v>
      </c>
      <c r="J44" s="31">
        <v>439</v>
      </c>
      <c r="K44" s="31">
        <v>21</v>
      </c>
    </row>
    <row r="45" spans="1:11" ht="15" customHeight="1">
      <c r="A45" s="47"/>
      <c r="B45" s="25"/>
      <c r="C45" s="51"/>
      <c r="D45" s="32">
        <v>1</v>
      </c>
      <c r="E45" s="27">
        <v>8.9525514771709937E-4</v>
      </c>
      <c r="F45" s="28">
        <v>0</v>
      </c>
      <c r="G45" s="28">
        <v>3.5810205908683975E-3</v>
      </c>
      <c r="H45" s="28">
        <v>4.1181736794986573E-2</v>
      </c>
      <c r="I45" s="28">
        <v>0.54252461951656217</v>
      </c>
      <c r="J45" s="28">
        <v>0.39301700984780663</v>
      </c>
      <c r="K45" s="28">
        <v>1.8800358102059087E-2</v>
      </c>
    </row>
    <row r="46" spans="1:11" ht="15" customHeight="1">
      <c r="A46" s="47"/>
      <c r="B46" s="25"/>
      <c r="C46" s="49" t="s">
        <v>5</v>
      </c>
      <c r="D46" s="29">
        <v>1482</v>
      </c>
      <c r="E46" s="30">
        <v>1</v>
      </c>
      <c r="F46" s="31">
        <v>5</v>
      </c>
      <c r="G46" s="31">
        <v>9</v>
      </c>
      <c r="H46" s="31">
        <v>27</v>
      </c>
      <c r="I46" s="31">
        <v>741</v>
      </c>
      <c r="J46" s="31">
        <v>613</v>
      </c>
      <c r="K46" s="31">
        <v>86</v>
      </c>
    </row>
    <row r="47" spans="1:11" ht="15" customHeight="1">
      <c r="A47" s="47"/>
      <c r="B47" s="25"/>
      <c r="C47" s="51"/>
      <c r="D47" s="32">
        <v>1</v>
      </c>
      <c r="E47" s="27">
        <v>6.7476383265856947E-4</v>
      </c>
      <c r="F47" s="28">
        <v>3.3738191632928477E-3</v>
      </c>
      <c r="G47" s="28">
        <v>6.0728744939271256E-3</v>
      </c>
      <c r="H47" s="28">
        <v>1.8218623481781375E-2</v>
      </c>
      <c r="I47" s="28">
        <v>0.5</v>
      </c>
      <c r="J47" s="28">
        <v>0.41363022941970312</v>
      </c>
      <c r="K47" s="28">
        <v>5.8029689608636977E-2</v>
      </c>
    </row>
    <row r="48" spans="1:11" ht="15" customHeight="1">
      <c r="A48" s="47"/>
      <c r="B48" s="25"/>
      <c r="C48" s="49" t="s">
        <v>311</v>
      </c>
      <c r="D48" s="29">
        <v>2208</v>
      </c>
      <c r="E48" s="30">
        <v>3</v>
      </c>
      <c r="F48" s="31">
        <v>3</v>
      </c>
      <c r="G48" s="31">
        <v>10</v>
      </c>
      <c r="H48" s="31">
        <v>61</v>
      </c>
      <c r="I48" s="31">
        <v>1241</v>
      </c>
      <c r="J48" s="31">
        <v>794</v>
      </c>
      <c r="K48" s="31">
        <v>96</v>
      </c>
    </row>
    <row r="49" spans="1:11" ht="15" customHeight="1">
      <c r="A49" s="47"/>
      <c r="B49" s="25"/>
      <c r="C49" s="51"/>
      <c r="D49" s="32">
        <v>1</v>
      </c>
      <c r="E49" s="27">
        <v>1.358695652173913E-3</v>
      </c>
      <c r="F49" s="28">
        <v>1.358695652173913E-3</v>
      </c>
      <c r="G49" s="28">
        <v>4.528985507246377E-3</v>
      </c>
      <c r="H49" s="28">
        <v>2.76268115942029E-2</v>
      </c>
      <c r="I49" s="28">
        <v>0.56204710144927539</v>
      </c>
      <c r="J49" s="28">
        <v>0.35960144927536231</v>
      </c>
      <c r="K49" s="28">
        <v>4.3478260869565216E-2</v>
      </c>
    </row>
    <row r="50" spans="1:11" ht="15" customHeight="1">
      <c r="A50" s="47"/>
      <c r="B50" s="25"/>
      <c r="C50" s="49" t="s">
        <v>7</v>
      </c>
      <c r="D50" s="29">
        <v>1532</v>
      </c>
      <c r="E50" s="30">
        <v>3</v>
      </c>
      <c r="F50" s="31">
        <v>4</v>
      </c>
      <c r="G50" s="31">
        <v>5</v>
      </c>
      <c r="H50" s="31">
        <v>37</v>
      </c>
      <c r="I50" s="31">
        <v>906</v>
      </c>
      <c r="J50" s="31">
        <v>512</v>
      </c>
      <c r="K50" s="31">
        <v>65</v>
      </c>
    </row>
    <row r="51" spans="1:11" ht="15" customHeight="1">
      <c r="A51" s="47"/>
      <c r="B51" s="25"/>
      <c r="C51" s="51"/>
      <c r="D51" s="32">
        <v>1</v>
      </c>
      <c r="E51" s="27">
        <v>1.9582245430809398E-3</v>
      </c>
      <c r="F51" s="28">
        <v>2.6109660574412533E-3</v>
      </c>
      <c r="G51" s="28">
        <v>3.2637075718015664E-3</v>
      </c>
      <c r="H51" s="28">
        <v>2.4151436031331592E-2</v>
      </c>
      <c r="I51" s="28">
        <v>0.59138381201044388</v>
      </c>
      <c r="J51" s="28">
        <v>0.33420365535248042</v>
      </c>
      <c r="K51" s="28">
        <v>4.2428198433420362E-2</v>
      </c>
    </row>
    <row r="52" spans="1:11" ht="15" customHeight="1">
      <c r="A52" s="47"/>
      <c r="B52" s="25"/>
      <c r="C52" s="49" t="s">
        <v>3</v>
      </c>
      <c r="D52" s="29">
        <v>2344</v>
      </c>
      <c r="E52" s="30">
        <v>3</v>
      </c>
      <c r="F52" s="31">
        <v>12</v>
      </c>
      <c r="G52" s="31">
        <v>7</v>
      </c>
      <c r="H52" s="31">
        <v>76</v>
      </c>
      <c r="I52" s="31">
        <v>1075</v>
      </c>
      <c r="J52" s="31">
        <v>1058</v>
      </c>
      <c r="K52" s="31">
        <v>113</v>
      </c>
    </row>
    <row r="53" spans="1:11" ht="15" customHeight="1">
      <c r="A53" s="47"/>
      <c r="B53" s="25"/>
      <c r="C53" s="51"/>
      <c r="D53" s="32">
        <v>1</v>
      </c>
      <c r="E53" s="27">
        <v>1.2798634812286689E-3</v>
      </c>
      <c r="F53" s="28">
        <v>5.1194539249146756E-3</v>
      </c>
      <c r="G53" s="28">
        <v>2.9863481228668944E-3</v>
      </c>
      <c r="H53" s="28">
        <v>3.2423208191126277E-2</v>
      </c>
      <c r="I53" s="28">
        <v>0.45861774744027306</v>
      </c>
      <c r="J53" s="28">
        <v>0.45136518771331058</v>
      </c>
      <c r="K53" s="28">
        <v>4.8208191126279866E-2</v>
      </c>
    </row>
    <row r="54" spans="1:11" ht="15" customHeight="1">
      <c r="A54" s="47"/>
      <c r="B54" s="25"/>
      <c r="C54" s="49" t="s">
        <v>6</v>
      </c>
      <c r="D54" s="29">
        <v>1909</v>
      </c>
      <c r="E54" s="30">
        <v>1</v>
      </c>
      <c r="F54" s="31">
        <v>4</v>
      </c>
      <c r="G54" s="31">
        <v>7</v>
      </c>
      <c r="H54" s="31">
        <v>55</v>
      </c>
      <c r="I54" s="31">
        <v>1149</v>
      </c>
      <c r="J54" s="31">
        <v>598</v>
      </c>
      <c r="K54" s="31">
        <v>95</v>
      </c>
    </row>
    <row r="55" spans="1:11" ht="15" customHeight="1">
      <c r="A55" s="47"/>
      <c r="B55" s="25"/>
      <c r="C55" s="51"/>
      <c r="D55" s="32">
        <v>1</v>
      </c>
      <c r="E55" s="27">
        <v>5.2383446830801469E-4</v>
      </c>
      <c r="F55" s="28">
        <v>2.0953378732320588E-3</v>
      </c>
      <c r="G55" s="28">
        <v>3.6668412781561029E-3</v>
      </c>
      <c r="H55" s="28">
        <v>2.8810895756940808E-2</v>
      </c>
      <c r="I55" s="28">
        <v>0.60188580408590886</v>
      </c>
      <c r="J55" s="28">
        <v>0.31325301204819278</v>
      </c>
      <c r="K55" s="28">
        <v>4.9764274489261393E-2</v>
      </c>
    </row>
    <row r="56" spans="1:11" ht="15" customHeight="1">
      <c r="A56" s="47"/>
      <c r="B56" s="25"/>
      <c r="C56" s="49" t="s">
        <v>8</v>
      </c>
      <c r="D56" s="29">
        <v>5182</v>
      </c>
      <c r="E56" s="30">
        <v>8</v>
      </c>
      <c r="F56" s="31">
        <v>36</v>
      </c>
      <c r="G56" s="31">
        <v>42</v>
      </c>
      <c r="H56" s="31">
        <v>562</v>
      </c>
      <c r="I56" s="31">
        <v>2487</v>
      </c>
      <c r="J56" s="31">
        <v>1754</v>
      </c>
      <c r="K56" s="31">
        <v>293</v>
      </c>
    </row>
    <row r="57" spans="1:11" ht="15" customHeight="1">
      <c r="A57" s="47"/>
      <c r="B57" s="40"/>
      <c r="C57" s="50"/>
      <c r="D57" s="41">
        <v>1</v>
      </c>
      <c r="E57" s="42">
        <v>1.5438054805094559E-3</v>
      </c>
      <c r="F57" s="43">
        <v>6.9471246622925514E-3</v>
      </c>
      <c r="G57" s="43">
        <v>8.1049787726746435E-3</v>
      </c>
      <c r="H57" s="43">
        <v>0.10845233500578927</v>
      </c>
      <c r="I57" s="43">
        <v>0.47993052875337705</v>
      </c>
      <c r="J57" s="43">
        <v>0.33847935160169818</v>
      </c>
      <c r="K57" s="43">
        <v>5.6541875723658819E-2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849" priority="31" rank="1"/>
  </conditionalFormatting>
  <conditionalFormatting sqref="E57:K57">
    <cfRule type="top10" dxfId="848" priority="25" rank="1"/>
  </conditionalFormatting>
  <conditionalFormatting sqref="E55:K55">
    <cfRule type="top10" dxfId="847" priority="24" rank="1"/>
  </conditionalFormatting>
  <conditionalFormatting sqref="E53:K53">
    <cfRule type="top10" dxfId="846" priority="23" rank="1"/>
  </conditionalFormatting>
  <conditionalFormatting sqref="E51:K51">
    <cfRule type="top10" dxfId="845" priority="22" rank="1"/>
  </conditionalFormatting>
  <conditionalFormatting sqref="E49:K49">
    <cfRule type="top10" dxfId="844" priority="21" rank="1"/>
  </conditionalFormatting>
  <conditionalFormatting sqref="E47:K47">
    <cfRule type="top10" dxfId="843" priority="20" rank="1"/>
  </conditionalFormatting>
  <conditionalFormatting sqref="E45:K45">
    <cfRule type="top10" dxfId="842" priority="19" rank="1"/>
  </conditionalFormatting>
  <conditionalFormatting sqref="E43:K43">
    <cfRule type="top10" dxfId="841" priority="18" rank="1"/>
  </conditionalFormatting>
  <conditionalFormatting sqref="E41:K41">
    <cfRule type="top10" dxfId="840" priority="17" rank="1"/>
  </conditionalFormatting>
  <conditionalFormatting sqref="E39:K39">
    <cfRule type="top10" dxfId="839" priority="16" rank="1"/>
  </conditionalFormatting>
  <conditionalFormatting sqref="E37:K37">
    <cfRule type="top10" dxfId="838" priority="15" rank="1"/>
  </conditionalFormatting>
  <conditionalFormatting sqref="E35:K35">
    <cfRule type="top10" dxfId="837" priority="14" rank="1"/>
  </conditionalFormatting>
  <conditionalFormatting sqref="E33:K33">
    <cfRule type="top10" dxfId="836" priority="13" rank="1"/>
  </conditionalFormatting>
  <conditionalFormatting sqref="E31:K31">
    <cfRule type="top10" dxfId="835" priority="11" rank="1"/>
  </conditionalFormatting>
  <conditionalFormatting sqref="E29:K29">
    <cfRule type="top10" dxfId="834" priority="10" rank="1"/>
  </conditionalFormatting>
  <conditionalFormatting sqref="E27:K27">
    <cfRule type="top10" dxfId="833" priority="9" rank="1"/>
  </conditionalFormatting>
  <conditionalFormatting sqref="E25:K25">
    <cfRule type="top10" dxfId="832" priority="8" rank="1"/>
  </conditionalFormatting>
  <conditionalFormatting sqref="E23:K23">
    <cfRule type="top10" dxfId="831" priority="7" rank="1"/>
  </conditionalFormatting>
  <conditionalFormatting sqref="E21:K21">
    <cfRule type="top10" dxfId="830" priority="6" rank="1"/>
  </conditionalFormatting>
  <conditionalFormatting sqref="E19:K19">
    <cfRule type="top10" dxfId="829" priority="5" rank="1"/>
  </conditionalFormatting>
  <conditionalFormatting sqref="E17:K17">
    <cfRule type="top10" dxfId="828" priority="4" rank="1"/>
  </conditionalFormatting>
  <conditionalFormatting sqref="E15:K15">
    <cfRule type="top10" dxfId="827" priority="3" rank="1"/>
  </conditionalFormatting>
  <conditionalFormatting sqref="E13:K13">
    <cfRule type="top10" dxfId="826" priority="2" rank="1"/>
  </conditionalFormatting>
  <conditionalFormatting sqref="E11:K11">
    <cfRule type="top10" dxfId="8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334</v>
      </c>
    </row>
    <row r="4" spans="1:16384" ht="15" customHeight="1">
      <c r="B4" s="3" t="s">
        <v>341</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146</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9236</v>
      </c>
      <c r="F8" s="17">
        <v>1044</v>
      </c>
      <c r="G8" s="17">
        <v>145</v>
      </c>
      <c r="H8" s="17">
        <v>331</v>
      </c>
      <c r="I8" s="17">
        <v>1069</v>
      </c>
      <c r="J8" s="17">
        <v>6828</v>
      </c>
      <c r="K8" s="17">
        <v>1021</v>
      </c>
    </row>
    <row r="9" spans="1:16384" ht="15" customHeight="1">
      <c r="A9" s="47"/>
      <c r="B9" s="55"/>
      <c r="C9" s="56"/>
      <c r="D9" s="18">
        <v>1</v>
      </c>
      <c r="E9" s="19">
        <v>0.46945206872013823</v>
      </c>
      <c r="F9" s="20">
        <v>5.3064958828911254E-2</v>
      </c>
      <c r="G9" s="20">
        <v>7.3701331706821187E-3</v>
      </c>
      <c r="H9" s="20">
        <v>1.6824235031005389E-2</v>
      </c>
      <c r="I9" s="20">
        <v>5.4335671444546103E-2</v>
      </c>
      <c r="J9" s="20">
        <v>0.3470570295821897</v>
      </c>
      <c r="K9" s="20">
        <v>5.1895903222527191E-2</v>
      </c>
    </row>
    <row r="10" spans="1:16384" ht="15" customHeight="1">
      <c r="A10" s="47"/>
      <c r="B10" s="21" t="s">
        <v>294</v>
      </c>
      <c r="C10" s="57" t="s">
        <v>300</v>
      </c>
      <c r="D10" s="22">
        <v>9368</v>
      </c>
      <c r="E10" s="23">
        <v>4168</v>
      </c>
      <c r="F10" s="24">
        <v>269</v>
      </c>
      <c r="G10" s="24">
        <v>46</v>
      </c>
      <c r="H10" s="24">
        <v>170</v>
      </c>
      <c r="I10" s="24">
        <v>707</v>
      </c>
      <c r="J10" s="24">
        <v>3489</v>
      </c>
      <c r="K10" s="24">
        <v>519</v>
      </c>
    </row>
    <row r="11" spans="1:16384" ht="15" customHeight="1">
      <c r="A11" s="47"/>
      <c r="B11" s="25"/>
      <c r="C11" s="51"/>
      <c r="D11" s="26">
        <v>1</v>
      </c>
      <c r="E11" s="27">
        <v>0.4449188727583262</v>
      </c>
      <c r="F11" s="28">
        <v>2.871477369769428E-2</v>
      </c>
      <c r="G11" s="28">
        <v>4.9103330486763453E-3</v>
      </c>
      <c r="H11" s="28">
        <v>1.8146883005977797E-2</v>
      </c>
      <c r="I11" s="28">
        <v>7.5469684030742959E-2</v>
      </c>
      <c r="J11" s="28">
        <v>0.37243808710503845</v>
      </c>
      <c r="K11" s="28">
        <v>5.5401366353543979E-2</v>
      </c>
    </row>
    <row r="12" spans="1:16384" ht="15" customHeight="1">
      <c r="A12" s="47"/>
      <c r="B12" s="25"/>
      <c r="C12" s="49" t="s">
        <v>301</v>
      </c>
      <c r="D12" s="29">
        <v>10225</v>
      </c>
      <c r="E12" s="30">
        <v>5040</v>
      </c>
      <c r="F12" s="31">
        <v>772</v>
      </c>
      <c r="G12" s="31">
        <v>98</v>
      </c>
      <c r="H12" s="31">
        <v>160</v>
      </c>
      <c r="I12" s="31">
        <v>357</v>
      </c>
      <c r="J12" s="31">
        <v>3308</v>
      </c>
      <c r="K12" s="31">
        <v>490</v>
      </c>
    </row>
    <row r="13" spans="1:16384" ht="15" customHeight="1">
      <c r="A13" s="47"/>
      <c r="B13" s="40"/>
      <c r="C13" s="50"/>
      <c r="D13" s="41">
        <v>1</v>
      </c>
      <c r="E13" s="42">
        <v>0.49290953545232274</v>
      </c>
      <c r="F13" s="43">
        <v>7.5501222493887535E-2</v>
      </c>
      <c r="G13" s="43">
        <v>9.5843520782396083E-3</v>
      </c>
      <c r="H13" s="43">
        <v>1.5647921760391197E-2</v>
      </c>
      <c r="I13" s="43">
        <v>3.4914425427872861E-2</v>
      </c>
      <c r="J13" s="43">
        <v>0.323520782396088</v>
      </c>
      <c r="K13" s="43">
        <v>4.7921760391198047E-2</v>
      </c>
    </row>
    <row r="14" spans="1:16384" ht="15" customHeight="1">
      <c r="A14" s="47"/>
      <c r="B14" s="25" t="s">
        <v>1</v>
      </c>
      <c r="C14" s="52" t="s">
        <v>302</v>
      </c>
      <c r="D14" s="22">
        <v>2690</v>
      </c>
      <c r="E14" s="23">
        <v>1557</v>
      </c>
      <c r="F14" s="24">
        <v>117</v>
      </c>
      <c r="G14" s="24">
        <v>14</v>
      </c>
      <c r="H14" s="24">
        <v>29</v>
      </c>
      <c r="I14" s="24">
        <v>101</v>
      </c>
      <c r="J14" s="24">
        <v>788</v>
      </c>
      <c r="K14" s="24">
        <v>84</v>
      </c>
    </row>
    <row r="15" spans="1:16384" ht="15" customHeight="1">
      <c r="A15" s="47"/>
      <c r="B15" s="25"/>
      <c r="C15" s="51"/>
      <c r="D15" s="32">
        <v>1</v>
      </c>
      <c r="E15" s="27">
        <v>0.57881040892193314</v>
      </c>
      <c r="F15" s="28">
        <v>4.3494423791821564E-2</v>
      </c>
      <c r="G15" s="28">
        <v>5.2044609665427505E-3</v>
      </c>
      <c r="H15" s="28">
        <v>1.0780669144981412E-2</v>
      </c>
      <c r="I15" s="28">
        <v>3.7546468401486989E-2</v>
      </c>
      <c r="J15" s="28">
        <v>0.29293680297397767</v>
      </c>
      <c r="K15" s="28">
        <v>3.1226765799256505E-2</v>
      </c>
    </row>
    <row r="16" spans="1:16384" ht="15" customHeight="1">
      <c r="A16" s="47"/>
      <c r="B16" s="25"/>
      <c r="C16" s="49" t="s">
        <v>303</v>
      </c>
      <c r="D16" s="29">
        <v>2875</v>
      </c>
      <c r="E16" s="30">
        <v>1629</v>
      </c>
      <c r="F16" s="31">
        <v>128</v>
      </c>
      <c r="G16" s="31">
        <v>11</v>
      </c>
      <c r="H16" s="31">
        <v>35</v>
      </c>
      <c r="I16" s="31">
        <v>92</v>
      </c>
      <c r="J16" s="31">
        <v>873</v>
      </c>
      <c r="K16" s="31">
        <v>107</v>
      </c>
    </row>
    <row r="17" spans="1:11" ht="15" customHeight="1">
      <c r="A17" s="47"/>
      <c r="B17" s="25"/>
      <c r="C17" s="51"/>
      <c r="D17" s="32">
        <v>1</v>
      </c>
      <c r="E17" s="27">
        <v>0.56660869565217387</v>
      </c>
      <c r="F17" s="28">
        <v>4.4521739130434786E-2</v>
      </c>
      <c r="G17" s="28">
        <v>3.8260869565217392E-3</v>
      </c>
      <c r="H17" s="28">
        <v>1.2173913043478261E-2</v>
      </c>
      <c r="I17" s="28">
        <v>3.2000000000000001E-2</v>
      </c>
      <c r="J17" s="28">
        <v>0.3036521739130435</v>
      </c>
      <c r="K17" s="28">
        <v>3.7217391304347827E-2</v>
      </c>
    </row>
    <row r="18" spans="1:11" ht="15" customHeight="1">
      <c r="A18" s="47"/>
      <c r="B18" s="25"/>
      <c r="C18" s="49" t="s">
        <v>304</v>
      </c>
      <c r="D18" s="29">
        <v>3280</v>
      </c>
      <c r="E18" s="30">
        <v>1672</v>
      </c>
      <c r="F18" s="31">
        <v>149</v>
      </c>
      <c r="G18" s="31">
        <v>19</v>
      </c>
      <c r="H18" s="31">
        <v>38</v>
      </c>
      <c r="I18" s="31">
        <v>160</v>
      </c>
      <c r="J18" s="31">
        <v>1092</v>
      </c>
      <c r="K18" s="31">
        <v>150</v>
      </c>
    </row>
    <row r="19" spans="1:11" ht="15" customHeight="1">
      <c r="A19" s="47"/>
      <c r="B19" s="25"/>
      <c r="C19" s="51"/>
      <c r="D19" s="32">
        <v>1</v>
      </c>
      <c r="E19" s="27">
        <v>0.50975609756097562</v>
      </c>
      <c r="F19" s="28">
        <v>4.5426829268292682E-2</v>
      </c>
      <c r="G19" s="28">
        <v>5.7926829268292682E-3</v>
      </c>
      <c r="H19" s="28">
        <v>1.1585365853658536E-2</v>
      </c>
      <c r="I19" s="28">
        <v>4.878048780487805E-2</v>
      </c>
      <c r="J19" s="28">
        <v>0.3329268292682927</v>
      </c>
      <c r="K19" s="28">
        <v>4.573170731707317E-2</v>
      </c>
    </row>
    <row r="20" spans="1:11" ht="15" customHeight="1">
      <c r="A20" s="47"/>
      <c r="B20" s="25"/>
      <c r="C20" s="49" t="s">
        <v>305</v>
      </c>
      <c r="D20" s="29">
        <v>4523</v>
      </c>
      <c r="E20" s="30">
        <v>2137</v>
      </c>
      <c r="F20" s="31">
        <v>199</v>
      </c>
      <c r="G20" s="31">
        <v>28</v>
      </c>
      <c r="H20" s="31">
        <v>71</v>
      </c>
      <c r="I20" s="31">
        <v>266</v>
      </c>
      <c r="J20" s="31">
        <v>1577</v>
      </c>
      <c r="K20" s="31">
        <v>245</v>
      </c>
    </row>
    <row r="21" spans="1:11" ht="15" customHeight="1">
      <c r="A21" s="47"/>
      <c r="B21" s="25"/>
      <c r="C21" s="51"/>
      <c r="D21" s="32">
        <v>1</v>
      </c>
      <c r="E21" s="27">
        <v>0.47247402166703517</v>
      </c>
      <c r="F21" s="28">
        <v>4.3997346893654657E-2</v>
      </c>
      <c r="G21" s="28">
        <v>6.1905814724740214E-3</v>
      </c>
      <c r="H21" s="28">
        <v>1.5697545876630557E-2</v>
      </c>
      <c r="I21" s="28">
        <v>5.8810523988503206E-2</v>
      </c>
      <c r="J21" s="28">
        <v>0.34866239221755474</v>
      </c>
      <c r="K21" s="28">
        <v>5.4167587884147689E-2</v>
      </c>
    </row>
    <row r="22" spans="1:11" ht="15" customHeight="1">
      <c r="A22" s="47"/>
      <c r="B22" s="25"/>
      <c r="C22" s="49" t="s">
        <v>306</v>
      </c>
      <c r="D22" s="29">
        <v>5762</v>
      </c>
      <c r="E22" s="30">
        <v>2071</v>
      </c>
      <c r="F22" s="31">
        <v>412</v>
      </c>
      <c r="G22" s="31">
        <v>66</v>
      </c>
      <c r="H22" s="31">
        <v>145</v>
      </c>
      <c r="I22" s="31">
        <v>418</v>
      </c>
      <c r="J22" s="31">
        <v>2286</v>
      </c>
      <c r="K22" s="31">
        <v>364</v>
      </c>
    </row>
    <row r="23" spans="1:11" ht="15" customHeight="1">
      <c r="A23" s="47"/>
      <c r="B23" s="40"/>
      <c r="C23" s="50"/>
      <c r="D23" s="41">
        <v>1</v>
      </c>
      <c r="E23" s="42">
        <v>0.35942381117667477</v>
      </c>
      <c r="F23" s="43">
        <v>7.150295036445678E-2</v>
      </c>
      <c r="G23" s="43">
        <v>1.1454356126345018E-2</v>
      </c>
      <c r="H23" s="43">
        <v>2.5164873307879209E-2</v>
      </c>
      <c r="I23" s="43">
        <v>7.2544255466851781E-2</v>
      </c>
      <c r="J23" s="43">
        <v>0.39673724401249566</v>
      </c>
      <c r="K23" s="43">
        <v>6.3172509545296768E-2</v>
      </c>
    </row>
    <row r="24" spans="1:11" ht="15" customHeight="1">
      <c r="A24" s="47"/>
      <c r="B24" s="25" t="s">
        <v>295</v>
      </c>
      <c r="C24" s="52" t="s">
        <v>307</v>
      </c>
      <c r="D24" s="22">
        <v>2093</v>
      </c>
      <c r="E24" s="23">
        <v>899</v>
      </c>
      <c r="F24" s="24">
        <v>105</v>
      </c>
      <c r="G24" s="24">
        <v>13</v>
      </c>
      <c r="H24" s="24">
        <v>37</v>
      </c>
      <c r="I24" s="24">
        <v>117</v>
      </c>
      <c r="J24" s="24">
        <v>782</v>
      </c>
      <c r="K24" s="24">
        <v>140</v>
      </c>
    </row>
    <row r="25" spans="1:11" ht="15" customHeight="1">
      <c r="A25" s="47"/>
      <c r="B25" s="25"/>
      <c r="C25" s="51"/>
      <c r="D25" s="32">
        <v>1</v>
      </c>
      <c r="E25" s="27">
        <v>0.42952699474438605</v>
      </c>
      <c r="F25" s="28">
        <v>5.016722408026756E-2</v>
      </c>
      <c r="G25" s="28">
        <v>6.2111801242236021E-3</v>
      </c>
      <c r="H25" s="28">
        <v>1.7677974199713332E-2</v>
      </c>
      <c r="I25" s="28">
        <v>5.5900621118012424E-2</v>
      </c>
      <c r="J25" s="28">
        <v>0.37362637362637363</v>
      </c>
      <c r="K25" s="28">
        <v>6.6889632107023408E-2</v>
      </c>
    </row>
    <row r="26" spans="1:11" ht="15" customHeight="1">
      <c r="A26" s="47"/>
      <c r="B26" s="25"/>
      <c r="C26" s="49" t="s">
        <v>308</v>
      </c>
      <c r="D26" s="29">
        <v>6217</v>
      </c>
      <c r="E26" s="30">
        <v>2695</v>
      </c>
      <c r="F26" s="31">
        <v>405</v>
      </c>
      <c r="G26" s="31">
        <v>65</v>
      </c>
      <c r="H26" s="31">
        <v>129</v>
      </c>
      <c r="I26" s="31">
        <v>381</v>
      </c>
      <c r="J26" s="31">
        <v>2214</v>
      </c>
      <c r="K26" s="31">
        <v>328</v>
      </c>
    </row>
    <row r="27" spans="1:11" ht="15" customHeight="1">
      <c r="A27" s="47"/>
      <c r="B27" s="25"/>
      <c r="C27" s="51"/>
      <c r="D27" s="32">
        <v>1</v>
      </c>
      <c r="E27" s="27">
        <v>0.43348882097474667</v>
      </c>
      <c r="F27" s="28">
        <v>6.5143960109377508E-2</v>
      </c>
      <c r="G27" s="28">
        <v>1.0455203474344539E-2</v>
      </c>
      <c r="H27" s="28">
        <v>2.0749557664468392E-2</v>
      </c>
      <c r="I27" s="28">
        <v>6.1283577288081065E-2</v>
      </c>
      <c r="J27" s="28">
        <v>0.35612031526459709</v>
      </c>
      <c r="K27" s="28">
        <v>5.2758565224384754E-2</v>
      </c>
    </row>
    <row r="28" spans="1:11" ht="15" customHeight="1">
      <c r="A28" s="47"/>
      <c r="B28" s="25"/>
      <c r="C28" s="49" t="s">
        <v>406</v>
      </c>
      <c r="D28" s="29">
        <v>7018</v>
      </c>
      <c r="E28" s="30">
        <v>3618</v>
      </c>
      <c r="F28" s="31">
        <v>340</v>
      </c>
      <c r="G28" s="31">
        <v>42</v>
      </c>
      <c r="H28" s="31">
        <v>87</v>
      </c>
      <c r="I28" s="31">
        <v>351</v>
      </c>
      <c r="J28" s="31">
        <v>2285</v>
      </c>
      <c r="K28" s="31">
        <v>295</v>
      </c>
    </row>
    <row r="29" spans="1:11" ht="15" customHeight="1">
      <c r="A29" s="47"/>
      <c r="B29" s="25"/>
      <c r="C29" s="51"/>
      <c r="D29" s="32">
        <v>1</v>
      </c>
      <c r="E29" s="27">
        <v>0.51553149045312052</v>
      </c>
      <c r="F29" s="28">
        <v>4.8446850954687946E-2</v>
      </c>
      <c r="G29" s="28">
        <v>5.9846110002849812E-3</v>
      </c>
      <c r="H29" s="28">
        <v>1.2396694214876033E-2</v>
      </c>
      <c r="I29" s="28">
        <v>5.0014249073810205E-2</v>
      </c>
      <c r="J29" s="28">
        <v>0.32559133656312339</v>
      </c>
      <c r="K29" s="28">
        <v>4.2034767740096894E-2</v>
      </c>
    </row>
    <row r="30" spans="1:11" ht="15" customHeight="1">
      <c r="A30" s="47"/>
      <c r="B30" s="25"/>
      <c r="C30" s="49" t="s">
        <v>407</v>
      </c>
      <c r="D30" s="29">
        <v>4023</v>
      </c>
      <c r="E30" s="30">
        <v>1919</v>
      </c>
      <c r="F30" s="31">
        <v>175</v>
      </c>
      <c r="G30" s="31">
        <v>22</v>
      </c>
      <c r="H30" s="31">
        <v>74</v>
      </c>
      <c r="I30" s="31">
        <v>204</v>
      </c>
      <c r="J30" s="31">
        <v>1427</v>
      </c>
      <c r="K30" s="31">
        <v>202</v>
      </c>
    </row>
    <row r="31" spans="1:11" ht="15" customHeight="1">
      <c r="A31" s="47"/>
      <c r="B31" s="40"/>
      <c r="C31" s="50"/>
      <c r="D31" s="41">
        <v>1</v>
      </c>
      <c r="E31" s="42">
        <v>0.47700720855083273</v>
      </c>
      <c r="F31" s="43">
        <v>4.3499875714640812E-2</v>
      </c>
      <c r="G31" s="43">
        <v>5.4685558041262742E-3</v>
      </c>
      <c r="H31" s="43">
        <v>1.839423315933383E-2</v>
      </c>
      <c r="I31" s="43">
        <v>5.070842654735272E-2</v>
      </c>
      <c r="J31" s="43">
        <v>0.3547104151130997</v>
      </c>
      <c r="K31" s="43">
        <v>5.0211285110613971E-2</v>
      </c>
    </row>
    <row r="32" spans="1:11" ht="15" customHeight="1">
      <c r="A32" s="47"/>
      <c r="B32" s="25" t="s">
        <v>296</v>
      </c>
      <c r="C32" s="52" t="s">
        <v>408</v>
      </c>
      <c r="D32" s="22">
        <v>2534</v>
      </c>
      <c r="E32" s="33">
        <v>1369</v>
      </c>
      <c r="F32" s="34">
        <v>118</v>
      </c>
      <c r="G32" s="34">
        <v>27</v>
      </c>
      <c r="H32" s="34">
        <v>45</v>
      </c>
      <c r="I32" s="34">
        <v>131</v>
      </c>
      <c r="J32" s="34">
        <v>743</v>
      </c>
      <c r="K32" s="34">
        <v>101</v>
      </c>
    </row>
    <row r="33" spans="1:11" ht="15" customHeight="1">
      <c r="A33" s="47"/>
      <c r="B33" s="25"/>
      <c r="C33" s="51"/>
      <c r="D33" s="32">
        <v>1</v>
      </c>
      <c r="E33" s="27">
        <v>0.54025256511444353</v>
      </c>
      <c r="F33" s="28">
        <v>4.6566692975532752E-2</v>
      </c>
      <c r="G33" s="28">
        <v>1.0655090765588003E-2</v>
      </c>
      <c r="H33" s="28">
        <v>1.7758484609313337E-2</v>
      </c>
      <c r="I33" s="28">
        <v>5.1696921862667722E-2</v>
      </c>
      <c r="J33" s="28">
        <v>0.29321231254932911</v>
      </c>
      <c r="K33" s="28">
        <v>3.9857932123125495E-2</v>
      </c>
    </row>
    <row r="34" spans="1:11" ht="15" customHeight="1">
      <c r="A34" s="47"/>
      <c r="B34" s="25"/>
      <c r="C34" s="49" t="s">
        <v>409</v>
      </c>
      <c r="D34" s="29">
        <v>13584</v>
      </c>
      <c r="E34" s="35">
        <v>6573</v>
      </c>
      <c r="F34" s="36">
        <v>752</v>
      </c>
      <c r="G34" s="36">
        <v>86</v>
      </c>
      <c r="H34" s="36">
        <v>226</v>
      </c>
      <c r="I34" s="36">
        <v>739</v>
      </c>
      <c r="J34" s="36">
        <v>4554</v>
      </c>
      <c r="K34" s="36">
        <v>654</v>
      </c>
    </row>
    <row r="35" spans="1:11" ht="15" customHeight="1">
      <c r="A35" s="47"/>
      <c r="B35" s="25"/>
      <c r="C35" s="51"/>
      <c r="D35" s="32">
        <v>1</v>
      </c>
      <c r="E35" s="27">
        <v>0.48387809187279152</v>
      </c>
      <c r="F35" s="28">
        <v>5.5359246171967018E-2</v>
      </c>
      <c r="G35" s="28">
        <v>6.3309776207302708E-3</v>
      </c>
      <c r="H35" s="28">
        <v>1.6637220259128387E-2</v>
      </c>
      <c r="I35" s="28">
        <v>5.4402237926972907E-2</v>
      </c>
      <c r="J35" s="28">
        <v>0.33524734982332155</v>
      </c>
      <c r="K35" s="28">
        <v>4.8144876325088341E-2</v>
      </c>
    </row>
    <row r="36" spans="1:11" ht="15" customHeight="1">
      <c r="A36" s="47"/>
      <c r="B36" s="25"/>
      <c r="C36" s="49" t="s">
        <v>410</v>
      </c>
      <c r="D36" s="29">
        <v>2397</v>
      </c>
      <c r="E36" s="35">
        <v>955</v>
      </c>
      <c r="F36" s="36">
        <v>126</v>
      </c>
      <c r="G36" s="36">
        <v>24</v>
      </c>
      <c r="H36" s="36">
        <v>38</v>
      </c>
      <c r="I36" s="36">
        <v>129</v>
      </c>
      <c r="J36" s="36">
        <v>991</v>
      </c>
      <c r="K36" s="36">
        <v>134</v>
      </c>
    </row>
    <row r="37" spans="1:11" ht="15" customHeight="1">
      <c r="A37" s="47"/>
      <c r="B37" s="25"/>
      <c r="C37" s="51"/>
      <c r="D37" s="32">
        <v>1</v>
      </c>
      <c r="E37" s="27">
        <v>0.39841468502294536</v>
      </c>
      <c r="F37" s="28">
        <v>5.2565707133917394E-2</v>
      </c>
      <c r="G37" s="28">
        <v>1.0012515644555695E-2</v>
      </c>
      <c r="H37" s="28">
        <v>1.5853149770546516E-2</v>
      </c>
      <c r="I37" s="28">
        <v>5.3817271589486862E-2</v>
      </c>
      <c r="J37" s="28">
        <v>0.41343345848977892</v>
      </c>
      <c r="K37" s="28">
        <v>5.5903212348769292E-2</v>
      </c>
    </row>
    <row r="38" spans="1:11" ht="15" customHeight="1">
      <c r="A38" s="47"/>
      <c r="B38" s="25"/>
      <c r="C38" s="49" t="s">
        <v>411</v>
      </c>
      <c r="D38" s="29">
        <v>794</v>
      </c>
      <c r="E38" s="35">
        <v>199</v>
      </c>
      <c r="F38" s="36">
        <v>33</v>
      </c>
      <c r="G38" s="36">
        <v>7</v>
      </c>
      <c r="H38" s="36">
        <v>14</v>
      </c>
      <c r="I38" s="36">
        <v>42</v>
      </c>
      <c r="J38" s="36">
        <v>434</v>
      </c>
      <c r="K38" s="36">
        <v>65</v>
      </c>
    </row>
    <row r="39" spans="1:11" ht="15" customHeight="1">
      <c r="A39" s="47"/>
      <c r="B39" s="40"/>
      <c r="C39" s="50"/>
      <c r="D39" s="41">
        <v>1</v>
      </c>
      <c r="E39" s="42">
        <v>0.25062972292191438</v>
      </c>
      <c r="F39" s="43">
        <v>4.1561712846347604E-2</v>
      </c>
      <c r="G39" s="43">
        <v>8.8161209068010078E-3</v>
      </c>
      <c r="H39" s="43">
        <v>1.7632241813602016E-2</v>
      </c>
      <c r="I39" s="43">
        <v>5.2896725440806043E-2</v>
      </c>
      <c r="J39" s="43">
        <v>0.54659949622166248</v>
      </c>
      <c r="K39" s="43">
        <v>8.1863979848866494E-2</v>
      </c>
    </row>
    <row r="40" spans="1:11" ht="15" customHeight="1">
      <c r="A40" s="47"/>
      <c r="B40" s="25" t="s">
        <v>297</v>
      </c>
      <c r="C40" s="52" t="s">
        <v>2</v>
      </c>
      <c r="D40" s="22">
        <v>1979</v>
      </c>
      <c r="E40" s="23">
        <v>962</v>
      </c>
      <c r="F40" s="24">
        <v>123</v>
      </c>
      <c r="G40" s="24">
        <v>22</v>
      </c>
      <c r="H40" s="24">
        <v>28</v>
      </c>
      <c r="I40" s="24">
        <v>84</v>
      </c>
      <c r="J40" s="24">
        <v>669</v>
      </c>
      <c r="K40" s="24">
        <v>91</v>
      </c>
    </row>
    <row r="41" spans="1:11" ht="15" customHeight="1">
      <c r="A41" s="47"/>
      <c r="B41" s="25"/>
      <c r="C41" s="51"/>
      <c r="D41" s="32">
        <v>1</v>
      </c>
      <c r="E41" s="27">
        <v>0.48610409297625062</v>
      </c>
      <c r="F41" s="28">
        <v>6.2152602324406267E-2</v>
      </c>
      <c r="G41" s="28">
        <v>1.1116725618999495E-2</v>
      </c>
      <c r="H41" s="28">
        <v>1.4148559878726629E-2</v>
      </c>
      <c r="I41" s="28">
        <v>4.2445679636179887E-2</v>
      </c>
      <c r="J41" s="28">
        <v>0.33804951995957555</v>
      </c>
      <c r="K41" s="28">
        <v>4.598281960586155E-2</v>
      </c>
    </row>
    <row r="42" spans="1:11" ht="15" customHeight="1">
      <c r="A42" s="47"/>
      <c r="B42" s="25"/>
      <c r="C42" s="49" t="s">
        <v>309</v>
      </c>
      <c r="D42" s="29">
        <v>1921</v>
      </c>
      <c r="E42" s="30">
        <v>948</v>
      </c>
      <c r="F42" s="31">
        <v>113</v>
      </c>
      <c r="G42" s="31">
        <v>18</v>
      </c>
      <c r="H42" s="31">
        <v>34</v>
      </c>
      <c r="I42" s="31">
        <v>105</v>
      </c>
      <c r="J42" s="31">
        <v>645</v>
      </c>
      <c r="K42" s="31">
        <v>58</v>
      </c>
    </row>
    <row r="43" spans="1:11" ht="15" customHeight="1">
      <c r="A43" s="47"/>
      <c r="B43" s="25"/>
      <c r="C43" s="51"/>
      <c r="D43" s="32">
        <v>1</v>
      </c>
      <c r="E43" s="27">
        <v>0.49349297241020301</v>
      </c>
      <c r="F43" s="28">
        <v>5.8823529411764705E-2</v>
      </c>
      <c r="G43" s="28">
        <v>9.3701197293076521E-3</v>
      </c>
      <c r="H43" s="28">
        <v>1.7699115044247787E-2</v>
      </c>
      <c r="I43" s="28">
        <v>5.4659031754294637E-2</v>
      </c>
      <c r="J43" s="28">
        <v>0.33576262363352422</v>
      </c>
      <c r="K43" s="28">
        <v>3.019260801665799E-2</v>
      </c>
    </row>
    <row r="44" spans="1:11" ht="15" customHeight="1">
      <c r="A44" s="47"/>
      <c r="B44" s="25"/>
      <c r="C44" s="49" t="s">
        <v>310</v>
      </c>
      <c r="D44" s="29">
        <v>1117</v>
      </c>
      <c r="E44" s="30">
        <v>561</v>
      </c>
      <c r="F44" s="31">
        <v>55</v>
      </c>
      <c r="G44" s="31">
        <v>5</v>
      </c>
      <c r="H44" s="31">
        <v>15</v>
      </c>
      <c r="I44" s="31">
        <v>51</v>
      </c>
      <c r="J44" s="31">
        <v>411</v>
      </c>
      <c r="K44" s="31">
        <v>19</v>
      </c>
    </row>
    <row r="45" spans="1:11" ht="15" customHeight="1">
      <c r="A45" s="47"/>
      <c r="B45" s="25"/>
      <c r="C45" s="51"/>
      <c r="D45" s="32">
        <v>1</v>
      </c>
      <c r="E45" s="27">
        <v>0.50223813786929272</v>
      </c>
      <c r="F45" s="28">
        <v>4.9239033124440466E-2</v>
      </c>
      <c r="G45" s="28">
        <v>4.4762757385854966E-3</v>
      </c>
      <c r="H45" s="28">
        <v>1.342882721575649E-2</v>
      </c>
      <c r="I45" s="28">
        <v>4.5658012533572066E-2</v>
      </c>
      <c r="J45" s="28">
        <v>0.36794986571172783</v>
      </c>
      <c r="K45" s="28">
        <v>1.7009847806624886E-2</v>
      </c>
    </row>
    <row r="46" spans="1:11" ht="15" customHeight="1">
      <c r="A46" s="47"/>
      <c r="B46" s="25"/>
      <c r="C46" s="49" t="s">
        <v>5</v>
      </c>
      <c r="D46" s="29">
        <v>1482</v>
      </c>
      <c r="E46" s="30">
        <v>714</v>
      </c>
      <c r="F46" s="31">
        <v>66</v>
      </c>
      <c r="G46" s="31">
        <v>14</v>
      </c>
      <c r="H46" s="31">
        <v>21</v>
      </c>
      <c r="I46" s="31">
        <v>86</v>
      </c>
      <c r="J46" s="31">
        <v>496</v>
      </c>
      <c r="K46" s="31">
        <v>85</v>
      </c>
    </row>
    <row r="47" spans="1:11" ht="15" customHeight="1">
      <c r="A47" s="47"/>
      <c r="B47" s="25"/>
      <c r="C47" s="51"/>
      <c r="D47" s="32">
        <v>1</v>
      </c>
      <c r="E47" s="27">
        <v>0.48178137651821862</v>
      </c>
      <c r="F47" s="28">
        <v>4.4534412955465584E-2</v>
      </c>
      <c r="G47" s="28">
        <v>9.4466936572199737E-3</v>
      </c>
      <c r="H47" s="28">
        <v>1.417004048582996E-2</v>
      </c>
      <c r="I47" s="28">
        <v>5.8029689608636977E-2</v>
      </c>
      <c r="J47" s="28">
        <v>0.33468286099865047</v>
      </c>
      <c r="K47" s="28">
        <v>5.7354925775978408E-2</v>
      </c>
    </row>
    <row r="48" spans="1:11" ht="15" customHeight="1">
      <c r="A48" s="47"/>
      <c r="B48" s="25"/>
      <c r="C48" s="49" t="s">
        <v>311</v>
      </c>
      <c r="D48" s="29">
        <v>2208</v>
      </c>
      <c r="E48" s="30">
        <v>1075</v>
      </c>
      <c r="F48" s="31">
        <v>112</v>
      </c>
      <c r="G48" s="31">
        <v>16</v>
      </c>
      <c r="H48" s="31">
        <v>29</v>
      </c>
      <c r="I48" s="31">
        <v>79</v>
      </c>
      <c r="J48" s="31">
        <v>790</v>
      </c>
      <c r="K48" s="31">
        <v>107</v>
      </c>
    </row>
    <row r="49" spans="1:11" ht="15" customHeight="1">
      <c r="A49" s="47"/>
      <c r="B49" s="25"/>
      <c r="C49" s="51"/>
      <c r="D49" s="32">
        <v>1</v>
      </c>
      <c r="E49" s="27">
        <v>0.48686594202898553</v>
      </c>
      <c r="F49" s="28">
        <v>5.0724637681159424E-2</v>
      </c>
      <c r="G49" s="28">
        <v>7.246376811594203E-3</v>
      </c>
      <c r="H49" s="28">
        <v>1.3134057971014492E-2</v>
      </c>
      <c r="I49" s="28">
        <v>3.5778985507246376E-2</v>
      </c>
      <c r="J49" s="28">
        <v>0.35778985507246375</v>
      </c>
      <c r="K49" s="28">
        <v>4.8460144927536232E-2</v>
      </c>
    </row>
    <row r="50" spans="1:11" ht="15" customHeight="1">
      <c r="A50" s="47"/>
      <c r="B50" s="25"/>
      <c r="C50" s="49" t="s">
        <v>7</v>
      </c>
      <c r="D50" s="29">
        <v>1532</v>
      </c>
      <c r="E50" s="30">
        <v>712</v>
      </c>
      <c r="F50" s="31">
        <v>83</v>
      </c>
      <c r="G50" s="31">
        <v>10</v>
      </c>
      <c r="H50" s="31">
        <v>27</v>
      </c>
      <c r="I50" s="31">
        <v>83</v>
      </c>
      <c r="J50" s="31">
        <v>532</v>
      </c>
      <c r="K50" s="31">
        <v>85</v>
      </c>
    </row>
    <row r="51" spans="1:11" ht="15" customHeight="1">
      <c r="A51" s="47"/>
      <c r="B51" s="25"/>
      <c r="C51" s="51"/>
      <c r="D51" s="32">
        <v>1</v>
      </c>
      <c r="E51" s="27">
        <v>0.46475195822454307</v>
      </c>
      <c r="F51" s="28">
        <v>5.4177545691906005E-2</v>
      </c>
      <c r="G51" s="28">
        <v>6.5274151436031328E-3</v>
      </c>
      <c r="H51" s="28">
        <v>1.7624020887728461E-2</v>
      </c>
      <c r="I51" s="28">
        <v>5.4177545691906005E-2</v>
      </c>
      <c r="J51" s="28">
        <v>0.3472584856396867</v>
      </c>
      <c r="K51" s="28">
        <v>5.5483028720626631E-2</v>
      </c>
    </row>
    <row r="52" spans="1:11" ht="15" customHeight="1">
      <c r="A52" s="47"/>
      <c r="B52" s="25"/>
      <c r="C52" s="49" t="s">
        <v>3</v>
      </c>
      <c r="D52" s="29">
        <v>2344</v>
      </c>
      <c r="E52" s="30">
        <v>1090</v>
      </c>
      <c r="F52" s="31">
        <v>110</v>
      </c>
      <c r="G52" s="31">
        <v>18</v>
      </c>
      <c r="H52" s="31">
        <v>33</v>
      </c>
      <c r="I52" s="31">
        <v>120</v>
      </c>
      <c r="J52" s="31">
        <v>846</v>
      </c>
      <c r="K52" s="31">
        <v>127</v>
      </c>
    </row>
    <row r="53" spans="1:11" ht="15" customHeight="1">
      <c r="A53" s="47"/>
      <c r="B53" s="25"/>
      <c r="C53" s="51"/>
      <c r="D53" s="32">
        <v>1</v>
      </c>
      <c r="E53" s="27">
        <v>0.46501706484641636</v>
      </c>
      <c r="F53" s="28">
        <v>4.6928327645051192E-2</v>
      </c>
      <c r="G53" s="28">
        <v>7.6791808873720134E-3</v>
      </c>
      <c r="H53" s="28">
        <v>1.4078498293515358E-2</v>
      </c>
      <c r="I53" s="28">
        <v>5.1194539249146756E-2</v>
      </c>
      <c r="J53" s="28">
        <v>0.36092150170648463</v>
      </c>
      <c r="K53" s="28">
        <v>5.4180887372013653E-2</v>
      </c>
    </row>
    <row r="54" spans="1:11" ht="15" customHeight="1">
      <c r="A54" s="47"/>
      <c r="B54" s="25"/>
      <c r="C54" s="49" t="s">
        <v>6</v>
      </c>
      <c r="D54" s="29">
        <v>1909</v>
      </c>
      <c r="E54" s="30">
        <v>895</v>
      </c>
      <c r="F54" s="31">
        <v>118</v>
      </c>
      <c r="G54" s="31">
        <v>10</v>
      </c>
      <c r="H54" s="31">
        <v>32</v>
      </c>
      <c r="I54" s="31">
        <v>118</v>
      </c>
      <c r="J54" s="31">
        <v>640</v>
      </c>
      <c r="K54" s="31">
        <v>96</v>
      </c>
    </row>
    <row r="55" spans="1:11" ht="15" customHeight="1">
      <c r="A55" s="47"/>
      <c r="B55" s="25"/>
      <c r="C55" s="51"/>
      <c r="D55" s="32">
        <v>1</v>
      </c>
      <c r="E55" s="27">
        <v>0.46883184913567311</v>
      </c>
      <c r="F55" s="28">
        <v>6.1812467260345734E-2</v>
      </c>
      <c r="G55" s="28">
        <v>5.2383446830801469E-3</v>
      </c>
      <c r="H55" s="28">
        <v>1.676270298585647E-2</v>
      </c>
      <c r="I55" s="28">
        <v>6.1812467260345734E-2</v>
      </c>
      <c r="J55" s="28">
        <v>0.3352540597171294</v>
      </c>
      <c r="K55" s="28">
        <v>5.0288108957569411E-2</v>
      </c>
    </row>
    <row r="56" spans="1:11" ht="15" customHeight="1">
      <c r="A56" s="47"/>
      <c r="B56" s="25"/>
      <c r="C56" s="49" t="s">
        <v>8</v>
      </c>
      <c r="D56" s="29">
        <v>5182</v>
      </c>
      <c r="E56" s="30">
        <v>2279</v>
      </c>
      <c r="F56" s="31">
        <v>264</v>
      </c>
      <c r="G56" s="31">
        <v>32</v>
      </c>
      <c r="H56" s="31">
        <v>112</v>
      </c>
      <c r="I56" s="31">
        <v>343</v>
      </c>
      <c r="J56" s="31">
        <v>1799</v>
      </c>
      <c r="K56" s="31">
        <v>353</v>
      </c>
    </row>
    <row r="57" spans="1:11" ht="15" customHeight="1">
      <c r="A57" s="47"/>
      <c r="B57" s="40"/>
      <c r="C57" s="50"/>
      <c r="D57" s="41">
        <v>1</v>
      </c>
      <c r="E57" s="42">
        <v>0.43979158626013121</v>
      </c>
      <c r="F57" s="43">
        <v>5.0945580856812042E-2</v>
      </c>
      <c r="G57" s="43">
        <v>6.1752219220378235E-3</v>
      </c>
      <c r="H57" s="43">
        <v>2.1613276727132383E-2</v>
      </c>
      <c r="I57" s="43">
        <v>6.6190659976842911E-2</v>
      </c>
      <c r="J57" s="43">
        <v>0.34716325742956389</v>
      </c>
      <c r="K57" s="43">
        <v>6.8120416827479741E-2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824" priority="31" rank="1"/>
  </conditionalFormatting>
  <conditionalFormatting sqref="E57:K57">
    <cfRule type="top10" dxfId="823" priority="25" rank="1"/>
  </conditionalFormatting>
  <conditionalFormatting sqref="E55:K55">
    <cfRule type="top10" dxfId="822" priority="24" rank="1"/>
  </conditionalFormatting>
  <conditionalFormatting sqref="E53:K53">
    <cfRule type="top10" dxfId="821" priority="23" rank="1"/>
  </conditionalFormatting>
  <conditionalFormatting sqref="E51:K51">
    <cfRule type="top10" dxfId="820" priority="22" rank="1"/>
  </conditionalFormatting>
  <conditionalFormatting sqref="E49:K49">
    <cfRule type="top10" dxfId="819" priority="21" rank="1"/>
  </conditionalFormatting>
  <conditionalFormatting sqref="E47:K47">
    <cfRule type="top10" dxfId="818" priority="20" rank="1"/>
  </conditionalFormatting>
  <conditionalFormatting sqref="E45:K45">
    <cfRule type="top10" dxfId="817" priority="19" rank="1"/>
  </conditionalFormatting>
  <conditionalFormatting sqref="E43:K43">
    <cfRule type="top10" dxfId="816" priority="18" rank="1"/>
  </conditionalFormatting>
  <conditionalFormatting sqref="E41:K41">
    <cfRule type="top10" dxfId="815" priority="17" rank="1"/>
  </conditionalFormatting>
  <conditionalFormatting sqref="E39:K39">
    <cfRule type="top10" dxfId="814" priority="16" rank="1"/>
  </conditionalFormatting>
  <conditionalFormatting sqref="E37:K37">
    <cfRule type="top10" dxfId="813" priority="15" rank="1"/>
  </conditionalFormatting>
  <conditionalFormatting sqref="E35:K35">
    <cfRule type="top10" dxfId="812" priority="14" rank="1"/>
  </conditionalFormatting>
  <conditionalFormatting sqref="E33:K33">
    <cfRule type="top10" dxfId="811" priority="13" rank="1"/>
  </conditionalFormatting>
  <conditionalFormatting sqref="E31:K31">
    <cfRule type="top10" dxfId="810" priority="11" rank="1"/>
  </conditionalFormatting>
  <conditionalFormatting sqref="E29:K29">
    <cfRule type="top10" dxfId="809" priority="10" rank="1"/>
  </conditionalFormatting>
  <conditionalFormatting sqref="E27:K27">
    <cfRule type="top10" dxfId="808" priority="9" rank="1"/>
  </conditionalFormatting>
  <conditionalFormatting sqref="E25:K25">
    <cfRule type="top10" dxfId="807" priority="8" rank="1"/>
  </conditionalFormatting>
  <conditionalFormatting sqref="E23:K23">
    <cfRule type="top10" dxfId="806" priority="7" rank="1"/>
  </conditionalFormatting>
  <conditionalFormatting sqref="E21:K21">
    <cfRule type="top10" dxfId="805" priority="6" rank="1"/>
  </conditionalFormatting>
  <conditionalFormatting sqref="E19:K19">
    <cfRule type="top10" dxfId="804" priority="5" rank="1"/>
  </conditionalFormatting>
  <conditionalFormatting sqref="E17:K17">
    <cfRule type="top10" dxfId="803" priority="4" rank="1"/>
  </conditionalFormatting>
  <conditionalFormatting sqref="E15:K15">
    <cfRule type="top10" dxfId="802" priority="3" rank="1"/>
  </conditionalFormatting>
  <conditionalFormatting sqref="E13:K13">
    <cfRule type="top10" dxfId="801" priority="2" rank="1"/>
  </conditionalFormatting>
  <conditionalFormatting sqref="E11:K11">
    <cfRule type="top10" dxfId="8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342</v>
      </c>
    </row>
    <row r="4" spans="1:16384" ht="15" customHeight="1">
      <c r="B4" s="3" t="s">
        <v>49</v>
      </c>
    </row>
    <row r="5" spans="1:16384" ht="15" customHeight="1">
      <c r="B5" s="3" t="s">
        <v>285</v>
      </c>
    </row>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4</v>
      </c>
      <c r="F7" s="14" t="s">
        <v>147</v>
      </c>
      <c r="G7" s="14" t="s">
        <v>148</v>
      </c>
      <c r="H7" s="14" t="s">
        <v>149</v>
      </c>
      <c r="I7" s="14" t="s">
        <v>150</v>
      </c>
      <c r="J7" s="14" t="s">
        <v>18</v>
      </c>
      <c r="K7" s="14" t="s">
        <v>69</v>
      </c>
      <c r="L7" s="14" t="s">
        <v>151</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12310</v>
      </c>
      <c r="F8" s="17">
        <v>3750</v>
      </c>
      <c r="G8" s="17">
        <v>4959</v>
      </c>
      <c r="H8" s="17">
        <v>9699</v>
      </c>
      <c r="I8" s="17">
        <v>2044</v>
      </c>
      <c r="J8" s="17">
        <v>10625</v>
      </c>
      <c r="K8" s="17">
        <v>1182</v>
      </c>
      <c r="L8" s="17">
        <v>706</v>
      </c>
      <c r="M8" s="17">
        <v>290</v>
      </c>
    </row>
    <row r="9" spans="1:16384" ht="15" customHeight="1">
      <c r="A9" s="47"/>
      <c r="B9" s="55"/>
      <c r="C9" s="56"/>
      <c r="D9" s="18">
        <v>1</v>
      </c>
      <c r="E9" s="19">
        <v>0.62569889193859918</v>
      </c>
      <c r="F9" s="20">
        <v>0.19060689234522721</v>
      </c>
      <c r="G9" s="20">
        <v>0.25205855443732844</v>
      </c>
      <c r="H9" s="20">
        <v>0.49298566636169566</v>
      </c>
      <c r="I9" s="20">
        <v>0.10389346345430517</v>
      </c>
      <c r="J9" s="20">
        <v>0.54005286164481037</v>
      </c>
      <c r="K9" s="20">
        <v>6.0079292467215613E-2</v>
      </c>
      <c r="L9" s="20">
        <v>3.5884924265528105E-2</v>
      </c>
      <c r="M9" s="20">
        <v>1.4740266341364237E-2</v>
      </c>
    </row>
    <row r="10" spans="1:16384" ht="15" customHeight="1">
      <c r="A10" s="47"/>
      <c r="B10" s="21" t="s">
        <v>294</v>
      </c>
      <c r="C10" s="57" t="s">
        <v>300</v>
      </c>
      <c r="D10" s="22">
        <v>9368</v>
      </c>
      <c r="E10" s="23">
        <v>6144</v>
      </c>
      <c r="F10" s="24">
        <v>1153</v>
      </c>
      <c r="G10" s="24">
        <v>1348</v>
      </c>
      <c r="H10" s="24">
        <v>3660</v>
      </c>
      <c r="I10" s="24">
        <v>762</v>
      </c>
      <c r="J10" s="24">
        <v>4038</v>
      </c>
      <c r="K10" s="24">
        <v>563</v>
      </c>
      <c r="L10" s="24">
        <v>507</v>
      </c>
      <c r="M10" s="24">
        <v>162</v>
      </c>
    </row>
    <row r="11" spans="1:16384" ht="15" customHeight="1">
      <c r="A11" s="47"/>
      <c r="B11" s="25"/>
      <c r="C11" s="51"/>
      <c r="D11" s="26">
        <v>1</v>
      </c>
      <c r="E11" s="27">
        <v>0.65584970111016228</v>
      </c>
      <c r="F11" s="28">
        <v>0.12307856532877882</v>
      </c>
      <c r="G11" s="28">
        <v>0.14389410760034158</v>
      </c>
      <c r="H11" s="28">
        <v>0.39069171648163964</v>
      </c>
      <c r="I11" s="28">
        <v>8.1340734415029883E-2</v>
      </c>
      <c r="J11" s="28">
        <v>0.43104184457728439</v>
      </c>
      <c r="K11" s="28">
        <v>6.0098206660973527E-2</v>
      </c>
      <c r="L11" s="28">
        <v>5.4120409906063191E-2</v>
      </c>
      <c r="M11" s="28">
        <v>1.7292912040990607E-2</v>
      </c>
    </row>
    <row r="12" spans="1:16384" ht="15" customHeight="1">
      <c r="A12" s="47"/>
      <c r="B12" s="25"/>
      <c r="C12" s="49" t="s">
        <v>301</v>
      </c>
      <c r="D12" s="29">
        <v>10225</v>
      </c>
      <c r="E12" s="30">
        <v>6122</v>
      </c>
      <c r="F12" s="31">
        <v>2587</v>
      </c>
      <c r="G12" s="31">
        <v>3592</v>
      </c>
      <c r="H12" s="31">
        <v>6005</v>
      </c>
      <c r="I12" s="31">
        <v>1272</v>
      </c>
      <c r="J12" s="31">
        <v>6553</v>
      </c>
      <c r="K12" s="31">
        <v>616</v>
      </c>
      <c r="L12" s="31">
        <v>193</v>
      </c>
      <c r="M12" s="31">
        <v>127</v>
      </c>
    </row>
    <row r="13" spans="1:16384" ht="15" customHeight="1">
      <c r="A13" s="47"/>
      <c r="B13" s="40"/>
      <c r="C13" s="50"/>
      <c r="D13" s="41">
        <v>1</v>
      </c>
      <c r="E13" s="42">
        <v>0.59872860635696823</v>
      </c>
      <c r="F13" s="43">
        <v>0.25300733496332517</v>
      </c>
      <c r="G13" s="43">
        <v>0.35129584352078241</v>
      </c>
      <c r="H13" s="43">
        <v>0.58728606356968216</v>
      </c>
      <c r="I13" s="43">
        <v>0.12440097799511002</v>
      </c>
      <c r="J13" s="43">
        <v>0.64088019559902198</v>
      </c>
      <c r="K13" s="43">
        <v>6.0244498777506116E-2</v>
      </c>
      <c r="L13" s="43">
        <v>1.8875305623471884E-2</v>
      </c>
      <c r="M13" s="43">
        <v>1.2420537897310513E-2</v>
      </c>
    </row>
    <row r="14" spans="1:16384" ht="15" customHeight="1">
      <c r="A14" s="47"/>
      <c r="B14" s="25" t="s">
        <v>1</v>
      </c>
      <c r="C14" s="52" t="s">
        <v>302</v>
      </c>
      <c r="D14" s="22">
        <v>2690</v>
      </c>
      <c r="E14" s="23">
        <v>1691</v>
      </c>
      <c r="F14" s="24">
        <v>576</v>
      </c>
      <c r="G14" s="24">
        <v>117</v>
      </c>
      <c r="H14" s="24">
        <v>1573</v>
      </c>
      <c r="I14" s="24">
        <v>200</v>
      </c>
      <c r="J14" s="24">
        <v>1623</v>
      </c>
      <c r="K14" s="24">
        <v>233</v>
      </c>
      <c r="L14" s="24">
        <v>85</v>
      </c>
      <c r="M14" s="24">
        <v>21</v>
      </c>
    </row>
    <row r="15" spans="1:16384" ht="15" customHeight="1">
      <c r="A15" s="47"/>
      <c r="B15" s="25"/>
      <c r="C15" s="51"/>
      <c r="D15" s="32">
        <v>1</v>
      </c>
      <c r="E15" s="27">
        <v>0.62862453531598517</v>
      </c>
      <c r="F15" s="28">
        <v>0.21412639405204462</v>
      </c>
      <c r="G15" s="28">
        <v>4.3494423791821564E-2</v>
      </c>
      <c r="H15" s="28">
        <v>0.58475836431226769</v>
      </c>
      <c r="I15" s="28">
        <v>7.434944237918216E-2</v>
      </c>
      <c r="J15" s="28">
        <v>0.60334572490706317</v>
      </c>
      <c r="K15" s="28">
        <v>8.6617100371747219E-2</v>
      </c>
      <c r="L15" s="28">
        <v>3.1598513011152414E-2</v>
      </c>
      <c r="M15" s="28">
        <v>7.8066914498141262E-3</v>
      </c>
    </row>
    <row r="16" spans="1:16384" ht="15" customHeight="1">
      <c r="A16" s="47"/>
      <c r="B16" s="25"/>
      <c r="C16" s="49" t="s">
        <v>303</v>
      </c>
      <c r="D16" s="29">
        <v>2875</v>
      </c>
      <c r="E16" s="30">
        <v>1749</v>
      </c>
      <c r="F16" s="31">
        <v>730</v>
      </c>
      <c r="G16" s="31">
        <v>400</v>
      </c>
      <c r="H16" s="31">
        <v>1546</v>
      </c>
      <c r="I16" s="31">
        <v>226</v>
      </c>
      <c r="J16" s="31">
        <v>1615</v>
      </c>
      <c r="K16" s="31">
        <v>235</v>
      </c>
      <c r="L16" s="31">
        <v>100</v>
      </c>
      <c r="M16" s="31">
        <v>36</v>
      </c>
    </row>
    <row r="17" spans="1:13" ht="15" customHeight="1">
      <c r="A17" s="47"/>
      <c r="B17" s="25"/>
      <c r="C17" s="51"/>
      <c r="D17" s="32">
        <v>1</v>
      </c>
      <c r="E17" s="27">
        <v>0.60834782608695648</v>
      </c>
      <c r="F17" s="28">
        <v>0.25391304347826088</v>
      </c>
      <c r="G17" s="28">
        <v>0.1391304347826087</v>
      </c>
      <c r="H17" s="28">
        <v>0.53773913043478261</v>
      </c>
      <c r="I17" s="28">
        <v>7.8608695652173918E-2</v>
      </c>
      <c r="J17" s="28">
        <v>0.56173913043478263</v>
      </c>
      <c r="K17" s="28">
        <v>8.1739130434782606E-2</v>
      </c>
      <c r="L17" s="28">
        <v>3.4782608695652174E-2</v>
      </c>
      <c r="M17" s="28">
        <v>1.2521739130434783E-2</v>
      </c>
    </row>
    <row r="18" spans="1:13" ht="15" customHeight="1">
      <c r="A18" s="47"/>
      <c r="B18" s="25"/>
      <c r="C18" s="49" t="s">
        <v>304</v>
      </c>
      <c r="D18" s="29">
        <v>3280</v>
      </c>
      <c r="E18" s="30">
        <v>2029</v>
      </c>
      <c r="F18" s="31">
        <v>779</v>
      </c>
      <c r="G18" s="31">
        <v>848</v>
      </c>
      <c r="H18" s="31">
        <v>1697</v>
      </c>
      <c r="I18" s="31">
        <v>300</v>
      </c>
      <c r="J18" s="31">
        <v>1862</v>
      </c>
      <c r="K18" s="31">
        <v>230</v>
      </c>
      <c r="L18" s="31">
        <v>126</v>
      </c>
      <c r="M18" s="31">
        <v>38</v>
      </c>
    </row>
    <row r="19" spans="1:13" ht="15" customHeight="1">
      <c r="A19" s="47"/>
      <c r="B19" s="25"/>
      <c r="C19" s="51"/>
      <c r="D19" s="32">
        <v>1</v>
      </c>
      <c r="E19" s="27">
        <v>0.61859756097560981</v>
      </c>
      <c r="F19" s="28">
        <v>0.23749999999999999</v>
      </c>
      <c r="G19" s="28">
        <v>0.25853658536585367</v>
      </c>
      <c r="H19" s="28">
        <v>0.51737804878048776</v>
      </c>
      <c r="I19" s="28">
        <v>9.1463414634146339E-2</v>
      </c>
      <c r="J19" s="28">
        <v>0.56768292682926824</v>
      </c>
      <c r="K19" s="28">
        <v>7.0121951219512202E-2</v>
      </c>
      <c r="L19" s="28">
        <v>3.8414634146341463E-2</v>
      </c>
      <c r="M19" s="28">
        <v>1.1585365853658536E-2</v>
      </c>
    </row>
    <row r="20" spans="1:13" ht="15" customHeight="1">
      <c r="A20" s="47"/>
      <c r="B20" s="25"/>
      <c r="C20" s="49" t="s">
        <v>305</v>
      </c>
      <c r="D20" s="29">
        <v>4523</v>
      </c>
      <c r="E20" s="30">
        <v>2908</v>
      </c>
      <c r="F20" s="31">
        <v>797</v>
      </c>
      <c r="G20" s="31">
        <v>1459</v>
      </c>
      <c r="H20" s="31">
        <v>2172</v>
      </c>
      <c r="I20" s="31">
        <v>491</v>
      </c>
      <c r="J20" s="31">
        <v>2395</v>
      </c>
      <c r="K20" s="31">
        <v>226</v>
      </c>
      <c r="L20" s="31">
        <v>167</v>
      </c>
      <c r="M20" s="31">
        <v>65</v>
      </c>
    </row>
    <row r="21" spans="1:13" ht="15" customHeight="1">
      <c r="A21" s="47"/>
      <c r="B21" s="25"/>
      <c r="C21" s="51"/>
      <c r="D21" s="32">
        <v>1</v>
      </c>
      <c r="E21" s="27">
        <v>0.64293610435551629</v>
      </c>
      <c r="F21" s="28">
        <v>0.17621047977006413</v>
      </c>
      <c r="G21" s="28">
        <v>0.32257351315498561</v>
      </c>
      <c r="H21" s="28">
        <v>0.48021224850762767</v>
      </c>
      <c r="I21" s="28">
        <v>0.10855626796374088</v>
      </c>
      <c r="J21" s="28">
        <v>0.5295158080919744</v>
      </c>
      <c r="K21" s="28">
        <v>4.9966836170683177E-2</v>
      </c>
      <c r="L21" s="28">
        <v>3.6922396639398627E-2</v>
      </c>
      <c r="M21" s="28">
        <v>1.4370992703957551E-2</v>
      </c>
    </row>
    <row r="22" spans="1:13" ht="15" customHeight="1">
      <c r="A22" s="47"/>
      <c r="B22" s="25"/>
      <c r="C22" s="49" t="s">
        <v>306</v>
      </c>
      <c r="D22" s="29">
        <v>5762</v>
      </c>
      <c r="E22" s="30">
        <v>3640</v>
      </c>
      <c r="F22" s="31">
        <v>788</v>
      </c>
      <c r="G22" s="31">
        <v>1991</v>
      </c>
      <c r="H22" s="31">
        <v>2472</v>
      </c>
      <c r="I22" s="31">
        <v>751</v>
      </c>
      <c r="J22" s="31">
        <v>2884</v>
      </c>
      <c r="K22" s="31">
        <v>239</v>
      </c>
      <c r="L22" s="31">
        <v>206</v>
      </c>
      <c r="M22" s="31">
        <v>109</v>
      </c>
    </row>
    <row r="23" spans="1:13" ht="15" customHeight="1">
      <c r="A23" s="47"/>
      <c r="B23" s="40"/>
      <c r="C23" s="50"/>
      <c r="D23" s="41">
        <v>1</v>
      </c>
      <c r="E23" s="42">
        <v>0.63172509545296773</v>
      </c>
      <c r="F23" s="43">
        <v>0.13675807011454355</v>
      </c>
      <c r="G23" s="43">
        <v>0.3455397431447414</v>
      </c>
      <c r="H23" s="43">
        <v>0.42901770218674073</v>
      </c>
      <c r="I23" s="43">
        <v>0.13033668864977438</v>
      </c>
      <c r="J23" s="43">
        <v>0.50052065255119749</v>
      </c>
      <c r="K23" s="43">
        <v>4.1478653245400905E-2</v>
      </c>
      <c r="L23" s="43">
        <v>3.575147518222839E-2</v>
      </c>
      <c r="M23" s="43">
        <v>1.8917042693509196E-2</v>
      </c>
    </row>
    <row r="24" spans="1:13" ht="15" customHeight="1">
      <c r="A24" s="47"/>
      <c r="B24" s="25" t="s">
        <v>295</v>
      </c>
      <c r="C24" s="52" t="s">
        <v>307</v>
      </c>
      <c r="D24" s="22">
        <v>2093</v>
      </c>
      <c r="E24" s="23">
        <v>158</v>
      </c>
      <c r="F24" s="24">
        <v>21</v>
      </c>
      <c r="G24" s="24">
        <v>440</v>
      </c>
      <c r="H24" s="24">
        <v>1000</v>
      </c>
      <c r="I24" s="24">
        <v>245</v>
      </c>
      <c r="J24" s="24">
        <v>1134</v>
      </c>
      <c r="K24" s="24">
        <v>209</v>
      </c>
      <c r="L24" s="24">
        <v>225</v>
      </c>
      <c r="M24" s="24">
        <v>44</v>
      </c>
    </row>
    <row r="25" spans="1:13" ht="15" customHeight="1">
      <c r="A25" s="47"/>
      <c r="B25" s="25"/>
      <c r="C25" s="51"/>
      <c r="D25" s="32">
        <v>1</v>
      </c>
      <c r="E25" s="27">
        <v>7.5489727663640704E-2</v>
      </c>
      <c r="F25" s="28">
        <v>1.0033444816053512E-2</v>
      </c>
      <c r="G25" s="28">
        <v>0.21022455805064499</v>
      </c>
      <c r="H25" s="28">
        <v>0.47778308647873863</v>
      </c>
      <c r="I25" s="28">
        <v>0.11705685618729098</v>
      </c>
      <c r="J25" s="28">
        <v>0.5418060200668896</v>
      </c>
      <c r="K25" s="28">
        <v>9.9856665074056383E-2</v>
      </c>
      <c r="L25" s="28">
        <v>0.10750119445771619</v>
      </c>
      <c r="M25" s="28">
        <v>2.10224558050645E-2</v>
      </c>
    </row>
    <row r="26" spans="1:13" ht="15" customHeight="1">
      <c r="A26" s="47"/>
      <c r="B26" s="25"/>
      <c r="C26" s="49" t="s">
        <v>308</v>
      </c>
      <c r="D26" s="29">
        <v>6217</v>
      </c>
      <c r="E26" s="30">
        <v>5142</v>
      </c>
      <c r="F26" s="31">
        <v>68</v>
      </c>
      <c r="G26" s="31">
        <v>2479</v>
      </c>
      <c r="H26" s="31">
        <v>2701</v>
      </c>
      <c r="I26" s="31">
        <v>717</v>
      </c>
      <c r="J26" s="31">
        <v>3311</v>
      </c>
      <c r="K26" s="31">
        <v>247</v>
      </c>
      <c r="L26" s="31">
        <v>125</v>
      </c>
      <c r="M26" s="31">
        <v>84</v>
      </c>
    </row>
    <row r="27" spans="1:13" ht="15" customHeight="1">
      <c r="A27" s="47"/>
      <c r="B27" s="25"/>
      <c r="C27" s="51"/>
      <c r="D27" s="32">
        <v>1</v>
      </c>
      <c r="E27" s="27">
        <v>0.82708701946276342</v>
      </c>
      <c r="F27" s="28">
        <v>1.0937751327006594E-2</v>
      </c>
      <c r="G27" s="28">
        <v>0.39874537558307865</v>
      </c>
      <c r="H27" s="28">
        <v>0.43445391668007077</v>
      </c>
      <c r="I27" s="28">
        <v>0.1153289367862313</v>
      </c>
      <c r="J27" s="28">
        <v>0.53257198005468875</v>
      </c>
      <c r="K27" s="28">
        <v>3.9729773202509248E-2</v>
      </c>
      <c r="L27" s="28">
        <v>2.0106160527585654E-2</v>
      </c>
      <c r="M27" s="28">
        <v>1.3511339874537558E-2</v>
      </c>
    </row>
    <row r="28" spans="1:13" ht="15" customHeight="1">
      <c r="A28" s="47"/>
      <c r="B28" s="25"/>
      <c r="C28" s="49" t="s">
        <v>406</v>
      </c>
      <c r="D28" s="29">
        <v>7018</v>
      </c>
      <c r="E28" s="30">
        <v>5419</v>
      </c>
      <c r="F28" s="31">
        <v>2748</v>
      </c>
      <c r="G28" s="31">
        <v>1220</v>
      </c>
      <c r="H28" s="31">
        <v>3554</v>
      </c>
      <c r="I28" s="31">
        <v>658</v>
      </c>
      <c r="J28" s="31">
        <v>3817</v>
      </c>
      <c r="K28" s="31">
        <v>372</v>
      </c>
      <c r="L28" s="31">
        <v>151</v>
      </c>
      <c r="M28" s="31">
        <v>74</v>
      </c>
    </row>
    <row r="29" spans="1:13" ht="15" customHeight="1">
      <c r="A29" s="47"/>
      <c r="B29" s="25"/>
      <c r="C29" s="51"/>
      <c r="D29" s="32">
        <v>1</v>
      </c>
      <c r="E29" s="27">
        <v>0.77215730977486463</v>
      </c>
      <c r="F29" s="28">
        <v>0.39156454830436022</v>
      </c>
      <c r="G29" s="28">
        <v>0.17383870048446851</v>
      </c>
      <c r="H29" s="28">
        <v>0.50641208321459108</v>
      </c>
      <c r="I29" s="28">
        <v>9.3758905671131376E-2</v>
      </c>
      <c r="J29" s="28">
        <v>0.5438871473354232</v>
      </c>
      <c r="K29" s="28">
        <v>5.3006554573952695E-2</v>
      </c>
      <c r="L29" s="28">
        <v>2.1516101453405528E-2</v>
      </c>
      <c r="M29" s="28">
        <v>1.054431461954973E-2</v>
      </c>
    </row>
    <row r="30" spans="1:13" ht="15" customHeight="1">
      <c r="A30" s="47"/>
      <c r="B30" s="25"/>
      <c r="C30" s="49" t="s">
        <v>407</v>
      </c>
      <c r="D30" s="29">
        <v>4023</v>
      </c>
      <c r="E30" s="30">
        <v>1468</v>
      </c>
      <c r="F30" s="31">
        <v>857</v>
      </c>
      <c r="G30" s="31">
        <v>766</v>
      </c>
      <c r="H30" s="31">
        <v>2306</v>
      </c>
      <c r="I30" s="31">
        <v>391</v>
      </c>
      <c r="J30" s="31">
        <v>2227</v>
      </c>
      <c r="K30" s="31">
        <v>333</v>
      </c>
      <c r="L30" s="31">
        <v>174</v>
      </c>
      <c r="M30" s="31">
        <v>62</v>
      </c>
    </row>
    <row r="31" spans="1:13" ht="15" customHeight="1">
      <c r="A31" s="47"/>
      <c r="B31" s="40"/>
      <c r="C31" s="50"/>
      <c r="D31" s="41">
        <v>1</v>
      </c>
      <c r="E31" s="42">
        <v>0.3649018145662441</v>
      </c>
      <c r="F31" s="43">
        <v>0.21302510564255531</v>
      </c>
      <c r="G31" s="43">
        <v>0.19040517027094209</v>
      </c>
      <c r="H31" s="43">
        <v>0.57320407655978123</v>
      </c>
      <c r="I31" s="43">
        <v>9.7191150882426053E-2</v>
      </c>
      <c r="J31" s="43">
        <v>0.55356698980860053</v>
      </c>
      <c r="K31" s="43">
        <v>8.2774049217002238E-2</v>
      </c>
      <c r="L31" s="43">
        <v>4.3251304996271438E-2</v>
      </c>
      <c r="M31" s="43">
        <v>1.5411384538901318E-2</v>
      </c>
    </row>
    <row r="32" spans="1:13" ht="15" customHeight="1">
      <c r="A32" s="47"/>
      <c r="B32" s="25" t="s">
        <v>296</v>
      </c>
      <c r="C32" s="52" t="s">
        <v>408</v>
      </c>
      <c r="D32" s="22">
        <v>2534</v>
      </c>
      <c r="E32" s="33">
        <v>1704</v>
      </c>
      <c r="F32" s="34">
        <v>541</v>
      </c>
      <c r="G32" s="34">
        <v>601</v>
      </c>
      <c r="H32" s="34">
        <v>1243</v>
      </c>
      <c r="I32" s="34">
        <v>303</v>
      </c>
      <c r="J32" s="34">
        <v>1421</v>
      </c>
      <c r="K32" s="34">
        <v>160</v>
      </c>
      <c r="L32" s="34">
        <v>56</v>
      </c>
      <c r="M32" s="34">
        <v>26</v>
      </c>
    </row>
    <row r="33" spans="1:13" ht="15" customHeight="1">
      <c r="A33" s="47"/>
      <c r="B33" s="25"/>
      <c r="C33" s="51"/>
      <c r="D33" s="32">
        <v>1</v>
      </c>
      <c r="E33" s="27">
        <v>0.67245461720599842</v>
      </c>
      <c r="F33" s="28">
        <v>0.21349644830307812</v>
      </c>
      <c r="G33" s="28">
        <v>0.23717442778216258</v>
      </c>
      <c r="H33" s="28">
        <v>0.4905288082083662</v>
      </c>
      <c r="I33" s="28">
        <v>0.11957379636937648</v>
      </c>
      <c r="J33" s="28">
        <v>0.56077348066298338</v>
      </c>
      <c r="K33" s="28">
        <v>6.3141278610891874E-2</v>
      </c>
      <c r="L33" s="28">
        <v>2.2099447513812154E-2</v>
      </c>
      <c r="M33" s="28">
        <v>1.0260457774269928E-2</v>
      </c>
    </row>
    <row r="34" spans="1:13" ht="15" customHeight="1">
      <c r="A34" s="47"/>
      <c r="B34" s="25"/>
      <c r="C34" s="49" t="s">
        <v>409</v>
      </c>
      <c r="D34" s="29">
        <v>13584</v>
      </c>
      <c r="E34" s="35">
        <v>8803</v>
      </c>
      <c r="F34" s="36">
        <v>2644</v>
      </c>
      <c r="G34" s="36">
        <v>3573</v>
      </c>
      <c r="H34" s="36">
        <v>6868</v>
      </c>
      <c r="I34" s="36">
        <v>1433</v>
      </c>
      <c r="J34" s="36">
        <v>7595</v>
      </c>
      <c r="K34" s="36">
        <v>818</v>
      </c>
      <c r="L34" s="36">
        <v>370</v>
      </c>
      <c r="M34" s="36">
        <v>156</v>
      </c>
    </row>
    <row r="35" spans="1:13" ht="15" customHeight="1">
      <c r="A35" s="47"/>
      <c r="B35" s="25"/>
      <c r="C35" s="51"/>
      <c r="D35" s="32">
        <v>1</v>
      </c>
      <c r="E35" s="27">
        <v>0.64804181389870441</v>
      </c>
      <c r="F35" s="28">
        <v>0.19464075382803298</v>
      </c>
      <c r="G35" s="28">
        <v>0.26303003533568903</v>
      </c>
      <c r="H35" s="28">
        <v>0.5055948174322733</v>
      </c>
      <c r="I35" s="28">
        <v>0.10549175500588928</v>
      </c>
      <c r="J35" s="28">
        <v>0.55911366313309774</v>
      </c>
      <c r="K35" s="28">
        <v>6.0217903415783272E-2</v>
      </c>
      <c r="L35" s="28">
        <v>2.7237926972909304E-2</v>
      </c>
      <c r="M35" s="28">
        <v>1.1484098939929329E-2</v>
      </c>
    </row>
    <row r="36" spans="1:13" ht="15" customHeight="1">
      <c r="A36" s="47"/>
      <c r="B36" s="25"/>
      <c r="C36" s="49" t="s">
        <v>410</v>
      </c>
      <c r="D36" s="29">
        <v>2397</v>
      </c>
      <c r="E36" s="35">
        <v>1280</v>
      </c>
      <c r="F36" s="36">
        <v>383</v>
      </c>
      <c r="G36" s="36">
        <v>560</v>
      </c>
      <c r="H36" s="36">
        <v>1123</v>
      </c>
      <c r="I36" s="36">
        <v>207</v>
      </c>
      <c r="J36" s="36">
        <v>1162</v>
      </c>
      <c r="K36" s="36">
        <v>133</v>
      </c>
      <c r="L36" s="36">
        <v>160</v>
      </c>
      <c r="M36" s="36">
        <v>34</v>
      </c>
    </row>
    <row r="37" spans="1:13" ht="15" customHeight="1">
      <c r="A37" s="47"/>
      <c r="B37" s="25"/>
      <c r="C37" s="51"/>
      <c r="D37" s="32">
        <v>1</v>
      </c>
      <c r="E37" s="27">
        <v>0.53400083437630375</v>
      </c>
      <c r="F37" s="28">
        <v>0.15978306216103463</v>
      </c>
      <c r="G37" s="28">
        <v>0.23362536503963288</v>
      </c>
      <c r="H37" s="28">
        <v>0.46850229453483522</v>
      </c>
      <c r="I37" s="28">
        <v>8.635794743429287E-2</v>
      </c>
      <c r="J37" s="28">
        <v>0.48477263245723823</v>
      </c>
      <c r="K37" s="28">
        <v>5.5486024196912807E-2</v>
      </c>
      <c r="L37" s="28">
        <v>6.6750104297037968E-2</v>
      </c>
      <c r="M37" s="28">
        <v>1.4184397163120567E-2</v>
      </c>
    </row>
    <row r="38" spans="1:13" ht="15" customHeight="1">
      <c r="A38" s="47"/>
      <c r="B38" s="25"/>
      <c r="C38" s="49" t="s">
        <v>411</v>
      </c>
      <c r="D38" s="29">
        <v>794</v>
      </c>
      <c r="E38" s="35">
        <v>349</v>
      </c>
      <c r="F38" s="36">
        <v>126</v>
      </c>
      <c r="G38" s="36">
        <v>153</v>
      </c>
      <c r="H38" s="36">
        <v>327</v>
      </c>
      <c r="I38" s="36">
        <v>67</v>
      </c>
      <c r="J38" s="36">
        <v>292</v>
      </c>
      <c r="K38" s="36">
        <v>51</v>
      </c>
      <c r="L38" s="36">
        <v>100</v>
      </c>
      <c r="M38" s="36">
        <v>18</v>
      </c>
    </row>
    <row r="39" spans="1:13" ht="15" customHeight="1">
      <c r="A39" s="47"/>
      <c r="B39" s="40"/>
      <c r="C39" s="50"/>
      <c r="D39" s="41">
        <v>1</v>
      </c>
      <c r="E39" s="42">
        <v>0.43954659949622166</v>
      </c>
      <c r="F39" s="43">
        <v>0.15869017632241814</v>
      </c>
      <c r="G39" s="43">
        <v>0.19269521410579346</v>
      </c>
      <c r="H39" s="43">
        <v>0.41183879093198994</v>
      </c>
      <c r="I39" s="43">
        <v>8.4382871536523935E-2</v>
      </c>
      <c r="J39" s="43">
        <v>0.36775818639798491</v>
      </c>
      <c r="K39" s="43">
        <v>6.4231738035264482E-2</v>
      </c>
      <c r="L39" s="43">
        <v>0.12594458438287154</v>
      </c>
      <c r="M39" s="43">
        <v>2.2670025188916875E-2</v>
      </c>
    </row>
    <row r="40" spans="1:13" ht="15" customHeight="1">
      <c r="A40" s="47"/>
      <c r="B40" s="25" t="s">
        <v>297</v>
      </c>
      <c r="C40" s="52" t="s">
        <v>2</v>
      </c>
      <c r="D40" s="22">
        <v>1979</v>
      </c>
      <c r="E40" s="23">
        <v>1245</v>
      </c>
      <c r="F40" s="24">
        <v>476</v>
      </c>
      <c r="G40" s="24">
        <v>412</v>
      </c>
      <c r="H40" s="24">
        <v>992</v>
      </c>
      <c r="I40" s="24">
        <v>182</v>
      </c>
      <c r="J40" s="24">
        <v>1063</v>
      </c>
      <c r="K40" s="24">
        <v>155</v>
      </c>
      <c r="L40" s="24">
        <v>74</v>
      </c>
      <c r="M40" s="24">
        <v>22</v>
      </c>
    </row>
    <row r="41" spans="1:13" ht="15" customHeight="1">
      <c r="A41" s="47"/>
      <c r="B41" s="25"/>
      <c r="C41" s="51"/>
      <c r="D41" s="32">
        <v>1</v>
      </c>
      <c r="E41" s="27">
        <v>0.62910560889338052</v>
      </c>
      <c r="F41" s="28">
        <v>0.2405255179383527</v>
      </c>
      <c r="G41" s="28">
        <v>0.20818595250126326</v>
      </c>
      <c r="H41" s="28">
        <v>0.50126326427488632</v>
      </c>
      <c r="I41" s="28">
        <v>9.1965639211723099E-2</v>
      </c>
      <c r="J41" s="28">
        <v>0.53713996968165745</v>
      </c>
      <c r="K41" s="28">
        <v>7.8322385042950984E-2</v>
      </c>
      <c r="L41" s="28">
        <v>3.7392622536634661E-2</v>
      </c>
      <c r="M41" s="28">
        <v>1.1116725618999495E-2</v>
      </c>
    </row>
    <row r="42" spans="1:13" ht="15" customHeight="1">
      <c r="A42" s="47"/>
      <c r="B42" s="25"/>
      <c r="C42" s="49" t="s">
        <v>309</v>
      </c>
      <c r="D42" s="29">
        <v>1921</v>
      </c>
      <c r="E42" s="30">
        <v>1279</v>
      </c>
      <c r="F42" s="31">
        <v>420</v>
      </c>
      <c r="G42" s="31">
        <v>498</v>
      </c>
      <c r="H42" s="31">
        <v>1010</v>
      </c>
      <c r="I42" s="31">
        <v>239</v>
      </c>
      <c r="J42" s="31">
        <v>1119</v>
      </c>
      <c r="K42" s="31">
        <v>95</v>
      </c>
      <c r="L42" s="31">
        <v>38</v>
      </c>
      <c r="M42" s="31">
        <v>11</v>
      </c>
    </row>
    <row r="43" spans="1:13" ht="15" customHeight="1">
      <c r="A43" s="47"/>
      <c r="B43" s="25"/>
      <c r="C43" s="51"/>
      <c r="D43" s="32">
        <v>1</v>
      </c>
      <c r="E43" s="27">
        <v>0.66579906298802705</v>
      </c>
      <c r="F43" s="28">
        <v>0.21863612701717855</v>
      </c>
      <c r="G43" s="28">
        <v>0.25923997917751174</v>
      </c>
      <c r="H43" s="28">
        <v>0.52576782925559606</v>
      </c>
      <c r="I43" s="28">
        <v>0.12441436751691827</v>
      </c>
      <c r="J43" s="28">
        <v>0.58250910983862569</v>
      </c>
      <c r="K43" s="28">
        <v>4.9453409682457053E-2</v>
      </c>
      <c r="L43" s="28">
        <v>1.9781363872982821E-2</v>
      </c>
      <c r="M43" s="28">
        <v>5.726184279021343E-3</v>
      </c>
    </row>
    <row r="44" spans="1:13" ht="15" customHeight="1">
      <c r="A44" s="47"/>
      <c r="B44" s="25"/>
      <c r="C44" s="49" t="s">
        <v>310</v>
      </c>
      <c r="D44" s="29">
        <v>1117</v>
      </c>
      <c r="E44" s="30">
        <v>722</v>
      </c>
      <c r="F44" s="31">
        <v>252</v>
      </c>
      <c r="G44" s="31">
        <v>308</v>
      </c>
      <c r="H44" s="31">
        <v>527</v>
      </c>
      <c r="I44" s="31">
        <v>134</v>
      </c>
      <c r="J44" s="31">
        <v>591</v>
      </c>
      <c r="K44" s="31">
        <v>72</v>
      </c>
      <c r="L44" s="31">
        <v>45</v>
      </c>
      <c r="M44" s="31">
        <v>6</v>
      </c>
    </row>
    <row r="45" spans="1:13" ht="15" customHeight="1">
      <c r="A45" s="47"/>
      <c r="B45" s="25"/>
      <c r="C45" s="51"/>
      <c r="D45" s="32">
        <v>1</v>
      </c>
      <c r="E45" s="27">
        <v>0.64637421665174577</v>
      </c>
      <c r="F45" s="28">
        <v>0.22560429722470904</v>
      </c>
      <c r="G45" s="28">
        <v>0.27573858549686658</v>
      </c>
      <c r="H45" s="28">
        <v>0.47179946284691138</v>
      </c>
      <c r="I45" s="28">
        <v>0.11996418979409132</v>
      </c>
      <c r="J45" s="28">
        <v>0.52909579230080572</v>
      </c>
      <c r="K45" s="28">
        <v>6.445837063563116E-2</v>
      </c>
      <c r="L45" s="28">
        <v>4.0286481647269473E-2</v>
      </c>
      <c r="M45" s="28">
        <v>5.3715308863025966E-3</v>
      </c>
    </row>
    <row r="46" spans="1:13" ht="15" customHeight="1">
      <c r="A46" s="47"/>
      <c r="B46" s="25"/>
      <c r="C46" s="49" t="s">
        <v>5</v>
      </c>
      <c r="D46" s="29">
        <v>1482</v>
      </c>
      <c r="E46" s="30">
        <v>970</v>
      </c>
      <c r="F46" s="31">
        <v>303</v>
      </c>
      <c r="G46" s="31">
        <v>399</v>
      </c>
      <c r="H46" s="31">
        <v>695</v>
      </c>
      <c r="I46" s="31">
        <v>127</v>
      </c>
      <c r="J46" s="31">
        <v>810</v>
      </c>
      <c r="K46" s="31">
        <v>103</v>
      </c>
      <c r="L46" s="31">
        <v>45</v>
      </c>
      <c r="M46" s="31">
        <v>27</v>
      </c>
    </row>
    <row r="47" spans="1:13" ht="15" customHeight="1">
      <c r="A47" s="47"/>
      <c r="B47" s="25"/>
      <c r="C47" s="51"/>
      <c r="D47" s="32">
        <v>1</v>
      </c>
      <c r="E47" s="27">
        <v>0.65452091767881238</v>
      </c>
      <c r="F47" s="28">
        <v>0.20445344129554655</v>
      </c>
      <c r="G47" s="28">
        <v>0.26923076923076922</v>
      </c>
      <c r="H47" s="28">
        <v>0.46896086369770579</v>
      </c>
      <c r="I47" s="28">
        <v>8.569500674763833E-2</v>
      </c>
      <c r="J47" s="28">
        <v>0.54655870445344135</v>
      </c>
      <c r="K47" s="28">
        <v>6.9500674763832662E-2</v>
      </c>
      <c r="L47" s="28">
        <v>3.0364372469635626E-2</v>
      </c>
      <c r="M47" s="28">
        <v>1.8218623481781375E-2</v>
      </c>
    </row>
    <row r="48" spans="1:13" ht="15" customHeight="1">
      <c r="A48" s="47"/>
      <c r="B48" s="25"/>
      <c r="C48" s="49" t="s">
        <v>311</v>
      </c>
      <c r="D48" s="29">
        <v>2208</v>
      </c>
      <c r="E48" s="30">
        <v>1443</v>
      </c>
      <c r="F48" s="31">
        <v>444</v>
      </c>
      <c r="G48" s="31">
        <v>581</v>
      </c>
      <c r="H48" s="31">
        <v>1028</v>
      </c>
      <c r="I48" s="31">
        <v>225</v>
      </c>
      <c r="J48" s="31">
        <v>1130</v>
      </c>
      <c r="K48" s="31">
        <v>121</v>
      </c>
      <c r="L48" s="31">
        <v>68</v>
      </c>
      <c r="M48" s="31">
        <v>33</v>
      </c>
    </row>
    <row r="49" spans="1:13" ht="15" customHeight="1">
      <c r="A49" s="47"/>
      <c r="B49" s="25"/>
      <c r="C49" s="51"/>
      <c r="D49" s="32">
        <v>1</v>
      </c>
      <c r="E49" s="27">
        <v>0.65353260869565222</v>
      </c>
      <c r="F49" s="28">
        <v>0.20108695652173914</v>
      </c>
      <c r="G49" s="28">
        <v>0.26313405797101447</v>
      </c>
      <c r="H49" s="28">
        <v>0.46557971014492755</v>
      </c>
      <c r="I49" s="28">
        <v>0.10190217391304347</v>
      </c>
      <c r="J49" s="28">
        <v>0.51177536231884058</v>
      </c>
      <c r="K49" s="28">
        <v>5.480072463768116E-2</v>
      </c>
      <c r="L49" s="28">
        <v>3.0797101449275364E-2</v>
      </c>
      <c r="M49" s="28">
        <v>1.4945652173913044E-2</v>
      </c>
    </row>
    <row r="50" spans="1:13" ht="15" customHeight="1">
      <c r="A50" s="47"/>
      <c r="B50" s="25"/>
      <c r="C50" s="49" t="s">
        <v>7</v>
      </c>
      <c r="D50" s="29">
        <v>1532</v>
      </c>
      <c r="E50" s="30">
        <v>999</v>
      </c>
      <c r="F50" s="31">
        <v>301</v>
      </c>
      <c r="G50" s="31">
        <v>419</v>
      </c>
      <c r="H50" s="31">
        <v>746</v>
      </c>
      <c r="I50" s="31">
        <v>167</v>
      </c>
      <c r="J50" s="31">
        <v>777</v>
      </c>
      <c r="K50" s="31">
        <v>78</v>
      </c>
      <c r="L50" s="31">
        <v>60</v>
      </c>
      <c r="M50" s="31">
        <v>15</v>
      </c>
    </row>
    <row r="51" spans="1:13" ht="15" customHeight="1">
      <c r="A51" s="47"/>
      <c r="B51" s="25"/>
      <c r="C51" s="51"/>
      <c r="D51" s="32">
        <v>1</v>
      </c>
      <c r="E51" s="27">
        <v>0.65208877284595301</v>
      </c>
      <c r="F51" s="28">
        <v>0.19647519582245432</v>
      </c>
      <c r="G51" s="28">
        <v>0.27349869451697129</v>
      </c>
      <c r="H51" s="28">
        <v>0.48694516971279372</v>
      </c>
      <c r="I51" s="28">
        <v>0.10900783289817233</v>
      </c>
      <c r="J51" s="28">
        <v>0.50718015665796345</v>
      </c>
      <c r="K51" s="28">
        <v>5.0913838120104436E-2</v>
      </c>
      <c r="L51" s="28">
        <v>3.91644908616188E-2</v>
      </c>
      <c r="M51" s="28">
        <v>9.7911227154047001E-3</v>
      </c>
    </row>
    <row r="52" spans="1:13" ht="15" customHeight="1">
      <c r="A52" s="47"/>
      <c r="B52" s="25"/>
      <c r="C52" s="49" t="s">
        <v>3</v>
      </c>
      <c r="D52" s="29">
        <v>2344</v>
      </c>
      <c r="E52" s="30">
        <v>1483</v>
      </c>
      <c r="F52" s="31">
        <v>448</v>
      </c>
      <c r="G52" s="31">
        <v>630</v>
      </c>
      <c r="H52" s="31">
        <v>1122</v>
      </c>
      <c r="I52" s="31">
        <v>236</v>
      </c>
      <c r="J52" s="31">
        <v>1204</v>
      </c>
      <c r="K52" s="31">
        <v>137</v>
      </c>
      <c r="L52" s="31">
        <v>102</v>
      </c>
      <c r="M52" s="31">
        <v>37</v>
      </c>
    </row>
    <row r="53" spans="1:13" ht="15" customHeight="1">
      <c r="A53" s="47"/>
      <c r="B53" s="25"/>
      <c r="C53" s="51"/>
      <c r="D53" s="32">
        <v>1</v>
      </c>
      <c r="E53" s="27">
        <v>0.63267918088737196</v>
      </c>
      <c r="F53" s="28">
        <v>0.19112627986348124</v>
      </c>
      <c r="G53" s="28">
        <v>0.26877133105802048</v>
      </c>
      <c r="H53" s="28">
        <v>0.4786689419795222</v>
      </c>
      <c r="I53" s="28">
        <v>0.10068259385665529</v>
      </c>
      <c r="J53" s="28">
        <v>0.51365187713310578</v>
      </c>
      <c r="K53" s="28">
        <v>5.8447098976109217E-2</v>
      </c>
      <c r="L53" s="28">
        <v>4.3515358361774746E-2</v>
      </c>
      <c r="M53" s="28">
        <v>1.5784982935153583E-2</v>
      </c>
    </row>
    <row r="54" spans="1:13" ht="15" customHeight="1">
      <c r="A54" s="47"/>
      <c r="B54" s="25"/>
      <c r="C54" s="49" t="s">
        <v>6</v>
      </c>
      <c r="D54" s="29">
        <v>1909</v>
      </c>
      <c r="E54" s="30">
        <v>1189</v>
      </c>
      <c r="F54" s="31">
        <v>313</v>
      </c>
      <c r="G54" s="31">
        <v>460</v>
      </c>
      <c r="H54" s="31">
        <v>913</v>
      </c>
      <c r="I54" s="31">
        <v>197</v>
      </c>
      <c r="J54" s="31">
        <v>1059</v>
      </c>
      <c r="K54" s="31">
        <v>115</v>
      </c>
      <c r="L54" s="31">
        <v>67</v>
      </c>
      <c r="M54" s="31">
        <v>28</v>
      </c>
    </row>
    <row r="55" spans="1:13" ht="15" customHeight="1">
      <c r="A55" s="47"/>
      <c r="B55" s="25"/>
      <c r="C55" s="51"/>
      <c r="D55" s="32">
        <v>1</v>
      </c>
      <c r="E55" s="27">
        <v>0.62283918281822948</v>
      </c>
      <c r="F55" s="28">
        <v>0.16396018858040859</v>
      </c>
      <c r="G55" s="28">
        <v>0.24096385542168675</v>
      </c>
      <c r="H55" s="28">
        <v>0.47826086956521741</v>
      </c>
      <c r="I55" s="28">
        <v>0.10319539025667888</v>
      </c>
      <c r="J55" s="28">
        <v>0.55474070193818759</v>
      </c>
      <c r="K55" s="28">
        <v>6.0240963855421686E-2</v>
      </c>
      <c r="L55" s="28">
        <v>3.5096909376636981E-2</v>
      </c>
      <c r="M55" s="28">
        <v>1.4667365112624411E-2</v>
      </c>
    </row>
    <row r="56" spans="1:13" ht="15" customHeight="1">
      <c r="A56" s="47"/>
      <c r="B56" s="25"/>
      <c r="C56" s="49" t="s">
        <v>8</v>
      </c>
      <c r="D56" s="29">
        <v>5182</v>
      </c>
      <c r="E56" s="30">
        <v>2980</v>
      </c>
      <c r="F56" s="31">
        <v>793</v>
      </c>
      <c r="G56" s="31">
        <v>1252</v>
      </c>
      <c r="H56" s="31">
        <v>2666</v>
      </c>
      <c r="I56" s="31">
        <v>537</v>
      </c>
      <c r="J56" s="31">
        <v>2872</v>
      </c>
      <c r="K56" s="31">
        <v>306</v>
      </c>
      <c r="L56" s="31">
        <v>207</v>
      </c>
      <c r="M56" s="31">
        <v>111</v>
      </c>
    </row>
    <row r="57" spans="1:13" ht="15" customHeight="1">
      <c r="A57" s="47"/>
      <c r="B57" s="40"/>
      <c r="C57" s="50"/>
      <c r="D57" s="41">
        <v>1</v>
      </c>
      <c r="E57" s="42">
        <v>0.57506754148977224</v>
      </c>
      <c r="F57" s="43">
        <v>0.1530297182554998</v>
      </c>
      <c r="G57" s="43">
        <v>0.24160555769972983</v>
      </c>
      <c r="H57" s="43">
        <v>0.51447317637977619</v>
      </c>
      <c r="I57" s="43">
        <v>0.10362794287919722</v>
      </c>
      <c r="J57" s="43">
        <v>0.55422616750289466</v>
      </c>
      <c r="K57" s="43">
        <v>5.9050559629486687E-2</v>
      </c>
      <c r="L57" s="43">
        <v>3.9945966808182166E-2</v>
      </c>
      <c r="M57" s="43">
        <v>2.1420301042068698E-2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799" priority="31" rank="1"/>
  </conditionalFormatting>
  <conditionalFormatting sqref="E57:M57">
    <cfRule type="top10" dxfId="798" priority="25" rank="1"/>
  </conditionalFormatting>
  <conditionalFormatting sqref="E55:M55">
    <cfRule type="top10" dxfId="797" priority="24" rank="1"/>
  </conditionalFormatting>
  <conditionalFormatting sqref="E53:M53">
    <cfRule type="top10" dxfId="796" priority="23" rank="1"/>
  </conditionalFormatting>
  <conditionalFormatting sqref="E51:M51">
    <cfRule type="top10" dxfId="795" priority="22" rank="1"/>
  </conditionalFormatting>
  <conditionalFormatting sqref="E49:M49">
    <cfRule type="top10" dxfId="794" priority="21" rank="1"/>
  </conditionalFormatting>
  <conditionalFormatting sqref="E47:M47">
    <cfRule type="top10" dxfId="793" priority="20" rank="1"/>
  </conditionalFormatting>
  <conditionalFormatting sqref="E45:M45">
    <cfRule type="top10" dxfId="792" priority="19" rank="1"/>
  </conditionalFormatting>
  <conditionalFormatting sqref="E43:M43">
    <cfRule type="top10" dxfId="791" priority="18" rank="1"/>
  </conditionalFormatting>
  <conditionalFormatting sqref="E41:M41">
    <cfRule type="top10" dxfId="790" priority="17" rank="1"/>
  </conditionalFormatting>
  <conditionalFormatting sqref="E39:M39">
    <cfRule type="top10" dxfId="789" priority="16" rank="1"/>
  </conditionalFormatting>
  <conditionalFormatting sqref="E37:M37">
    <cfRule type="top10" dxfId="788" priority="15" rank="1"/>
  </conditionalFormatting>
  <conditionalFormatting sqref="E35:M35">
    <cfRule type="top10" dxfId="787" priority="14" rank="1"/>
  </conditionalFormatting>
  <conditionalFormatting sqref="E33:M33">
    <cfRule type="top10" dxfId="786" priority="13" rank="1"/>
  </conditionalFormatting>
  <conditionalFormatting sqref="E31:M31">
    <cfRule type="top10" dxfId="785" priority="11" rank="1"/>
  </conditionalFormatting>
  <conditionalFormatting sqref="E29:M29">
    <cfRule type="top10" dxfId="784" priority="10" rank="1"/>
  </conditionalFormatting>
  <conditionalFormatting sqref="E27:M27">
    <cfRule type="top10" dxfId="783" priority="9" rank="1"/>
  </conditionalFormatting>
  <conditionalFormatting sqref="E25:M25">
    <cfRule type="top10" dxfId="782" priority="8" rank="1"/>
  </conditionalFormatting>
  <conditionalFormatting sqref="E23:M23">
    <cfRule type="top10" dxfId="781" priority="7" rank="1"/>
  </conditionalFormatting>
  <conditionalFormatting sqref="E21:M21">
    <cfRule type="top10" dxfId="780" priority="6" rank="1"/>
  </conditionalFormatting>
  <conditionalFormatting sqref="E19:M19">
    <cfRule type="top10" dxfId="779" priority="5" rank="1"/>
  </conditionalFormatting>
  <conditionalFormatting sqref="E17:M17">
    <cfRule type="top10" dxfId="778" priority="4" rank="1"/>
  </conditionalFormatting>
  <conditionalFormatting sqref="E15:M15">
    <cfRule type="top10" dxfId="777" priority="3" rank="1"/>
  </conditionalFormatting>
  <conditionalFormatting sqref="E13:M13">
    <cfRule type="top10" dxfId="776" priority="2" rank="1"/>
  </conditionalFormatting>
  <conditionalFormatting sqref="E11:M11">
    <cfRule type="top10" dxfId="7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342</v>
      </c>
    </row>
    <row r="4" spans="1:16384" ht="15" customHeight="1">
      <c r="B4" s="3" t="s">
        <v>51</v>
      </c>
    </row>
    <row r="5" spans="1:16384" ht="15" customHeight="1">
      <c r="B5" s="3" t="s">
        <v>285</v>
      </c>
    </row>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4</v>
      </c>
      <c r="F7" s="14" t="s">
        <v>147</v>
      </c>
      <c r="G7" s="14" t="s">
        <v>148</v>
      </c>
      <c r="H7" s="14" t="s">
        <v>149</v>
      </c>
      <c r="I7" s="14" t="s">
        <v>150</v>
      </c>
      <c r="J7" s="14" t="s">
        <v>18</v>
      </c>
      <c r="K7" s="14" t="s">
        <v>69</v>
      </c>
      <c r="L7" s="14" t="s">
        <v>151</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11960</v>
      </c>
      <c r="F8" s="17">
        <v>4797</v>
      </c>
      <c r="G8" s="17">
        <v>5641</v>
      </c>
      <c r="H8" s="17">
        <v>10499</v>
      </c>
      <c r="I8" s="17">
        <v>2624</v>
      </c>
      <c r="J8" s="17">
        <v>10739</v>
      </c>
      <c r="K8" s="17">
        <v>1213</v>
      </c>
      <c r="L8" s="17">
        <v>700</v>
      </c>
      <c r="M8" s="17">
        <v>364</v>
      </c>
    </row>
    <row r="9" spans="1:16384" ht="15" customHeight="1">
      <c r="A9" s="47"/>
      <c r="B9" s="55"/>
      <c r="C9" s="56"/>
      <c r="D9" s="18">
        <v>1</v>
      </c>
      <c r="E9" s="19">
        <v>0.60790891531971125</v>
      </c>
      <c r="F9" s="20">
        <v>0.24382433668801465</v>
      </c>
      <c r="G9" s="20">
        <v>0.2867235945918471</v>
      </c>
      <c r="H9" s="20">
        <v>0.53364847006201077</v>
      </c>
      <c r="I9" s="20">
        <v>0.13337399613703366</v>
      </c>
      <c r="J9" s="20">
        <v>0.54584731117210528</v>
      </c>
      <c r="K9" s="20">
        <v>6.1654976110602826E-2</v>
      </c>
      <c r="L9" s="20">
        <v>3.5579953237775748E-2</v>
      </c>
      <c r="M9" s="20">
        <v>1.8501575683643388E-2</v>
      </c>
    </row>
    <row r="10" spans="1:16384" ht="15" customHeight="1">
      <c r="A10" s="47"/>
      <c r="B10" s="21" t="s">
        <v>294</v>
      </c>
      <c r="C10" s="57" t="s">
        <v>300</v>
      </c>
      <c r="D10" s="22">
        <v>9368</v>
      </c>
      <c r="E10" s="23">
        <v>6058</v>
      </c>
      <c r="F10" s="24">
        <v>1813</v>
      </c>
      <c r="G10" s="24">
        <v>1827</v>
      </c>
      <c r="H10" s="24">
        <v>4061</v>
      </c>
      <c r="I10" s="24">
        <v>1017</v>
      </c>
      <c r="J10" s="24">
        <v>4133</v>
      </c>
      <c r="K10" s="24">
        <v>580</v>
      </c>
      <c r="L10" s="24">
        <v>518</v>
      </c>
      <c r="M10" s="24">
        <v>197</v>
      </c>
    </row>
    <row r="11" spans="1:16384" ht="15" customHeight="1">
      <c r="A11" s="47"/>
      <c r="B11" s="25"/>
      <c r="C11" s="51"/>
      <c r="D11" s="26">
        <v>1</v>
      </c>
      <c r="E11" s="27">
        <v>0.64666951323654998</v>
      </c>
      <c r="F11" s="28">
        <v>0.19353116994022204</v>
      </c>
      <c r="G11" s="28">
        <v>0.19502561912894961</v>
      </c>
      <c r="H11" s="28">
        <v>0.43349701110162253</v>
      </c>
      <c r="I11" s="28">
        <v>0.10856105892399659</v>
      </c>
      <c r="J11" s="28">
        <v>0.44118274978650723</v>
      </c>
      <c r="K11" s="28">
        <v>6.1912894961571305E-2</v>
      </c>
      <c r="L11" s="28">
        <v>5.5294619982920581E-2</v>
      </c>
      <c r="M11" s="28">
        <v>2.1029035012809564E-2</v>
      </c>
    </row>
    <row r="12" spans="1:16384" ht="15" customHeight="1">
      <c r="A12" s="47"/>
      <c r="B12" s="25"/>
      <c r="C12" s="49" t="s">
        <v>301</v>
      </c>
      <c r="D12" s="29">
        <v>10225</v>
      </c>
      <c r="E12" s="30">
        <v>5862</v>
      </c>
      <c r="F12" s="31">
        <v>2969</v>
      </c>
      <c r="G12" s="31">
        <v>3798</v>
      </c>
      <c r="H12" s="31">
        <v>6400</v>
      </c>
      <c r="I12" s="31">
        <v>1598</v>
      </c>
      <c r="J12" s="31">
        <v>6569</v>
      </c>
      <c r="K12" s="31">
        <v>631</v>
      </c>
      <c r="L12" s="31">
        <v>175</v>
      </c>
      <c r="M12" s="31">
        <v>163</v>
      </c>
    </row>
    <row r="13" spans="1:16384" ht="15" customHeight="1">
      <c r="A13" s="47"/>
      <c r="B13" s="40"/>
      <c r="C13" s="50"/>
      <c r="D13" s="41">
        <v>1</v>
      </c>
      <c r="E13" s="42">
        <v>0.57330073349633248</v>
      </c>
      <c r="F13" s="43">
        <v>0.29036674816625918</v>
      </c>
      <c r="G13" s="43">
        <v>0.37144254278728606</v>
      </c>
      <c r="H13" s="43">
        <v>0.62591687041564792</v>
      </c>
      <c r="I13" s="43">
        <v>0.15628361858190709</v>
      </c>
      <c r="J13" s="43">
        <v>0.64244498777506109</v>
      </c>
      <c r="K13" s="43">
        <v>6.1711491442542787E-2</v>
      </c>
      <c r="L13" s="43">
        <v>1.7114914425427872E-2</v>
      </c>
      <c r="M13" s="43">
        <v>1.5941320293398533E-2</v>
      </c>
    </row>
    <row r="14" spans="1:16384" ht="15" customHeight="1">
      <c r="A14" s="47"/>
      <c r="B14" s="25" t="s">
        <v>1</v>
      </c>
      <c r="C14" s="52" t="s">
        <v>302</v>
      </c>
      <c r="D14" s="22">
        <v>2690</v>
      </c>
      <c r="E14" s="23">
        <v>1680</v>
      </c>
      <c r="F14" s="24">
        <v>984</v>
      </c>
      <c r="G14" s="24">
        <v>152</v>
      </c>
      <c r="H14" s="24">
        <v>1660</v>
      </c>
      <c r="I14" s="24">
        <v>250</v>
      </c>
      <c r="J14" s="24">
        <v>1633</v>
      </c>
      <c r="K14" s="24">
        <v>227</v>
      </c>
      <c r="L14" s="24">
        <v>67</v>
      </c>
      <c r="M14" s="24">
        <v>25</v>
      </c>
    </row>
    <row r="15" spans="1:16384" ht="15" customHeight="1">
      <c r="A15" s="47"/>
      <c r="B15" s="25"/>
      <c r="C15" s="51"/>
      <c r="D15" s="32">
        <v>1</v>
      </c>
      <c r="E15" s="27">
        <v>0.62453531598513012</v>
      </c>
      <c r="F15" s="28">
        <v>0.36579925650557621</v>
      </c>
      <c r="G15" s="28">
        <v>5.6505576208178442E-2</v>
      </c>
      <c r="H15" s="28">
        <v>0.61710037174721188</v>
      </c>
      <c r="I15" s="28">
        <v>9.2936802973977689E-2</v>
      </c>
      <c r="J15" s="28">
        <v>0.60706319702602229</v>
      </c>
      <c r="K15" s="28">
        <v>8.438661710037175E-2</v>
      </c>
      <c r="L15" s="28">
        <v>2.4907063197026021E-2</v>
      </c>
      <c r="M15" s="28">
        <v>9.2936802973977699E-3</v>
      </c>
    </row>
    <row r="16" spans="1:16384" ht="15" customHeight="1">
      <c r="A16" s="47"/>
      <c r="B16" s="25"/>
      <c r="C16" s="49" t="s">
        <v>303</v>
      </c>
      <c r="D16" s="29">
        <v>2875</v>
      </c>
      <c r="E16" s="30">
        <v>1701</v>
      </c>
      <c r="F16" s="31">
        <v>1027</v>
      </c>
      <c r="G16" s="31">
        <v>525</v>
      </c>
      <c r="H16" s="31">
        <v>1702</v>
      </c>
      <c r="I16" s="31">
        <v>273</v>
      </c>
      <c r="J16" s="31">
        <v>1651</v>
      </c>
      <c r="K16" s="31">
        <v>230</v>
      </c>
      <c r="L16" s="31">
        <v>86</v>
      </c>
      <c r="M16" s="31">
        <v>46</v>
      </c>
    </row>
    <row r="17" spans="1:13" ht="15" customHeight="1">
      <c r="A17" s="47"/>
      <c r="B17" s="25"/>
      <c r="C17" s="51"/>
      <c r="D17" s="32">
        <v>1</v>
      </c>
      <c r="E17" s="27">
        <v>0.59165217391304348</v>
      </c>
      <c r="F17" s="28">
        <v>0.35721739130434782</v>
      </c>
      <c r="G17" s="28">
        <v>0.18260869565217391</v>
      </c>
      <c r="H17" s="28">
        <v>0.59199999999999997</v>
      </c>
      <c r="I17" s="28">
        <v>9.4956521739130439E-2</v>
      </c>
      <c r="J17" s="28">
        <v>0.57426086956521738</v>
      </c>
      <c r="K17" s="28">
        <v>0.08</v>
      </c>
      <c r="L17" s="28">
        <v>2.9913043478260869E-2</v>
      </c>
      <c r="M17" s="28">
        <v>1.6E-2</v>
      </c>
    </row>
    <row r="18" spans="1:13" ht="15" customHeight="1">
      <c r="A18" s="47"/>
      <c r="B18" s="25"/>
      <c r="C18" s="49" t="s">
        <v>304</v>
      </c>
      <c r="D18" s="29">
        <v>3280</v>
      </c>
      <c r="E18" s="30">
        <v>2011</v>
      </c>
      <c r="F18" s="31">
        <v>950</v>
      </c>
      <c r="G18" s="31">
        <v>1055</v>
      </c>
      <c r="H18" s="31">
        <v>1860</v>
      </c>
      <c r="I18" s="31">
        <v>379</v>
      </c>
      <c r="J18" s="31">
        <v>1881</v>
      </c>
      <c r="K18" s="31">
        <v>213</v>
      </c>
      <c r="L18" s="31">
        <v>106</v>
      </c>
      <c r="M18" s="31">
        <v>54</v>
      </c>
    </row>
    <row r="19" spans="1:13" ht="15" customHeight="1">
      <c r="A19" s="47"/>
      <c r="B19" s="25"/>
      <c r="C19" s="51"/>
      <c r="D19" s="32">
        <v>1</v>
      </c>
      <c r="E19" s="27">
        <v>0.61310975609756102</v>
      </c>
      <c r="F19" s="28">
        <v>0.28963414634146339</v>
      </c>
      <c r="G19" s="28">
        <v>0.32164634146341464</v>
      </c>
      <c r="H19" s="28">
        <v>0.56707317073170727</v>
      </c>
      <c r="I19" s="28">
        <v>0.11554878048780488</v>
      </c>
      <c r="J19" s="28">
        <v>0.57347560975609757</v>
      </c>
      <c r="K19" s="28">
        <v>6.4939024390243905E-2</v>
      </c>
      <c r="L19" s="28">
        <v>3.2317073170731708E-2</v>
      </c>
      <c r="M19" s="28">
        <v>1.6463414634146342E-2</v>
      </c>
    </row>
    <row r="20" spans="1:13" ht="15" customHeight="1">
      <c r="A20" s="47"/>
      <c r="B20" s="25"/>
      <c r="C20" s="49" t="s">
        <v>305</v>
      </c>
      <c r="D20" s="29">
        <v>4523</v>
      </c>
      <c r="E20" s="30">
        <v>2812</v>
      </c>
      <c r="F20" s="31">
        <v>931</v>
      </c>
      <c r="G20" s="31">
        <v>1638</v>
      </c>
      <c r="H20" s="31">
        <v>2368</v>
      </c>
      <c r="I20" s="31">
        <v>653</v>
      </c>
      <c r="J20" s="31">
        <v>2433</v>
      </c>
      <c r="K20" s="31">
        <v>249</v>
      </c>
      <c r="L20" s="31">
        <v>173</v>
      </c>
      <c r="M20" s="31">
        <v>77</v>
      </c>
    </row>
    <row r="21" spans="1:13" ht="15" customHeight="1">
      <c r="A21" s="47"/>
      <c r="B21" s="25"/>
      <c r="C21" s="51"/>
      <c r="D21" s="32">
        <v>1</v>
      </c>
      <c r="E21" s="27">
        <v>0.62171125359274815</v>
      </c>
      <c r="F21" s="28">
        <v>0.20583683395976121</v>
      </c>
      <c r="G21" s="28">
        <v>0.36214901613973027</v>
      </c>
      <c r="H21" s="28">
        <v>0.52354631881494584</v>
      </c>
      <c r="I21" s="28">
        <v>0.14437320362591199</v>
      </c>
      <c r="J21" s="28">
        <v>0.53791731151890343</v>
      </c>
      <c r="K21" s="28">
        <v>5.5051956665929692E-2</v>
      </c>
      <c r="L21" s="28">
        <v>3.8248949812071636E-2</v>
      </c>
      <c r="M21" s="28">
        <v>1.7024099049303559E-2</v>
      </c>
    </row>
    <row r="22" spans="1:13" ht="15" customHeight="1">
      <c r="A22" s="47"/>
      <c r="B22" s="25"/>
      <c r="C22" s="49" t="s">
        <v>306</v>
      </c>
      <c r="D22" s="29">
        <v>5762</v>
      </c>
      <c r="E22" s="30">
        <v>3479</v>
      </c>
      <c r="F22" s="31">
        <v>816</v>
      </c>
      <c r="G22" s="31">
        <v>2135</v>
      </c>
      <c r="H22" s="31">
        <v>2659</v>
      </c>
      <c r="I22" s="31">
        <v>974</v>
      </c>
      <c r="J22" s="31">
        <v>2880</v>
      </c>
      <c r="K22" s="31">
        <v>269</v>
      </c>
      <c r="L22" s="31">
        <v>241</v>
      </c>
      <c r="M22" s="31">
        <v>130</v>
      </c>
    </row>
    <row r="23" spans="1:13" ht="15" customHeight="1">
      <c r="A23" s="47"/>
      <c r="B23" s="40"/>
      <c r="C23" s="50"/>
      <c r="D23" s="41">
        <v>1</v>
      </c>
      <c r="E23" s="42">
        <v>0.60378340853870183</v>
      </c>
      <c r="F23" s="43">
        <v>0.14161749392572023</v>
      </c>
      <c r="G23" s="43">
        <v>0.37053106560222143</v>
      </c>
      <c r="H23" s="43">
        <v>0.46147171121138492</v>
      </c>
      <c r="I23" s="43">
        <v>0.16903852828878863</v>
      </c>
      <c r="J23" s="43">
        <v>0.49982644914960084</v>
      </c>
      <c r="K23" s="43">
        <v>4.6685178757375913E-2</v>
      </c>
      <c r="L23" s="43">
        <v>4.1825754946199237E-2</v>
      </c>
      <c r="M23" s="43">
        <v>2.2561610551891705E-2</v>
      </c>
    </row>
    <row r="24" spans="1:13" ht="15" customHeight="1">
      <c r="A24" s="47"/>
      <c r="B24" s="25" t="s">
        <v>295</v>
      </c>
      <c r="C24" s="52" t="s">
        <v>307</v>
      </c>
      <c r="D24" s="22">
        <v>2093</v>
      </c>
      <c r="E24" s="23">
        <v>154</v>
      </c>
      <c r="F24" s="24">
        <v>24</v>
      </c>
      <c r="G24" s="24">
        <v>460</v>
      </c>
      <c r="H24" s="24">
        <v>1011</v>
      </c>
      <c r="I24" s="24">
        <v>289</v>
      </c>
      <c r="J24" s="24">
        <v>1148</v>
      </c>
      <c r="K24" s="24">
        <v>210</v>
      </c>
      <c r="L24" s="24">
        <v>246</v>
      </c>
      <c r="M24" s="24">
        <v>61</v>
      </c>
    </row>
    <row r="25" spans="1:13" ht="15" customHeight="1">
      <c r="A25" s="47"/>
      <c r="B25" s="25"/>
      <c r="C25" s="51"/>
      <c r="D25" s="32">
        <v>1</v>
      </c>
      <c r="E25" s="27">
        <v>7.3578595317725759E-2</v>
      </c>
      <c r="F25" s="28">
        <v>1.1466794075489728E-2</v>
      </c>
      <c r="G25" s="28">
        <v>0.21978021978021978</v>
      </c>
      <c r="H25" s="28">
        <v>0.4830387004300048</v>
      </c>
      <c r="I25" s="28">
        <v>0.13807931199235546</v>
      </c>
      <c r="J25" s="28">
        <v>0.54849498327759194</v>
      </c>
      <c r="K25" s="28">
        <v>0.10033444816053512</v>
      </c>
      <c r="L25" s="28">
        <v>0.11753463927376971</v>
      </c>
      <c r="M25" s="28">
        <v>2.9144768275203056E-2</v>
      </c>
    </row>
    <row r="26" spans="1:13" ht="15" customHeight="1">
      <c r="A26" s="47"/>
      <c r="B26" s="25"/>
      <c r="C26" s="49" t="s">
        <v>308</v>
      </c>
      <c r="D26" s="29">
        <v>6217</v>
      </c>
      <c r="E26" s="30">
        <v>4983</v>
      </c>
      <c r="F26" s="31">
        <v>75</v>
      </c>
      <c r="G26" s="31">
        <v>2721</v>
      </c>
      <c r="H26" s="31">
        <v>3058</v>
      </c>
      <c r="I26" s="31">
        <v>964</v>
      </c>
      <c r="J26" s="31">
        <v>3358</v>
      </c>
      <c r="K26" s="31">
        <v>282</v>
      </c>
      <c r="L26" s="31">
        <v>111</v>
      </c>
      <c r="M26" s="31">
        <v>95</v>
      </c>
    </row>
    <row r="27" spans="1:13" ht="15" customHeight="1">
      <c r="A27" s="47"/>
      <c r="B27" s="25"/>
      <c r="C27" s="51"/>
      <c r="D27" s="32">
        <v>1</v>
      </c>
      <c r="E27" s="27">
        <v>0.80151198327167439</v>
      </c>
      <c r="F27" s="28">
        <v>1.2063696316551391E-2</v>
      </c>
      <c r="G27" s="28">
        <v>0.43767090236448447</v>
      </c>
      <c r="H27" s="28">
        <v>0.49187711114685539</v>
      </c>
      <c r="I27" s="28">
        <v>0.15505870998874055</v>
      </c>
      <c r="J27" s="28">
        <v>0.54013189641306092</v>
      </c>
      <c r="K27" s="28">
        <v>4.5359498150233234E-2</v>
      </c>
      <c r="L27" s="28">
        <v>1.785427054849606E-2</v>
      </c>
      <c r="M27" s="28">
        <v>1.5280682000965096E-2</v>
      </c>
    </row>
    <row r="28" spans="1:13" ht="15" customHeight="1">
      <c r="A28" s="47"/>
      <c r="B28" s="25"/>
      <c r="C28" s="49" t="s">
        <v>406</v>
      </c>
      <c r="D28" s="29">
        <v>7018</v>
      </c>
      <c r="E28" s="30">
        <v>5299</v>
      </c>
      <c r="F28" s="31">
        <v>3637</v>
      </c>
      <c r="G28" s="31">
        <v>1501</v>
      </c>
      <c r="H28" s="31">
        <v>3855</v>
      </c>
      <c r="I28" s="31">
        <v>835</v>
      </c>
      <c r="J28" s="31">
        <v>3825</v>
      </c>
      <c r="K28" s="31">
        <v>389</v>
      </c>
      <c r="L28" s="31">
        <v>124</v>
      </c>
      <c r="M28" s="31">
        <v>91</v>
      </c>
    </row>
    <row r="29" spans="1:13" ht="15" customHeight="1">
      <c r="A29" s="47"/>
      <c r="B29" s="25"/>
      <c r="C29" s="51"/>
      <c r="D29" s="32">
        <v>1</v>
      </c>
      <c r="E29" s="27">
        <v>0.75505842120262179</v>
      </c>
      <c r="F29" s="28">
        <v>0.518238814477059</v>
      </c>
      <c r="G29" s="28">
        <v>0.21387859789113708</v>
      </c>
      <c r="H29" s="28">
        <v>0.54930179538330004</v>
      </c>
      <c r="I29" s="28">
        <v>0.11897976631518951</v>
      </c>
      <c r="J29" s="28">
        <v>0.54502707324023936</v>
      </c>
      <c r="K29" s="28">
        <v>5.5428897121687089E-2</v>
      </c>
      <c r="L29" s="28">
        <v>1.7668851524650898E-2</v>
      </c>
      <c r="M29" s="28">
        <v>1.2966657167284127E-2</v>
      </c>
    </row>
    <row r="30" spans="1:13" ht="15" customHeight="1">
      <c r="A30" s="47"/>
      <c r="B30" s="25"/>
      <c r="C30" s="49" t="s">
        <v>407</v>
      </c>
      <c r="D30" s="29">
        <v>4023</v>
      </c>
      <c r="E30" s="30">
        <v>1401</v>
      </c>
      <c r="F30" s="31">
        <v>1003</v>
      </c>
      <c r="G30" s="31">
        <v>896</v>
      </c>
      <c r="H30" s="31">
        <v>2426</v>
      </c>
      <c r="I30" s="31">
        <v>499</v>
      </c>
      <c r="J30" s="31">
        <v>2281</v>
      </c>
      <c r="K30" s="31">
        <v>309</v>
      </c>
      <c r="L30" s="31">
        <v>190</v>
      </c>
      <c r="M30" s="31">
        <v>83</v>
      </c>
    </row>
    <row r="31" spans="1:13" ht="15" customHeight="1">
      <c r="A31" s="47"/>
      <c r="B31" s="40"/>
      <c r="C31" s="50"/>
      <c r="D31" s="41">
        <v>1</v>
      </c>
      <c r="E31" s="42">
        <v>0.34824757643549592</v>
      </c>
      <c r="F31" s="43">
        <v>0.24931643052448421</v>
      </c>
      <c r="G31" s="43">
        <v>0.22271936365896097</v>
      </c>
      <c r="H31" s="43">
        <v>0.60303256276410644</v>
      </c>
      <c r="I31" s="43">
        <v>0.12403678846631867</v>
      </c>
      <c r="J31" s="43">
        <v>0.56698980860054682</v>
      </c>
      <c r="K31" s="43">
        <v>7.680835197613721E-2</v>
      </c>
      <c r="L31" s="43">
        <v>4.7228436490181457E-2</v>
      </c>
      <c r="M31" s="43">
        <v>2.0631369624658214E-2</v>
      </c>
    </row>
    <row r="32" spans="1:13" ht="15" customHeight="1">
      <c r="A32" s="47"/>
      <c r="B32" s="25" t="s">
        <v>296</v>
      </c>
      <c r="C32" s="52" t="s">
        <v>408</v>
      </c>
      <c r="D32" s="22">
        <v>2534</v>
      </c>
      <c r="E32" s="33">
        <v>1654</v>
      </c>
      <c r="F32" s="34">
        <v>689</v>
      </c>
      <c r="G32" s="34">
        <v>684</v>
      </c>
      <c r="H32" s="34">
        <v>1387</v>
      </c>
      <c r="I32" s="34">
        <v>388</v>
      </c>
      <c r="J32" s="34">
        <v>1443</v>
      </c>
      <c r="K32" s="34">
        <v>175</v>
      </c>
      <c r="L32" s="34">
        <v>64</v>
      </c>
      <c r="M32" s="34">
        <v>36</v>
      </c>
    </row>
    <row r="33" spans="1:13" ht="15" customHeight="1">
      <c r="A33" s="47"/>
      <c r="B33" s="25"/>
      <c r="C33" s="51"/>
      <c r="D33" s="32">
        <v>1</v>
      </c>
      <c r="E33" s="27">
        <v>0.65272296764009474</v>
      </c>
      <c r="F33" s="28">
        <v>0.27190213101815314</v>
      </c>
      <c r="G33" s="28">
        <v>0.26992896606156275</v>
      </c>
      <c r="H33" s="28">
        <v>0.54735595895816891</v>
      </c>
      <c r="I33" s="28">
        <v>0.15311760063141278</v>
      </c>
      <c r="J33" s="28">
        <v>0.56945540647198101</v>
      </c>
      <c r="K33" s="28">
        <v>6.9060773480662987E-2</v>
      </c>
      <c r="L33" s="28">
        <v>2.5256511444356748E-2</v>
      </c>
      <c r="M33" s="28">
        <v>1.4206787687450671E-2</v>
      </c>
    </row>
    <row r="34" spans="1:13" ht="15" customHeight="1">
      <c r="A34" s="47"/>
      <c r="B34" s="25"/>
      <c r="C34" s="49" t="s">
        <v>409</v>
      </c>
      <c r="D34" s="29">
        <v>13584</v>
      </c>
      <c r="E34" s="35">
        <v>8575</v>
      </c>
      <c r="F34" s="36">
        <v>3407</v>
      </c>
      <c r="G34" s="36">
        <v>4101</v>
      </c>
      <c r="H34" s="36">
        <v>7383</v>
      </c>
      <c r="I34" s="36">
        <v>1848</v>
      </c>
      <c r="J34" s="36">
        <v>7657</v>
      </c>
      <c r="K34" s="36">
        <v>826</v>
      </c>
      <c r="L34" s="36">
        <v>378</v>
      </c>
      <c r="M34" s="36">
        <v>192</v>
      </c>
    </row>
    <row r="35" spans="1:13" ht="15" customHeight="1">
      <c r="A35" s="47"/>
      <c r="B35" s="25"/>
      <c r="C35" s="51"/>
      <c r="D35" s="32">
        <v>1</v>
      </c>
      <c r="E35" s="27">
        <v>0.63125736160188461</v>
      </c>
      <c r="F35" s="28">
        <v>0.25080977620730271</v>
      </c>
      <c r="G35" s="28">
        <v>0.30189929328621906</v>
      </c>
      <c r="H35" s="28">
        <v>0.54350706713780916</v>
      </c>
      <c r="I35" s="28">
        <v>0.13604240282685512</v>
      </c>
      <c r="J35" s="28">
        <v>0.56367785630153122</v>
      </c>
      <c r="K35" s="28">
        <v>6.0806831566548883E-2</v>
      </c>
      <c r="L35" s="28">
        <v>2.7826855123674912E-2</v>
      </c>
      <c r="M35" s="28">
        <v>1.4134275618374558E-2</v>
      </c>
    </row>
    <row r="36" spans="1:13" ht="15" customHeight="1">
      <c r="A36" s="47"/>
      <c r="B36" s="25"/>
      <c r="C36" s="49" t="s">
        <v>410</v>
      </c>
      <c r="D36" s="29">
        <v>2397</v>
      </c>
      <c r="E36" s="35">
        <v>1224</v>
      </c>
      <c r="F36" s="36">
        <v>491</v>
      </c>
      <c r="G36" s="36">
        <v>610</v>
      </c>
      <c r="H36" s="36">
        <v>1250</v>
      </c>
      <c r="I36" s="36">
        <v>279</v>
      </c>
      <c r="J36" s="36">
        <v>1199</v>
      </c>
      <c r="K36" s="36">
        <v>132</v>
      </c>
      <c r="L36" s="36">
        <v>136</v>
      </c>
      <c r="M36" s="36">
        <v>45</v>
      </c>
    </row>
    <row r="37" spans="1:13" ht="15" customHeight="1">
      <c r="A37" s="47"/>
      <c r="B37" s="25"/>
      <c r="C37" s="51"/>
      <c r="D37" s="32">
        <v>1</v>
      </c>
      <c r="E37" s="27">
        <v>0.51063829787234039</v>
      </c>
      <c r="F37" s="28">
        <v>0.20483938256153525</v>
      </c>
      <c r="G37" s="28">
        <v>0.25448477263245722</v>
      </c>
      <c r="H37" s="28">
        <v>0.5214851898206091</v>
      </c>
      <c r="I37" s="28">
        <v>0.11639549436795996</v>
      </c>
      <c r="J37" s="28">
        <v>0.50020859407592821</v>
      </c>
      <c r="K37" s="28">
        <v>5.5068836045056323E-2</v>
      </c>
      <c r="L37" s="28">
        <v>5.6737588652482268E-2</v>
      </c>
      <c r="M37" s="28">
        <v>1.8773466833541929E-2</v>
      </c>
    </row>
    <row r="38" spans="1:13" ht="15" customHeight="1">
      <c r="A38" s="47"/>
      <c r="B38" s="25"/>
      <c r="C38" s="49" t="s">
        <v>411</v>
      </c>
      <c r="D38" s="29">
        <v>794</v>
      </c>
      <c r="E38" s="35">
        <v>350</v>
      </c>
      <c r="F38" s="36">
        <v>136</v>
      </c>
      <c r="G38" s="36">
        <v>166</v>
      </c>
      <c r="H38" s="36">
        <v>329</v>
      </c>
      <c r="I38" s="36">
        <v>74</v>
      </c>
      <c r="J38" s="36">
        <v>293</v>
      </c>
      <c r="K38" s="36">
        <v>63</v>
      </c>
      <c r="L38" s="36">
        <v>103</v>
      </c>
      <c r="M38" s="36">
        <v>27</v>
      </c>
    </row>
    <row r="39" spans="1:13" ht="15" customHeight="1">
      <c r="A39" s="47"/>
      <c r="B39" s="40"/>
      <c r="C39" s="50"/>
      <c r="D39" s="41">
        <v>1</v>
      </c>
      <c r="E39" s="42">
        <v>0.44080604534005036</v>
      </c>
      <c r="F39" s="43">
        <v>0.1712846347607053</v>
      </c>
      <c r="G39" s="43">
        <v>0.20906801007556675</v>
      </c>
      <c r="H39" s="43">
        <v>0.41435768261964734</v>
      </c>
      <c r="I39" s="43">
        <v>9.3198992443324941E-2</v>
      </c>
      <c r="J39" s="43">
        <v>0.36901763224181361</v>
      </c>
      <c r="K39" s="43">
        <v>7.9345088161209068E-2</v>
      </c>
      <c r="L39" s="43">
        <v>0.12972292191435769</v>
      </c>
      <c r="M39" s="43">
        <v>3.4005037783375318E-2</v>
      </c>
    </row>
    <row r="40" spans="1:13" ht="15" customHeight="1">
      <c r="A40" s="47"/>
      <c r="B40" s="25" t="s">
        <v>297</v>
      </c>
      <c r="C40" s="52" t="s">
        <v>2</v>
      </c>
      <c r="D40" s="22">
        <v>1979</v>
      </c>
      <c r="E40" s="23">
        <v>1218</v>
      </c>
      <c r="F40" s="24">
        <v>592</v>
      </c>
      <c r="G40" s="24">
        <v>481</v>
      </c>
      <c r="H40" s="24">
        <v>1089</v>
      </c>
      <c r="I40" s="24">
        <v>237</v>
      </c>
      <c r="J40" s="24">
        <v>1083</v>
      </c>
      <c r="K40" s="24">
        <v>138</v>
      </c>
      <c r="L40" s="24">
        <v>63</v>
      </c>
      <c r="M40" s="24">
        <v>27</v>
      </c>
    </row>
    <row r="41" spans="1:13" ht="15" customHeight="1">
      <c r="A41" s="47"/>
      <c r="B41" s="25"/>
      <c r="C41" s="51"/>
      <c r="D41" s="32">
        <v>1</v>
      </c>
      <c r="E41" s="27">
        <v>0.61546235472460842</v>
      </c>
      <c r="F41" s="28">
        <v>0.29914098029307729</v>
      </c>
      <c r="G41" s="28">
        <v>0.24305204648812531</v>
      </c>
      <c r="H41" s="28">
        <v>0.550277918140475</v>
      </c>
      <c r="I41" s="28">
        <v>0.11975745325922182</v>
      </c>
      <c r="J41" s="28">
        <v>0.5472460838807478</v>
      </c>
      <c r="K41" s="28">
        <v>6.9732187973724102E-2</v>
      </c>
      <c r="L41" s="28">
        <v>3.1834259727134918E-2</v>
      </c>
      <c r="M41" s="28">
        <v>1.3643254168772108E-2</v>
      </c>
    </row>
    <row r="42" spans="1:13" ht="15" customHeight="1">
      <c r="A42" s="47"/>
      <c r="B42" s="25"/>
      <c r="C42" s="49" t="s">
        <v>309</v>
      </c>
      <c r="D42" s="29">
        <v>1921</v>
      </c>
      <c r="E42" s="30">
        <v>1234</v>
      </c>
      <c r="F42" s="31">
        <v>520</v>
      </c>
      <c r="G42" s="31">
        <v>583</v>
      </c>
      <c r="H42" s="31">
        <v>1080</v>
      </c>
      <c r="I42" s="31">
        <v>290</v>
      </c>
      <c r="J42" s="31">
        <v>1112</v>
      </c>
      <c r="K42" s="31">
        <v>105</v>
      </c>
      <c r="L42" s="31">
        <v>55</v>
      </c>
      <c r="M42" s="31">
        <v>12</v>
      </c>
    </row>
    <row r="43" spans="1:13" ht="15" customHeight="1">
      <c r="A43" s="47"/>
      <c r="B43" s="25"/>
      <c r="C43" s="51"/>
      <c r="D43" s="32">
        <v>1</v>
      </c>
      <c r="E43" s="27">
        <v>0.64237376366475796</v>
      </c>
      <c r="F43" s="28">
        <v>0.27069234773555439</v>
      </c>
      <c r="G43" s="28">
        <v>0.30348776678813116</v>
      </c>
      <c r="H43" s="28">
        <v>0.56220718375845913</v>
      </c>
      <c r="I43" s="28">
        <v>0.15096304008328995</v>
      </c>
      <c r="J43" s="28">
        <v>0.5788651743883394</v>
      </c>
      <c r="K43" s="28">
        <v>5.4659031754294637E-2</v>
      </c>
      <c r="L43" s="28">
        <v>2.8630921395106715E-2</v>
      </c>
      <c r="M43" s="28">
        <v>6.2467464862051014E-3</v>
      </c>
    </row>
    <row r="44" spans="1:13" ht="15" customHeight="1">
      <c r="A44" s="47"/>
      <c r="B44" s="25"/>
      <c r="C44" s="49" t="s">
        <v>310</v>
      </c>
      <c r="D44" s="29">
        <v>1117</v>
      </c>
      <c r="E44" s="30">
        <v>690</v>
      </c>
      <c r="F44" s="31">
        <v>342</v>
      </c>
      <c r="G44" s="31">
        <v>353</v>
      </c>
      <c r="H44" s="31">
        <v>605</v>
      </c>
      <c r="I44" s="31">
        <v>161</v>
      </c>
      <c r="J44" s="31">
        <v>584</v>
      </c>
      <c r="K44" s="31">
        <v>73</v>
      </c>
      <c r="L44" s="31">
        <v>41</v>
      </c>
      <c r="M44" s="31">
        <v>7</v>
      </c>
    </row>
    <row r="45" spans="1:13" ht="15" customHeight="1">
      <c r="A45" s="47"/>
      <c r="B45" s="25"/>
      <c r="C45" s="51"/>
      <c r="D45" s="32">
        <v>1</v>
      </c>
      <c r="E45" s="27">
        <v>0.61772605192479857</v>
      </c>
      <c r="F45" s="28">
        <v>0.30617726051924798</v>
      </c>
      <c r="G45" s="28">
        <v>0.31602506714413608</v>
      </c>
      <c r="H45" s="28">
        <v>0.54162936436884512</v>
      </c>
      <c r="I45" s="28">
        <v>0.14413607878245299</v>
      </c>
      <c r="J45" s="28">
        <v>0.52282900626678608</v>
      </c>
      <c r="K45" s="28">
        <v>6.535362578334826E-2</v>
      </c>
      <c r="L45" s="28">
        <v>3.6705461056401073E-2</v>
      </c>
      <c r="M45" s="28">
        <v>6.2667860340196958E-3</v>
      </c>
    </row>
    <row r="46" spans="1:13" ht="15" customHeight="1">
      <c r="A46" s="47"/>
      <c r="B46" s="25"/>
      <c r="C46" s="49" t="s">
        <v>5</v>
      </c>
      <c r="D46" s="29">
        <v>1482</v>
      </c>
      <c r="E46" s="30">
        <v>942</v>
      </c>
      <c r="F46" s="31">
        <v>386</v>
      </c>
      <c r="G46" s="31">
        <v>435</v>
      </c>
      <c r="H46" s="31">
        <v>751</v>
      </c>
      <c r="I46" s="31">
        <v>161</v>
      </c>
      <c r="J46" s="31">
        <v>813</v>
      </c>
      <c r="K46" s="31">
        <v>100</v>
      </c>
      <c r="L46" s="31">
        <v>48</v>
      </c>
      <c r="M46" s="31">
        <v>34</v>
      </c>
    </row>
    <row r="47" spans="1:13" ht="15" customHeight="1">
      <c r="A47" s="47"/>
      <c r="B47" s="25"/>
      <c r="C47" s="51"/>
      <c r="D47" s="32">
        <v>1</v>
      </c>
      <c r="E47" s="27">
        <v>0.63562753036437247</v>
      </c>
      <c r="F47" s="28">
        <v>0.26045883940620784</v>
      </c>
      <c r="G47" s="28">
        <v>0.29352226720647773</v>
      </c>
      <c r="H47" s="28">
        <v>0.50674763832658565</v>
      </c>
      <c r="I47" s="28">
        <v>0.10863697705802969</v>
      </c>
      <c r="J47" s="28">
        <v>0.54858299595141702</v>
      </c>
      <c r="K47" s="28">
        <v>6.7476383265856948E-2</v>
      </c>
      <c r="L47" s="28">
        <v>3.2388663967611336E-2</v>
      </c>
      <c r="M47" s="28">
        <v>2.2941970310391364E-2</v>
      </c>
    </row>
    <row r="48" spans="1:13" ht="15" customHeight="1">
      <c r="A48" s="47"/>
      <c r="B48" s="25"/>
      <c r="C48" s="49" t="s">
        <v>311</v>
      </c>
      <c r="D48" s="29">
        <v>2208</v>
      </c>
      <c r="E48" s="30">
        <v>1401</v>
      </c>
      <c r="F48" s="31">
        <v>571</v>
      </c>
      <c r="G48" s="31">
        <v>660</v>
      </c>
      <c r="H48" s="31">
        <v>1116</v>
      </c>
      <c r="I48" s="31">
        <v>266</v>
      </c>
      <c r="J48" s="31">
        <v>1162</v>
      </c>
      <c r="K48" s="31">
        <v>120</v>
      </c>
      <c r="L48" s="31">
        <v>73</v>
      </c>
      <c r="M48" s="31">
        <v>46</v>
      </c>
    </row>
    <row r="49" spans="1:13" ht="15" customHeight="1">
      <c r="A49" s="47"/>
      <c r="B49" s="25"/>
      <c r="C49" s="51"/>
      <c r="D49" s="32">
        <v>1</v>
      </c>
      <c r="E49" s="27">
        <v>0.63451086956521741</v>
      </c>
      <c r="F49" s="28">
        <v>0.25860507246376813</v>
      </c>
      <c r="G49" s="28">
        <v>0.29891304347826086</v>
      </c>
      <c r="H49" s="28">
        <v>0.50543478260869568</v>
      </c>
      <c r="I49" s="28">
        <v>0.12047101449275362</v>
      </c>
      <c r="J49" s="28">
        <v>0.52626811594202894</v>
      </c>
      <c r="K49" s="28">
        <v>5.434782608695652E-2</v>
      </c>
      <c r="L49" s="28">
        <v>3.3061594202898552E-2</v>
      </c>
      <c r="M49" s="28">
        <v>2.0833333333333332E-2</v>
      </c>
    </row>
    <row r="50" spans="1:13" ht="15" customHeight="1">
      <c r="A50" s="47"/>
      <c r="B50" s="25"/>
      <c r="C50" s="49" t="s">
        <v>7</v>
      </c>
      <c r="D50" s="29">
        <v>1532</v>
      </c>
      <c r="E50" s="30">
        <v>982</v>
      </c>
      <c r="F50" s="31">
        <v>389</v>
      </c>
      <c r="G50" s="31">
        <v>474</v>
      </c>
      <c r="H50" s="31">
        <v>813</v>
      </c>
      <c r="I50" s="31">
        <v>217</v>
      </c>
      <c r="J50" s="31">
        <v>788</v>
      </c>
      <c r="K50" s="31">
        <v>84</v>
      </c>
      <c r="L50" s="31">
        <v>54</v>
      </c>
      <c r="M50" s="31">
        <v>19</v>
      </c>
    </row>
    <row r="51" spans="1:13" ht="15" customHeight="1">
      <c r="A51" s="47"/>
      <c r="B51" s="25"/>
      <c r="C51" s="51"/>
      <c r="D51" s="32">
        <v>1</v>
      </c>
      <c r="E51" s="27">
        <v>0.64099216710182771</v>
      </c>
      <c r="F51" s="28">
        <v>0.2539164490861619</v>
      </c>
      <c r="G51" s="28">
        <v>0.3093994778067885</v>
      </c>
      <c r="H51" s="28">
        <v>0.53067885117493474</v>
      </c>
      <c r="I51" s="28">
        <v>0.141644908616188</v>
      </c>
      <c r="J51" s="28">
        <v>0.51436031331592691</v>
      </c>
      <c r="K51" s="28">
        <v>5.4830287206266322E-2</v>
      </c>
      <c r="L51" s="28">
        <v>3.5248041775456922E-2</v>
      </c>
      <c r="M51" s="28">
        <v>1.2402088772845953E-2</v>
      </c>
    </row>
    <row r="52" spans="1:13" ht="15" customHeight="1">
      <c r="A52" s="47"/>
      <c r="B52" s="25"/>
      <c r="C52" s="49" t="s">
        <v>3</v>
      </c>
      <c r="D52" s="29">
        <v>2344</v>
      </c>
      <c r="E52" s="30">
        <v>1438</v>
      </c>
      <c r="F52" s="31">
        <v>563</v>
      </c>
      <c r="G52" s="31">
        <v>715</v>
      </c>
      <c r="H52" s="31">
        <v>1255</v>
      </c>
      <c r="I52" s="31">
        <v>326</v>
      </c>
      <c r="J52" s="31">
        <v>1210</v>
      </c>
      <c r="K52" s="31">
        <v>146</v>
      </c>
      <c r="L52" s="31">
        <v>86</v>
      </c>
      <c r="M52" s="31">
        <v>46</v>
      </c>
    </row>
    <row r="53" spans="1:13" ht="15" customHeight="1">
      <c r="A53" s="47"/>
      <c r="B53" s="25"/>
      <c r="C53" s="51"/>
      <c r="D53" s="32">
        <v>1</v>
      </c>
      <c r="E53" s="27">
        <v>0.61348122866894195</v>
      </c>
      <c r="F53" s="28">
        <v>0.2401877133105802</v>
      </c>
      <c r="G53" s="28">
        <v>0.30503412969283278</v>
      </c>
      <c r="H53" s="28">
        <v>0.53540955631399323</v>
      </c>
      <c r="I53" s="28">
        <v>0.13907849829351535</v>
      </c>
      <c r="J53" s="28">
        <v>0.5162116040955631</v>
      </c>
      <c r="K53" s="28">
        <v>6.2286689419795219E-2</v>
      </c>
      <c r="L53" s="28">
        <v>3.6689419795221841E-2</v>
      </c>
      <c r="M53" s="28">
        <v>1.9624573378839591E-2</v>
      </c>
    </row>
    <row r="54" spans="1:13" ht="15" customHeight="1">
      <c r="A54" s="47"/>
      <c r="B54" s="25"/>
      <c r="C54" s="49" t="s">
        <v>6</v>
      </c>
      <c r="D54" s="29">
        <v>1909</v>
      </c>
      <c r="E54" s="30">
        <v>1162</v>
      </c>
      <c r="F54" s="31">
        <v>428</v>
      </c>
      <c r="G54" s="31">
        <v>533</v>
      </c>
      <c r="H54" s="31">
        <v>1009</v>
      </c>
      <c r="I54" s="31">
        <v>283</v>
      </c>
      <c r="J54" s="31">
        <v>1072</v>
      </c>
      <c r="K54" s="31">
        <v>118</v>
      </c>
      <c r="L54" s="31">
        <v>70</v>
      </c>
      <c r="M54" s="31">
        <v>31</v>
      </c>
    </row>
    <row r="55" spans="1:13" ht="15" customHeight="1">
      <c r="A55" s="47"/>
      <c r="B55" s="25"/>
      <c r="C55" s="51"/>
      <c r="D55" s="32">
        <v>1</v>
      </c>
      <c r="E55" s="27">
        <v>0.60869565217391308</v>
      </c>
      <c r="F55" s="28">
        <v>0.22420115243583028</v>
      </c>
      <c r="G55" s="28">
        <v>0.27920377160817184</v>
      </c>
      <c r="H55" s="28">
        <v>0.52854897852278682</v>
      </c>
      <c r="I55" s="28">
        <v>0.14824515453116816</v>
      </c>
      <c r="J55" s="28">
        <v>0.5615505500261917</v>
      </c>
      <c r="K55" s="28">
        <v>6.1812467260345734E-2</v>
      </c>
      <c r="L55" s="28">
        <v>3.6668412781561029E-2</v>
      </c>
      <c r="M55" s="28">
        <v>1.6238868517548456E-2</v>
      </c>
    </row>
    <row r="56" spans="1:13" ht="15" customHeight="1">
      <c r="A56" s="47"/>
      <c r="B56" s="25"/>
      <c r="C56" s="49" t="s">
        <v>8</v>
      </c>
      <c r="D56" s="29">
        <v>5182</v>
      </c>
      <c r="E56" s="30">
        <v>2893</v>
      </c>
      <c r="F56" s="31">
        <v>1006</v>
      </c>
      <c r="G56" s="31">
        <v>1407</v>
      </c>
      <c r="H56" s="31">
        <v>2781</v>
      </c>
      <c r="I56" s="31">
        <v>683</v>
      </c>
      <c r="J56" s="31">
        <v>2915</v>
      </c>
      <c r="K56" s="31">
        <v>329</v>
      </c>
      <c r="L56" s="31">
        <v>210</v>
      </c>
      <c r="M56" s="31">
        <v>142</v>
      </c>
    </row>
    <row r="57" spans="1:13" ht="15" customHeight="1">
      <c r="A57" s="47"/>
      <c r="B57" s="40"/>
      <c r="C57" s="50"/>
      <c r="D57" s="41">
        <v>1</v>
      </c>
      <c r="E57" s="42">
        <v>0.55827865688923195</v>
      </c>
      <c r="F57" s="43">
        <v>0.19413353917406406</v>
      </c>
      <c r="G57" s="43">
        <v>0.27151678888460051</v>
      </c>
      <c r="H57" s="43">
        <v>0.53666538016209953</v>
      </c>
      <c r="I57" s="43">
        <v>0.1318023928984948</v>
      </c>
      <c r="J57" s="43">
        <v>0.56252412196063295</v>
      </c>
      <c r="K57" s="43">
        <v>6.3489000385951372E-2</v>
      </c>
      <c r="L57" s="43">
        <v>4.0524893863373213E-2</v>
      </c>
      <c r="M57" s="43">
        <v>2.740254727904284E-2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774" priority="31" rank="1"/>
  </conditionalFormatting>
  <conditionalFormatting sqref="E57:M57">
    <cfRule type="top10" dxfId="773" priority="25" rank="1"/>
  </conditionalFormatting>
  <conditionalFormatting sqref="E55:M55">
    <cfRule type="top10" dxfId="772" priority="24" rank="1"/>
  </conditionalFormatting>
  <conditionalFormatting sqref="E53:M53">
    <cfRule type="top10" dxfId="771" priority="23" rank="1"/>
  </conditionalFormatting>
  <conditionalFormatting sqref="E51:M51">
    <cfRule type="top10" dxfId="770" priority="22" rank="1"/>
  </conditionalFormatting>
  <conditionalFormatting sqref="E49:M49">
    <cfRule type="top10" dxfId="769" priority="21" rank="1"/>
  </conditionalFormatting>
  <conditionalFormatting sqref="E47:M47">
    <cfRule type="top10" dxfId="768" priority="20" rank="1"/>
  </conditionalFormatting>
  <conditionalFormatting sqref="E45:M45">
    <cfRule type="top10" dxfId="767" priority="19" rank="1"/>
  </conditionalFormatting>
  <conditionalFormatting sqref="E43:M43">
    <cfRule type="top10" dxfId="766" priority="18" rank="1"/>
  </conditionalFormatting>
  <conditionalFormatting sqref="E41:M41">
    <cfRule type="top10" dxfId="765" priority="17" rank="1"/>
  </conditionalFormatting>
  <conditionalFormatting sqref="E39:M39">
    <cfRule type="top10" dxfId="764" priority="16" rank="1"/>
  </conditionalFormatting>
  <conditionalFormatting sqref="E37:M37">
    <cfRule type="top10" dxfId="763" priority="15" rank="1"/>
  </conditionalFormatting>
  <conditionalFormatting sqref="E35:M35">
    <cfRule type="top10" dxfId="762" priority="14" rank="1"/>
  </conditionalFormatting>
  <conditionalFormatting sqref="E33:M33">
    <cfRule type="top10" dxfId="761" priority="13" rank="1"/>
  </conditionalFormatting>
  <conditionalFormatting sqref="E31:M31">
    <cfRule type="top10" dxfId="760" priority="11" rank="1"/>
  </conditionalFormatting>
  <conditionalFormatting sqref="E29:M29">
    <cfRule type="top10" dxfId="759" priority="10" rank="1"/>
  </conditionalFormatting>
  <conditionalFormatting sqref="E27:M27">
    <cfRule type="top10" dxfId="758" priority="9" rank="1"/>
  </conditionalFormatting>
  <conditionalFormatting sqref="E25:M25">
    <cfRule type="top10" dxfId="757" priority="8" rank="1"/>
  </conditionalFormatting>
  <conditionalFormatting sqref="E23:M23">
    <cfRule type="top10" dxfId="756" priority="7" rank="1"/>
  </conditionalFormatting>
  <conditionalFormatting sqref="E21:M21">
    <cfRule type="top10" dxfId="755" priority="6" rank="1"/>
  </conditionalFormatting>
  <conditionalFormatting sqref="E19:M19">
    <cfRule type="top10" dxfId="754" priority="5" rank="1"/>
  </conditionalFormatting>
  <conditionalFormatting sqref="E17:M17">
    <cfRule type="top10" dxfId="753" priority="4" rank="1"/>
  </conditionalFormatting>
  <conditionalFormatting sqref="E15:M15">
    <cfRule type="top10" dxfId="752" priority="3" rank="1"/>
  </conditionalFormatting>
  <conditionalFormatting sqref="E13:M13">
    <cfRule type="top10" dxfId="751" priority="2" rank="1"/>
  </conditionalFormatting>
  <conditionalFormatting sqref="E11:M11">
    <cfRule type="top10" dxfId="7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342</v>
      </c>
    </row>
    <row r="4" spans="1:16384" ht="15" customHeight="1">
      <c r="B4" s="3" t="s">
        <v>52</v>
      </c>
    </row>
    <row r="5" spans="1:16384" ht="15" customHeight="1">
      <c r="B5" s="3" t="s">
        <v>285</v>
      </c>
    </row>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4</v>
      </c>
      <c r="F7" s="14" t="s">
        <v>147</v>
      </c>
      <c r="G7" s="14" t="s">
        <v>148</v>
      </c>
      <c r="H7" s="14" t="s">
        <v>149</v>
      </c>
      <c r="I7" s="14" t="s">
        <v>150</v>
      </c>
      <c r="J7" s="14" t="s">
        <v>18</v>
      </c>
      <c r="K7" s="14" t="s">
        <v>69</v>
      </c>
      <c r="L7" s="14" t="s">
        <v>151</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13448</v>
      </c>
      <c r="F8" s="17">
        <v>4849</v>
      </c>
      <c r="G8" s="17">
        <v>3339</v>
      </c>
      <c r="H8" s="17">
        <v>7270</v>
      </c>
      <c r="I8" s="17">
        <v>440</v>
      </c>
      <c r="J8" s="17">
        <v>1496</v>
      </c>
      <c r="K8" s="17">
        <v>376</v>
      </c>
      <c r="L8" s="17">
        <v>1015</v>
      </c>
      <c r="M8" s="17">
        <v>344</v>
      </c>
    </row>
    <row r="9" spans="1:16384" ht="15" customHeight="1">
      <c r="A9" s="47"/>
      <c r="B9" s="55"/>
      <c r="C9" s="56"/>
      <c r="D9" s="18">
        <v>1</v>
      </c>
      <c r="E9" s="19">
        <v>0.68354173020229747</v>
      </c>
      <c r="F9" s="20">
        <v>0.24646741892853513</v>
      </c>
      <c r="G9" s="20">
        <v>0.16971637694419031</v>
      </c>
      <c r="H9" s="20">
        <v>0.3695232286266138</v>
      </c>
      <c r="I9" s="20">
        <v>2.2364542035173324E-2</v>
      </c>
      <c r="J9" s="20">
        <v>7.6039442919589306E-2</v>
      </c>
      <c r="K9" s="20">
        <v>1.9111517739148116E-2</v>
      </c>
      <c r="L9" s="20">
        <v>5.1590932194774827E-2</v>
      </c>
      <c r="M9" s="20">
        <v>1.748500559113551E-2</v>
      </c>
    </row>
    <row r="10" spans="1:16384" ht="15" customHeight="1">
      <c r="A10" s="47"/>
      <c r="B10" s="21" t="s">
        <v>294</v>
      </c>
      <c r="C10" s="57" t="s">
        <v>300</v>
      </c>
      <c r="D10" s="22">
        <v>9368</v>
      </c>
      <c r="E10" s="23">
        <v>6654</v>
      </c>
      <c r="F10" s="24">
        <v>1724</v>
      </c>
      <c r="G10" s="24">
        <v>1163</v>
      </c>
      <c r="H10" s="24">
        <v>3060</v>
      </c>
      <c r="I10" s="24">
        <v>167</v>
      </c>
      <c r="J10" s="24">
        <v>421</v>
      </c>
      <c r="K10" s="24">
        <v>198</v>
      </c>
      <c r="L10" s="24">
        <v>605</v>
      </c>
      <c r="M10" s="24">
        <v>168</v>
      </c>
    </row>
    <row r="11" spans="1:16384" ht="15" customHeight="1">
      <c r="A11" s="47"/>
      <c r="B11" s="25"/>
      <c r="C11" s="51"/>
      <c r="D11" s="26">
        <v>1</v>
      </c>
      <c r="E11" s="27">
        <v>0.7102903501280956</v>
      </c>
      <c r="F11" s="28">
        <v>0.18403074295473953</v>
      </c>
      <c r="G11" s="28">
        <v>0.1241460290350128</v>
      </c>
      <c r="H11" s="28">
        <v>0.32664389410760036</v>
      </c>
      <c r="I11" s="28">
        <v>1.78266438941076E-2</v>
      </c>
      <c r="J11" s="28">
        <v>4.4940222032450898E-2</v>
      </c>
      <c r="K11" s="28">
        <v>2.1135781383432962E-2</v>
      </c>
      <c r="L11" s="28">
        <v>6.4581554227156279E-2</v>
      </c>
      <c r="M11" s="28">
        <v>1.7933390264730998E-2</v>
      </c>
    </row>
    <row r="12" spans="1:16384" ht="15" customHeight="1">
      <c r="A12" s="47"/>
      <c r="B12" s="25"/>
      <c r="C12" s="49" t="s">
        <v>301</v>
      </c>
      <c r="D12" s="29">
        <v>10225</v>
      </c>
      <c r="E12" s="30">
        <v>6746</v>
      </c>
      <c r="F12" s="31">
        <v>3111</v>
      </c>
      <c r="G12" s="31">
        <v>2166</v>
      </c>
      <c r="H12" s="31">
        <v>4178</v>
      </c>
      <c r="I12" s="31">
        <v>270</v>
      </c>
      <c r="J12" s="31">
        <v>1068</v>
      </c>
      <c r="K12" s="31">
        <v>175</v>
      </c>
      <c r="L12" s="31">
        <v>401</v>
      </c>
      <c r="M12" s="31">
        <v>174</v>
      </c>
    </row>
    <row r="13" spans="1:16384" ht="15" customHeight="1">
      <c r="A13" s="47"/>
      <c r="B13" s="40"/>
      <c r="C13" s="50"/>
      <c r="D13" s="41">
        <v>1</v>
      </c>
      <c r="E13" s="42">
        <v>0.65975550122249393</v>
      </c>
      <c r="F13" s="43">
        <v>0.30425427872860633</v>
      </c>
      <c r="G13" s="43">
        <v>0.21183374083129583</v>
      </c>
      <c r="H13" s="43">
        <v>0.40860635696821518</v>
      </c>
      <c r="I13" s="43">
        <v>2.6405867970660146E-2</v>
      </c>
      <c r="J13" s="43">
        <v>0.10444987775061125</v>
      </c>
      <c r="K13" s="43">
        <v>1.7114914425427872E-2</v>
      </c>
      <c r="L13" s="43">
        <v>3.9217603911980439E-2</v>
      </c>
      <c r="M13" s="43">
        <v>1.7017114914425428E-2</v>
      </c>
    </row>
    <row r="14" spans="1:16384" ht="15" customHeight="1">
      <c r="A14" s="47"/>
      <c r="B14" s="25" t="s">
        <v>1</v>
      </c>
      <c r="C14" s="52" t="s">
        <v>302</v>
      </c>
      <c r="D14" s="22">
        <v>2690</v>
      </c>
      <c r="E14" s="23">
        <v>1791</v>
      </c>
      <c r="F14" s="24">
        <v>793</v>
      </c>
      <c r="G14" s="24">
        <v>24</v>
      </c>
      <c r="H14" s="24">
        <v>1437</v>
      </c>
      <c r="I14" s="24">
        <v>45</v>
      </c>
      <c r="J14" s="24">
        <v>174</v>
      </c>
      <c r="K14" s="24">
        <v>59</v>
      </c>
      <c r="L14" s="24">
        <v>103</v>
      </c>
      <c r="M14" s="24">
        <v>30</v>
      </c>
    </row>
    <row r="15" spans="1:16384" ht="15" customHeight="1">
      <c r="A15" s="47"/>
      <c r="B15" s="25"/>
      <c r="C15" s="51"/>
      <c r="D15" s="32">
        <v>1</v>
      </c>
      <c r="E15" s="27">
        <v>0.66579925650557625</v>
      </c>
      <c r="F15" s="28">
        <v>0.29479553903345723</v>
      </c>
      <c r="G15" s="28">
        <v>8.921933085501859E-3</v>
      </c>
      <c r="H15" s="28">
        <v>0.53420074349442381</v>
      </c>
      <c r="I15" s="28">
        <v>1.6728624535315983E-2</v>
      </c>
      <c r="J15" s="28">
        <v>6.4684014869888479E-2</v>
      </c>
      <c r="K15" s="28">
        <v>2.1933085501858737E-2</v>
      </c>
      <c r="L15" s="28">
        <v>3.8289962825278807E-2</v>
      </c>
      <c r="M15" s="28">
        <v>1.1152416356877323E-2</v>
      </c>
    </row>
    <row r="16" spans="1:16384" ht="15" customHeight="1">
      <c r="A16" s="47"/>
      <c r="B16" s="25"/>
      <c r="C16" s="49" t="s">
        <v>303</v>
      </c>
      <c r="D16" s="29">
        <v>2875</v>
      </c>
      <c r="E16" s="30">
        <v>1874</v>
      </c>
      <c r="F16" s="31">
        <v>913</v>
      </c>
      <c r="G16" s="31">
        <v>144</v>
      </c>
      <c r="H16" s="31">
        <v>1353</v>
      </c>
      <c r="I16" s="31">
        <v>45</v>
      </c>
      <c r="J16" s="31">
        <v>196</v>
      </c>
      <c r="K16" s="31">
        <v>58</v>
      </c>
      <c r="L16" s="31">
        <v>154</v>
      </c>
      <c r="M16" s="31">
        <v>43</v>
      </c>
    </row>
    <row r="17" spans="1:13" ht="15" customHeight="1">
      <c r="A17" s="47"/>
      <c r="B17" s="25"/>
      <c r="C17" s="51"/>
      <c r="D17" s="32">
        <v>1</v>
      </c>
      <c r="E17" s="27">
        <v>0.65182608695652178</v>
      </c>
      <c r="F17" s="28">
        <v>0.31756521739130433</v>
      </c>
      <c r="G17" s="28">
        <v>5.0086956521739133E-2</v>
      </c>
      <c r="H17" s="28">
        <v>0.47060869565217389</v>
      </c>
      <c r="I17" s="28">
        <v>1.5652173913043479E-2</v>
      </c>
      <c r="J17" s="28">
        <v>6.8173913043478265E-2</v>
      </c>
      <c r="K17" s="28">
        <v>2.0173913043478261E-2</v>
      </c>
      <c r="L17" s="28">
        <v>5.3565217391304348E-2</v>
      </c>
      <c r="M17" s="28">
        <v>1.4956521739130434E-2</v>
      </c>
    </row>
    <row r="18" spans="1:13" ht="15" customHeight="1">
      <c r="A18" s="47"/>
      <c r="B18" s="25"/>
      <c r="C18" s="49" t="s">
        <v>304</v>
      </c>
      <c r="D18" s="29">
        <v>3280</v>
      </c>
      <c r="E18" s="30">
        <v>2213</v>
      </c>
      <c r="F18" s="31">
        <v>965</v>
      </c>
      <c r="G18" s="31">
        <v>412</v>
      </c>
      <c r="H18" s="31">
        <v>1263</v>
      </c>
      <c r="I18" s="31">
        <v>60</v>
      </c>
      <c r="J18" s="31">
        <v>246</v>
      </c>
      <c r="K18" s="31">
        <v>57</v>
      </c>
      <c r="L18" s="31">
        <v>168</v>
      </c>
      <c r="M18" s="31">
        <v>49</v>
      </c>
    </row>
    <row r="19" spans="1:13" ht="15" customHeight="1">
      <c r="A19" s="47"/>
      <c r="B19" s="25"/>
      <c r="C19" s="51"/>
      <c r="D19" s="32">
        <v>1</v>
      </c>
      <c r="E19" s="27">
        <v>0.6746951219512195</v>
      </c>
      <c r="F19" s="28">
        <v>0.29420731707317072</v>
      </c>
      <c r="G19" s="28">
        <v>0.12560975609756098</v>
      </c>
      <c r="H19" s="28">
        <v>0.38506097560975611</v>
      </c>
      <c r="I19" s="28">
        <v>1.8292682926829267E-2</v>
      </c>
      <c r="J19" s="28">
        <v>7.4999999999999997E-2</v>
      </c>
      <c r="K19" s="28">
        <v>1.7378048780487806E-2</v>
      </c>
      <c r="L19" s="28">
        <v>5.1219512195121948E-2</v>
      </c>
      <c r="M19" s="28">
        <v>1.4939024390243902E-2</v>
      </c>
    </row>
    <row r="20" spans="1:13" ht="15" customHeight="1">
      <c r="A20" s="47"/>
      <c r="B20" s="25"/>
      <c r="C20" s="49" t="s">
        <v>305</v>
      </c>
      <c r="D20" s="29">
        <v>4523</v>
      </c>
      <c r="E20" s="30">
        <v>3167</v>
      </c>
      <c r="F20" s="31">
        <v>1038</v>
      </c>
      <c r="G20" s="31">
        <v>936</v>
      </c>
      <c r="H20" s="31">
        <v>1428</v>
      </c>
      <c r="I20" s="31">
        <v>94</v>
      </c>
      <c r="J20" s="31">
        <v>344</v>
      </c>
      <c r="K20" s="31">
        <v>93</v>
      </c>
      <c r="L20" s="31">
        <v>262</v>
      </c>
      <c r="M20" s="31">
        <v>86</v>
      </c>
    </row>
    <row r="21" spans="1:13" ht="15" customHeight="1">
      <c r="A21" s="47"/>
      <c r="B21" s="25"/>
      <c r="C21" s="51"/>
      <c r="D21" s="32">
        <v>1</v>
      </c>
      <c r="E21" s="27">
        <v>0.700198982975901</v>
      </c>
      <c r="F21" s="28">
        <v>0.22949369887242979</v>
      </c>
      <c r="G21" s="28">
        <v>0.20694229493698874</v>
      </c>
      <c r="H21" s="28">
        <v>0.31571965509617511</v>
      </c>
      <c r="I21" s="28">
        <v>2.0782666371877073E-2</v>
      </c>
      <c r="J21" s="28">
        <v>7.6055715233252261E-2</v>
      </c>
      <c r="K21" s="28">
        <v>2.0561574176431573E-2</v>
      </c>
      <c r="L21" s="28">
        <v>5.7926155206721203E-2</v>
      </c>
      <c r="M21" s="28">
        <v>1.9013928808313065E-2</v>
      </c>
    </row>
    <row r="22" spans="1:13" ht="15" customHeight="1">
      <c r="A22" s="47"/>
      <c r="B22" s="25"/>
      <c r="C22" s="49" t="s">
        <v>306</v>
      </c>
      <c r="D22" s="29">
        <v>5762</v>
      </c>
      <c r="E22" s="30">
        <v>4084</v>
      </c>
      <c r="F22" s="31">
        <v>1032</v>
      </c>
      <c r="G22" s="31">
        <v>1699</v>
      </c>
      <c r="H22" s="31">
        <v>1607</v>
      </c>
      <c r="I22" s="31">
        <v>175</v>
      </c>
      <c r="J22" s="31">
        <v>480</v>
      </c>
      <c r="K22" s="31">
        <v>95</v>
      </c>
      <c r="L22" s="31">
        <v>286</v>
      </c>
      <c r="M22" s="31">
        <v>114</v>
      </c>
    </row>
    <row r="23" spans="1:13" ht="15" customHeight="1">
      <c r="A23" s="47"/>
      <c r="B23" s="40"/>
      <c r="C23" s="50"/>
      <c r="D23" s="41">
        <v>1</v>
      </c>
      <c r="E23" s="42">
        <v>0.7087816730301979</v>
      </c>
      <c r="F23" s="43">
        <v>0.17910447761194029</v>
      </c>
      <c r="G23" s="43">
        <v>0.29486289482818467</v>
      </c>
      <c r="H23" s="43">
        <v>0.2788962165914613</v>
      </c>
      <c r="I23" s="43">
        <v>3.0371398819854217E-2</v>
      </c>
      <c r="J23" s="43">
        <v>8.3304408191600135E-2</v>
      </c>
      <c r="K23" s="43">
        <v>1.6487330787920862E-2</v>
      </c>
      <c r="L23" s="43">
        <v>4.9635543214161748E-2</v>
      </c>
      <c r="M23" s="43">
        <v>1.9784796945505032E-2</v>
      </c>
    </row>
    <row r="24" spans="1:13" ht="15" customHeight="1">
      <c r="A24" s="47"/>
      <c r="B24" s="25" t="s">
        <v>295</v>
      </c>
      <c r="C24" s="52" t="s">
        <v>307</v>
      </c>
      <c r="D24" s="22">
        <v>2093</v>
      </c>
      <c r="E24" s="23">
        <v>115</v>
      </c>
      <c r="F24" s="24">
        <v>26</v>
      </c>
      <c r="G24" s="24">
        <v>354</v>
      </c>
      <c r="H24" s="24">
        <v>924</v>
      </c>
      <c r="I24" s="24">
        <v>113</v>
      </c>
      <c r="J24" s="24">
        <v>381</v>
      </c>
      <c r="K24" s="24">
        <v>110</v>
      </c>
      <c r="L24" s="24">
        <v>556</v>
      </c>
      <c r="M24" s="24">
        <v>60</v>
      </c>
    </row>
    <row r="25" spans="1:13" ht="15" customHeight="1">
      <c r="A25" s="47"/>
      <c r="B25" s="25"/>
      <c r="C25" s="51"/>
      <c r="D25" s="32">
        <v>1</v>
      </c>
      <c r="E25" s="27">
        <v>5.4945054945054944E-2</v>
      </c>
      <c r="F25" s="28">
        <v>1.2422360248447204E-2</v>
      </c>
      <c r="G25" s="28">
        <v>0.16913521261347347</v>
      </c>
      <c r="H25" s="28">
        <v>0.4414715719063545</v>
      </c>
      <c r="I25" s="28">
        <v>5.3989488772097464E-2</v>
      </c>
      <c r="J25" s="28">
        <v>0.18203535594839942</v>
      </c>
      <c r="K25" s="28">
        <v>5.2556139512661249E-2</v>
      </c>
      <c r="L25" s="28">
        <v>0.26564739608217869</v>
      </c>
      <c r="M25" s="28">
        <v>2.866698518872432E-2</v>
      </c>
    </row>
    <row r="26" spans="1:13" ht="15" customHeight="1">
      <c r="A26" s="47"/>
      <c r="B26" s="25"/>
      <c r="C26" s="49" t="s">
        <v>308</v>
      </c>
      <c r="D26" s="29">
        <v>6217</v>
      </c>
      <c r="E26" s="30">
        <v>5749</v>
      </c>
      <c r="F26" s="31">
        <v>73</v>
      </c>
      <c r="G26" s="31">
        <v>1881</v>
      </c>
      <c r="H26" s="31">
        <v>1547</v>
      </c>
      <c r="I26" s="31">
        <v>137</v>
      </c>
      <c r="J26" s="31">
        <v>442</v>
      </c>
      <c r="K26" s="31">
        <v>48</v>
      </c>
      <c r="L26" s="31">
        <v>96</v>
      </c>
      <c r="M26" s="31">
        <v>96</v>
      </c>
    </row>
    <row r="27" spans="1:13" ht="15" customHeight="1">
      <c r="A27" s="47"/>
      <c r="B27" s="25"/>
      <c r="C27" s="51"/>
      <c r="D27" s="32">
        <v>1</v>
      </c>
      <c r="E27" s="27">
        <v>0.92472253498471935</v>
      </c>
      <c r="F27" s="28">
        <v>1.1741997748110021E-2</v>
      </c>
      <c r="G27" s="28">
        <v>0.30255750361910888</v>
      </c>
      <c r="H27" s="28">
        <v>0.24883384268940004</v>
      </c>
      <c r="I27" s="28">
        <v>2.2036351938233875E-2</v>
      </c>
      <c r="J27" s="28">
        <v>7.1095383625542866E-2</v>
      </c>
      <c r="K27" s="28">
        <v>7.7207656425928905E-3</v>
      </c>
      <c r="L27" s="28">
        <v>1.5441531285185781E-2</v>
      </c>
      <c r="M27" s="28">
        <v>1.5441531285185781E-2</v>
      </c>
    </row>
    <row r="28" spans="1:13" ht="15" customHeight="1">
      <c r="A28" s="47"/>
      <c r="B28" s="25"/>
      <c r="C28" s="49" t="s">
        <v>406</v>
      </c>
      <c r="D28" s="29">
        <v>7018</v>
      </c>
      <c r="E28" s="30">
        <v>5903</v>
      </c>
      <c r="F28" s="31">
        <v>3596</v>
      </c>
      <c r="G28" s="31">
        <v>617</v>
      </c>
      <c r="H28" s="31">
        <v>2431</v>
      </c>
      <c r="I28" s="31">
        <v>100</v>
      </c>
      <c r="J28" s="31">
        <v>354</v>
      </c>
      <c r="K28" s="31">
        <v>55</v>
      </c>
      <c r="L28" s="31">
        <v>128</v>
      </c>
      <c r="M28" s="31">
        <v>86</v>
      </c>
    </row>
    <row r="29" spans="1:13" ht="15" customHeight="1">
      <c r="A29" s="47"/>
      <c r="B29" s="25"/>
      <c r="C29" s="51"/>
      <c r="D29" s="32">
        <v>1</v>
      </c>
      <c r="E29" s="27">
        <v>0.84112282701624397</v>
      </c>
      <c r="F29" s="28">
        <v>0.51239669421487599</v>
      </c>
      <c r="G29" s="28">
        <v>8.7916785408948414E-2</v>
      </c>
      <c r="H29" s="28">
        <v>0.34639498432601878</v>
      </c>
      <c r="I29" s="28">
        <v>1.4249073810202337E-2</v>
      </c>
      <c r="J29" s="28">
        <v>5.0441721288116276E-2</v>
      </c>
      <c r="K29" s="28">
        <v>7.8369905956112845E-3</v>
      </c>
      <c r="L29" s="28">
        <v>1.8238814477058992E-2</v>
      </c>
      <c r="M29" s="28">
        <v>1.2254203476774009E-2</v>
      </c>
    </row>
    <row r="30" spans="1:13" ht="15" customHeight="1">
      <c r="A30" s="47"/>
      <c r="B30" s="25"/>
      <c r="C30" s="49" t="s">
        <v>407</v>
      </c>
      <c r="D30" s="29">
        <v>4023</v>
      </c>
      <c r="E30" s="30">
        <v>1543</v>
      </c>
      <c r="F30" s="31">
        <v>1081</v>
      </c>
      <c r="G30" s="31">
        <v>446</v>
      </c>
      <c r="H30" s="31">
        <v>2243</v>
      </c>
      <c r="I30" s="31">
        <v>81</v>
      </c>
      <c r="J30" s="31">
        <v>299</v>
      </c>
      <c r="K30" s="31">
        <v>152</v>
      </c>
      <c r="L30" s="31">
        <v>201</v>
      </c>
      <c r="M30" s="31">
        <v>73</v>
      </c>
    </row>
    <row r="31" spans="1:13" ht="15" customHeight="1">
      <c r="A31" s="47"/>
      <c r="B31" s="40"/>
      <c r="C31" s="50"/>
      <c r="D31" s="41">
        <v>1</v>
      </c>
      <c r="E31" s="42">
        <v>0.38354461844394733</v>
      </c>
      <c r="F31" s="43">
        <v>0.26870494655729554</v>
      </c>
      <c r="G31" s="43">
        <v>0.11086254039274174</v>
      </c>
      <c r="H31" s="43">
        <v>0.55754412130251052</v>
      </c>
      <c r="I31" s="43">
        <v>2.0134228187919462E-2</v>
      </c>
      <c r="J31" s="43">
        <v>7.4322644792443451E-2</v>
      </c>
      <c r="K31" s="43">
        <v>3.7782749192145165E-2</v>
      </c>
      <c r="L31" s="43">
        <v>4.9962714392244596E-2</v>
      </c>
      <c r="M31" s="43">
        <v>1.8145662440964456E-2</v>
      </c>
    </row>
    <row r="32" spans="1:13" ht="15" customHeight="1">
      <c r="A32" s="47"/>
      <c r="B32" s="25" t="s">
        <v>296</v>
      </c>
      <c r="C32" s="52" t="s">
        <v>408</v>
      </c>
      <c r="D32" s="22">
        <v>2534</v>
      </c>
      <c r="E32" s="33">
        <v>1826</v>
      </c>
      <c r="F32" s="34">
        <v>710</v>
      </c>
      <c r="G32" s="34">
        <v>397</v>
      </c>
      <c r="H32" s="34">
        <v>1011</v>
      </c>
      <c r="I32" s="34">
        <v>79</v>
      </c>
      <c r="J32" s="34">
        <v>244</v>
      </c>
      <c r="K32" s="34">
        <v>53</v>
      </c>
      <c r="L32" s="34">
        <v>90</v>
      </c>
      <c r="M32" s="34">
        <v>32</v>
      </c>
    </row>
    <row r="33" spans="1:13" ht="15" customHeight="1">
      <c r="A33" s="47"/>
      <c r="B33" s="25"/>
      <c r="C33" s="51"/>
      <c r="D33" s="32">
        <v>1</v>
      </c>
      <c r="E33" s="27">
        <v>0.7205998421468035</v>
      </c>
      <c r="F33" s="28">
        <v>0.28018942383583267</v>
      </c>
      <c r="G33" s="28">
        <v>0.15666929755327547</v>
      </c>
      <c r="H33" s="28">
        <v>0.39897395422257298</v>
      </c>
      <c r="I33" s="28">
        <v>3.1176006314127862E-2</v>
      </c>
      <c r="J33" s="28">
        <v>9.6290449881610105E-2</v>
      </c>
      <c r="K33" s="28">
        <v>2.0915548539857932E-2</v>
      </c>
      <c r="L33" s="28">
        <v>3.5516969218626675E-2</v>
      </c>
      <c r="M33" s="28">
        <v>1.2628255722178374E-2</v>
      </c>
    </row>
    <row r="34" spans="1:13" ht="15" customHeight="1">
      <c r="A34" s="47"/>
      <c r="B34" s="25"/>
      <c r="C34" s="49" t="s">
        <v>409</v>
      </c>
      <c r="D34" s="29">
        <v>13584</v>
      </c>
      <c r="E34" s="35">
        <v>9556</v>
      </c>
      <c r="F34" s="36">
        <v>3380</v>
      </c>
      <c r="G34" s="36">
        <v>2386</v>
      </c>
      <c r="H34" s="36">
        <v>4994</v>
      </c>
      <c r="I34" s="36">
        <v>297</v>
      </c>
      <c r="J34" s="36">
        <v>1011</v>
      </c>
      <c r="K34" s="36">
        <v>233</v>
      </c>
      <c r="L34" s="36">
        <v>603</v>
      </c>
      <c r="M34" s="36">
        <v>193</v>
      </c>
    </row>
    <row r="35" spans="1:13" ht="15" customHeight="1">
      <c r="A35" s="47"/>
      <c r="B35" s="25"/>
      <c r="C35" s="51"/>
      <c r="D35" s="32">
        <v>1</v>
      </c>
      <c r="E35" s="27">
        <v>0.70347467608951708</v>
      </c>
      <c r="F35" s="28">
        <v>0.24882214369846878</v>
      </c>
      <c r="G35" s="28">
        <v>0.17564782096584217</v>
      </c>
      <c r="H35" s="28">
        <v>0.36763839811542992</v>
      </c>
      <c r="I35" s="28">
        <v>2.1863957597173144E-2</v>
      </c>
      <c r="J35" s="28">
        <v>7.4425795053003535E-2</v>
      </c>
      <c r="K35" s="28">
        <v>1.7152532391048293E-2</v>
      </c>
      <c r="L35" s="28">
        <v>4.43904593639576E-2</v>
      </c>
      <c r="M35" s="28">
        <v>1.4207891637220259E-2</v>
      </c>
    </row>
    <row r="36" spans="1:13" ht="15" customHeight="1">
      <c r="A36" s="47"/>
      <c r="B36" s="25"/>
      <c r="C36" s="49" t="s">
        <v>410</v>
      </c>
      <c r="D36" s="29">
        <v>2397</v>
      </c>
      <c r="E36" s="35">
        <v>1459</v>
      </c>
      <c r="F36" s="36">
        <v>528</v>
      </c>
      <c r="G36" s="36">
        <v>406</v>
      </c>
      <c r="H36" s="36">
        <v>871</v>
      </c>
      <c r="I36" s="36">
        <v>39</v>
      </c>
      <c r="J36" s="36">
        <v>170</v>
      </c>
      <c r="K36" s="36">
        <v>44</v>
      </c>
      <c r="L36" s="36">
        <v>199</v>
      </c>
      <c r="M36" s="36">
        <v>40</v>
      </c>
    </row>
    <row r="37" spans="1:13" ht="15" customHeight="1">
      <c r="A37" s="47"/>
      <c r="B37" s="25"/>
      <c r="C37" s="51"/>
      <c r="D37" s="32">
        <v>1</v>
      </c>
      <c r="E37" s="27">
        <v>0.60867751355861488</v>
      </c>
      <c r="F37" s="28">
        <v>0.22027534418022529</v>
      </c>
      <c r="G37" s="28">
        <v>0.16937838965373384</v>
      </c>
      <c r="H37" s="28">
        <v>0.36337088026700043</v>
      </c>
      <c r="I37" s="28">
        <v>1.6270337922403004E-2</v>
      </c>
      <c r="J37" s="28">
        <v>7.0921985815602842E-2</v>
      </c>
      <c r="K37" s="28">
        <v>1.8356278681685441E-2</v>
      </c>
      <c r="L37" s="28">
        <v>8.3020442219440965E-2</v>
      </c>
      <c r="M37" s="28">
        <v>1.6687526074259492E-2</v>
      </c>
    </row>
    <row r="38" spans="1:13" ht="15" customHeight="1">
      <c r="A38" s="47"/>
      <c r="B38" s="25"/>
      <c r="C38" s="49" t="s">
        <v>411</v>
      </c>
      <c r="D38" s="29">
        <v>794</v>
      </c>
      <c r="E38" s="35">
        <v>418</v>
      </c>
      <c r="F38" s="36">
        <v>156</v>
      </c>
      <c r="G38" s="36">
        <v>103</v>
      </c>
      <c r="H38" s="36">
        <v>280</v>
      </c>
      <c r="I38" s="36">
        <v>18</v>
      </c>
      <c r="J38" s="36">
        <v>47</v>
      </c>
      <c r="K38" s="36">
        <v>34</v>
      </c>
      <c r="L38" s="36">
        <v>100</v>
      </c>
      <c r="M38" s="36">
        <v>20</v>
      </c>
    </row>
    <row r="39" spans="1:13" ht="15" customHeight="1">
      <c r="A39" s="47"/>
      <c r="B39" s="40"/>
      <c r="C39" s="50"/>
      <c r="D39" s="41">
        <v>1</v>
      </c>
      <c r="E39" s="42">
        <v>0.52644836272040307</v>
      </c>
      <c r="F39" s="43">
        <v>0.19647355163727959</v>
      </c>
      <c r="G39" s="43">
        <v>0.12972292191435769</v>
      </c>
      <c r="H39" s="43">
        <v>0.3526448362720403</v>
      </c>
      <c r="I39" s="43">
        <v>2.2670025188916875E-2</v>
      </c>
      <c r="J39" s="43">
        <v>5.9193954659949623E-2</v>
      </c>
      <c r="K39" s="43">
        <v>4.2821158690176324E-2</v>
      </c>
      <c r="L39" s="43">
        <v>0.12594458438287154</v>
      </c>
      <c r="M39" s="43">
        <v>2.5188916876574308E-2</v>
      </c>
    </row>
    <row r="40" spans="1:13" ht="15" customHeight="1">
      <c r="A40" s="47"/>
      <c r="B40" s="25" t="s">
        <v>297</v>
      </c>
      <c r="C40" s="52" t="s">
        <v>2</v>
      </c>
      <c r="D40" s="22">
        <v>1979</v>
      </c>
      <c r="E40" s="23">
        <v>1339</v>
      </c>
      <c r="F40" s="24">
        <v>575</v>
      </c>
      <c r="G40" s="24">
        <v>271</v>
      </c>
      <c r="H40" s="24">
        <v>707</v>
      </c>
      <c r="I40" s="24">
        <v>39</v>
      </c>
      <c r="J40" s="24">
        <v>143</v>
      </c>
      <c r="K40" s="24">
        <v>34</v>
      </c>
      <c r="L40" s="24">
        <v>112</v>
      </c>
      <c r="M40" s="24">
        <v>28</v>
      </c>
    </row>
    <row r="41" spans="1:13" ht="15" customHeight="1">
      <c r="A41" s="47"/>
      <c r="B41" s="25"/>
      <c r="C41" s="51"/>
      <c r="D41" s="32">
        <v>1</v>
      </c>
      <c r="E41" s="27">
        <v>0.67660434562910565</v>
      </c>
      <c r="F41" s="28">
        <v>0.29055078322385042</v>
      </c>
      <c r="G41" s="28">
        <v>0.13693784739767559</v>
      </c>
      <c r="H41" s="28">
        <v>0.35725113693784738</v>
      </c>
      <c r="I41" s="28">
        <v>1.9706922688226377E-2</v>
      </c>
      <c r="J41" s="28">
        <v>7.2258716523496719E-2</v>
      </c>
      <c r="K41" s="28">
        <v>1.7180394138453764E-2</v>
      </c>
      <c r="L41" s="28">
        <v>5.6594239514906518E-2</v>
      </c>
      <c r="M41" s="28">
        <v>1.4148559878726629E-2</v>
      </c>
    </row>
    <row r="42" spans="1:13" ht="15" customHeight="1">
      <c r="A42" s="47"/>
      <c r="B42" s="25"/>
      <c r="C42" s="49" t="s">
        <v>309</v>
      </c>
      <c r="D42" s="29">
        <v>1921</v>
      </c>
      <c r="E42" s="30">
        <v>1384</v>
      </c>
      <c r="F42" s="31">
        <v>544</v>
      </c>
      <c r="G42" s="31">
        <v>395</v>
      </c>
      <c r="H42" s="31">
        <v>764</v>
      </c>
      <c r="I42" s="31">
        <v>41</v>
      </c>
      <c r="J42" s="31">
        <v>139</v>
      </c>
      <c r="K42" s="31">
        <v>29</v>
      </c>
      <c r="L42" s="31">
        <v>61</v>
      </c>
      <c r="M42" s="31">
        <v>9</v>
      </c>
    </row>
    <row r="43" spans="1:13" ht="15" customHeight="1">
      <c r="A43" s="47"/>
      <c r="B43" s="25"/>
      <c r="C43" s="51"/>
      <c r="D43" s="32">
        <v>1</v>
      </c>
      <c r="E43" s="27">
        <v>0.7204580947423217</v>
      </c>
      <c r="F43" s="28">
        <v>0.2831858407079646</v>
      </c>
      <c r="G43" s="28">
        <v>0.2056220718375846</v>
      </c>
      <c r="H43" s="28">
        <v>0.39770952628839146</v>
      </c>
      <c r="I43" s="28">
        <v>2.1343050494534097E-2</v>
      </c>
      <c r="J43" s="28">
        <v>7.2358146798542425E-2</v>
      </c>
      <c r="K43" s="28">
        <v>1.5096304008328995E-2</v>
      </c>
      <c r="L43" s="28">
        <v>3.1754294638209266E-2</v>
      </c>
      <c r="M43" s="28">
        <v>4.6850598646538261E-3</v>
      </c>
    </row>
    <row r="44" spans="1:13" ht="15" customHeight="1">
      <c r="A44" s="47"/>
      <c r="B44" s="25"/>
      <c r="C44" s="49" t="s">
        <v>310</v>
      </c>
      <c r="D44" s="29">
        <v>1117</v>
      </c>
      <c r="E44" s="30">
        <v>786</v>
      </c>
      <c r="F44" s="31">
        <v>312</v>
      </c>
      <c r="G44" s="31">
        <v>200</v>
      </c>
      <c r="H44" s="31">
        <v>404</v>
      </c>
      <c r="I44" s="31">
        <v>23</v>
      </c>
      <c r="J44" s="31">
        <v>65</v>
      </c>
      <c r="K44" s="31">
        <v>30</v>
      </c>
      <c r="L44" s="31">
        <v>65</v>
      </c>
      <c r="M44" s="31">
        <v>9</v>
      </c>
    </row>
    <row r="45" spans="1:13" ht="15" customHeight="1">
      <c r="A45" s="47"/>
      <c r="B45" s="25"/>
      <c r="C45" s="51"/>
      <c r="D45" s="32">
        <v>1</v>
      </c>
      <c r="E45" s="27">
        <v>0.70367054610564006</v>
      </c>
      <c r="F45" s="28">
        <v>0.27931960608773498</v>
      </c>
      <c r="G45" s="28">
        <v>0.17905102954341987</v>
      </c>
      <c r="H45" s="28">
        <v>0.36168307967770813</v>
      </c>
      <c r="I45" s="28">
        <v>2.0590868397493287E-2</v>
      </c>
      <c r="J45" s="28">
        <v>5.819158460161146E-2</v>
      </c>
      <c r="K45" s="28">
        <v>2.685765443151298E-2</v>
      </c>
      <c r="L45" s="28">
        <v>5.819158460161146E-2</v>
      </c>
      <c r="M45" s="28">
        <v>8.057296329453895E-3</v>
      </c>
    </row>
    <row r="46" spans="1:13" ht="15" customHeight="1">
      <c r="A46" s="47"/>
      <c r="B46" s="25"/>
      <c r="C46" s="49" t="s">
        <v>5</v>
      </c>
      <c r="D46" s="29">
        <v>1482</v>
      </c>
      <c r="E46" s="30">
        <v>1059</v>
      </c>
      <c r="F46" s="31">
        <v>398</v>
      </c>
      <c r="G46" s="31">
        <v>286</v>
      </c>
      <c r="H46" s="31">
        <v>542</v>
      </c>
      <c r="I46" s="31">
        <v>22</v>
      </c>
      <c r="J46" s="31">
        <v>98</v>
      </c>
      <c r="K46" s="31">
        <v>23</v>
      </c>
      <c r="L46" s="31">
        <v>66</v>
      </c>
      <c r="M46" s="31">
        <v>31</v>
      </c>
    </row>
    <row r="47" spans="1:13" ht="15" customHeight="1">
      <c r="A47" s="47"/>
      <c r="B47" s="25"/>
      <c r="C47" s="51"/>
      <c r="D47" s="32">
        <v>1</v>
      </c>
      <c r="E47" s="27">
        <v>0.71457489878542513</v>
      </c>
      <c r="F47" s="28">
        <v>0.26855600539811064</v>
      </c>
      <c r="G47" s="28">
        <v>0.19298245614035087</v>
      </c>
      <c r="H47" s="28">
        <v>0.36572199730094468</v>
      </c>
      <c r="I47" s="28">
        <v>1.4844804318488529E-2</v>
      </c>
      <c r="J47" s="28">
        <v>6.6126855600539811E-2</v>
      </c>
      <c r="K47" s="28">
        <v>1.5519568151147099E-2</v>
      </c>
      <c r="L47" s="28">
        <v>4.4534412955465584E-2</v>
      </c>
      <c r="M47" s="28">
        <v>2.0917678812415654E-2</v>
      </c>
    </row>
    <row r="48" spans="1:13" ht="15" customHeight="1">
      <c r="A48" s="47"/>
      <c r="B48" s="25"/>
      <c r="C48" s="49" t="s">
        <v>311</v>
      </c>
      <c r="D48" s="29">
        <v>2208</v>
      </c>
      <c r="E48" s="30">
        <v>1575</v>
      </c>
      <c r="F48" s="31">
        <v>555</v>
      </c>
      <c r="G48" s="31">
        <v>373</v>
      </c>
      <c r="H48" s="31">
        <v>706</v>
      </c>
      <c r="I48" s="31">
        <v>40</v>
      </c>
      <c r="J48" s="31">
        <v>167</v>
      </c>
      <c r="K48" s="31">
        <v>30</v>
      </c>
      <c r="L48" s="31">
        <v>115</v>
      </c>
      <c r="M48" s="31">
        <v>37</v>
      </c>
    </row>
    <row r="49" spans="1:13" ht="15" customHeight="1">
      <c r="A49" s="47"/>
      <c r="B49" s="25"/>
      <c r="C49" s="51"/>
      <c r="D49" s="32">
        <v>1</v>
      </c>
      <c r="E49" s="27">
        <v>0.71331521739130432</v>
      </c>
      <c r="F49" s="28">
        <v>0.25135869565217389</v>
      </c>
      <c r="G49" s="28">
        <v>0.16893115942028986</v>
      </c>
      <c r="H49" s="28">
        <v>0.31974637681159418</v>
      </c>
      <c r="I49" s="28">
        <v>1.8115942028985508E-2</v>
      </c>
      <c r="J49" s="28">
        <v>7.5634057971014496E-2</v>
      </c>
      <c r="K49" s="28">
        <v>1.358695652173913E-2</v>
      </c>
      <c r="L49" s="28">
        <v>5.2083333333333336E-2</v>
      </c>
      <c r="M49" s="28">
        <v>1.6757246376811596E-2</v>
      </c>
    </row>
    <row r="50" spans="1:13" ht="15" customHeight="1">
      <c r="A50" s="47"/>
      <c r="B50" s="25"/>
      <c r="C50" s="49" t="s">
        <v>7</v>
      </c>
      <c r="D50" s="29">
        <v>1532</v>
      </c>
      <c r="E50" s="30">
        <v>1113</v>
      </c>
      <c r="F50" s="31">
        <v>415</v>
      </c>
      <c r="G50" s="31">
        <v>335</v>
      </c>
      <c r="H50" s="31">
        <v>579</v>
      </c>
      <c r="I50" s="31">
        <v>27</v>
      </c>
      <c r="J50" s="31">
        <v>95</v>
      </c>
      <c r="K50" s="31">
        <v>18</v>
      </c>
      <c r="L50" s="31">
        <v>54</v>
      </c>
      <c r="M50" s="31">
        <v>14</v>
      </c>
    </row>
    <row r="51" spans="1:13" ht="15" customHeight="1">
      <c r="A51" s="47"/>
      <c r="B51" s="25"/>
      <c r="C51" s="51"/>
      <c r="D51" s="32">
        <v>1</v>
      </c>
      <c r="E51" s="27">
        <v>0.72650130548302871</v>
      </c>
      <c r="F51" s="28">
        <v>0.27088772845953002</v>
      </c>
      <c r="G51" s="28">
        <v>0.21866840731070497</v>
      </c>
      <c r="H51" s="28">
        <v>0.37793733681462138</v>
      </c>
      <c r="I51" s="28">
        <v>1.7624020887728461E-2</v>
      </c>
      <c r="J51" s="28">
        <v>6.2010443864229763E-2</v>
      </c>
      <c r="K51" s="28">
        <v>1.1749347258485639E-2</v>
      </c>
      <c r="L51" s="28">
        <v>3.5248041775456922E-2</v>
      </c>
      <c r="M51" s="28">
        <v>9.138381201044387E-3</v>
      </c>
    </row>
    <row r="52" spans="1:13" ht="15" customHeight="1">
      <c r="A52" s="47"/>
      <c r="B52" s="25"/>
      <c r="C52" s="49" t="s">
        <v>3</v>
      </c>
      <c r="D52" s="29">
        <v>2344</v>
      </c>
      <c r="E52" s="30">
        <v>1606</v>
      </c>
      <c r="F52" s="31">
        <v>536</v>
      </c>
      <c r="G52" s="31">
        <v>446</v>
      </c>
      <c r="H52" s="31">
        <v>863</v>
      </c>
      <c r="I52" s="31">
        <v>55</v>
      </c>
      <c r="J52" s="31">
        <v>157</v>
      </c>
      <c r="K52" s="31">
        <v>51</v>
      </c>
      <c r="L52" s="31">
        <v>98</v>
      </c>
      <c r="M52" s="31">
        <v>43</v>
      </c>
    </row>
    <row r="53" spans="1:13" ht="15" customHeight="1">
      <c r="A53" s="47"/>
      <c r="B53" s="25"/>
      <c r="C53" s="51"/>
      <c r="D53" s="32">
        <v>1</v>
      </c>
      <c r="E53" s="27">
        <v>0.68515358361774747</v>
      </c>
      <c r="F53" s="28">
        <v>0.22866894197952217</v>
      </c>
      <c r="G53" s="28">
        <v>0.19027303754266212</v>
      </c>
      <c r="H53" s="28">
        <v>0.36817406143344711</v>
      </c>
      <c r="I53" s="28">
        <v>2.3464163822525596E-2</v>
      </c>
      <c r="J53" s="28">
        <v>6.6979522184300339E-2</v>
      </c>
      <c r="K53" s="28">
        <v>2.1757679180887373E-2</v>
      </c>
      <c r="L53" s="28">
        <v>4.1808873720136516E-2</v>
      </c>
      <c r="M53" s="28">
        <v>1.834470989761092E-2</v>
      </c>
    </row>
    <row r="54" spans="1:13" ht="15" customHeight="1">
      <c r="A54" s="47"/>
      <c r="B54" s="25"/>
      <c r="C54" s="49" t="s">
        <v>6</v>
      </c>
      <c r="D54" s="29">
        <v>1909</v>
      </c>
      <c r="E54" s="30">
        <v>1340</v>
      </c>
      <c r="F54" s="31">
        <v>433</v>
      </c>
      <c r="G54" s="31">
        <v>279</v>
      </c>
      <c r="H54" s="31">
        <v>683</v>
      </c>
      <c r="I54" s="31">
        <v>47</v>
      </c>
      <c r="J54" s="31">
        <v>171</v>
      </c>
      <c r="K54" s="31">
        <v>33</v>
      </c>
      <c r="L54" s="31">
        <v>106</v>
      </c>
      <c r="M54" s="31">
        <v>23</v>
      </c>
    </row>
    <row r="55" spans="1:13" ht="15" customHeight="1">
      <c r="A55" s="47"/>
      <c r="B55" s="25"/>
      <c r="C55" s="51"/>
      <c r="D55" s="32">
        <v>1</v>
      </c>
      <c r="E55" s="27">
        <v>0.70193818753273962</v>
      </c>
      <c r="F55" s="28">
        <v>0.22682032477737035</v>
      </c>
      <c r="G55" s="28">
        <v>0.14614981665793608</v>
      </c>
      <c r="H55" s="28">
        <v>0.35777894185437403</v>
      </c>
      <c r="I55" s="28">
        <v>2.4620220010476691E-2</v>
      </c>
      <c r="J55" s="28">
        <v>8.9575694080670509E-2</v>
      </c>
      <c r="K55" s="28">
        <v>1.7286537454164485E-2</v>
      </c>
      <c r="L55" s="28">
        <v>5.5526453640649558E-2</v>
      </c>
      <c r="M55" s="28">
        <v>1.2048192771084338E-2</v>
      </c>
    </row>
    <row r="56" spans="1:13" ht="15" customHeight="1">
      <c r="A56" s="47"/>
      <c r="B56" s="25"/>
      <c r="C56" s="49" t="s">
        <v>8</v>
      </c>
      <c r="D56" s="29">
        <v>5182</v>
      </c>
      <c r="E56" s="30">
        <v>3246</v>
      </c>
      <c r="F56" s="31">
        <v>1081</v>
      </c>
      <c r="G56" s="31">
        <v>754</v>
      </c>
      <c r="H56" s="31">
        <v>2022</v>
      </c>
      <c r="I56" s="31">
        <v>146</v>
      </c>
      <c r="J56" s="31">
        <v>461</v>
      </c>
      <c r="K56" s="31">
        <v>128</v>
      </c>
      <c r="L56" s="31">
        <v>338</v>
      </c>
      <c r="M56" s="31">
        <v>150</v>
      </c>
    </row>
    <row r="57" spans="1:13" ht="15" customHeight="1">
      <c r="A57" s="47"/>
      <c r="B57" s="40"/>
      <c r="C57" s="50"/>
      <c r="D57" s="41">
        <v>1</v>
      </c>
      <c r="E57" s="42">
        <v>0.62639907371671166</v>
      </c>
      <c r="F57" s="43">
        <v>0.20860671555384022</v>
      </c>
      <c r="G57" s="43">
        <v>0.14550366653801622</v>
      </c>
      <c r="H57" s="43">
        <v>0.39019683519876497</v>
      </c>
      <c r="I57" s="43">
        <v>2.8174450019297567E-2</v>
      </c>
      <c r="J57" s="43">
        <v>8.8961790814357386E-2</v>
      </c>
      <c r="K57" s="43">
        <v>2.4700887688151294E-2</v>
      </c>
      <c r="L57" s="43">
        <v>6.5225781551524503E-2</v>
      </c>
      <c r="M57" s="43">
        <v>2.8946352759552298E-2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749" priority="31" rank="1"/>
  </conditionalFormatting>
  <conditionalFormatting sqref="E57:M57">
    <cfRule type="top10" dxfId="748" priority="25" rank="1"/>
  </conditionalFormatting>
  <conditionalFormatting sqref="E55:M55">
    <cfRule type="top10" dxfId="747" priority="24" rank="1"/>
  </conditionalFormatting>
  <conditionalFormatting sqref="E53:M53">
    <cfRule type="top10" dxfId="746" priority="23" rank="1"/>
  </conditionalFormatting>
  <conditionalFormatting sqref="E51:M51">
    <cfRule type="top10" dxfId="745" priority="22" rank="1"/>
  </conditionalFormatting>
  <conditionalFormatting sqref="E49:M49">
    <cfRule type="top10" dxfId="744" priority="21" rank="1"/>
  </conditionalFormatting>
  <conditionalFormatting sqref="E47:M47">
    <cfRule type="top10" dxfId="743" priority="20" rank="1"/>
  </conditionalFormatting>
  <conditionalFormatting sqref="E45:M45">
    <cfRule type="top10" dxfId="742" priority="19" rank="1"/>
  </conditionalFormatting>
  <conditionalFormatting sqref="E43:M43">
    <cfRule type="top10" dxfId="741" priority="18" rank="1"/>
  </conditionalFormatting>
  <conditionalFormatting sqref="E41:M41">
    <cfRule type="top10" dxfId="740" priority="17" rank="1"/>
  </conditionalFormatting>
  <conditionalFormatting sqref="E39:M39">
    <cfRule type="top10" dxfId="739" priority="16" rank="1"/>
  </conditionalFormatting>
  <conditionalFormatting sqref="E37:M37">
    <cfRule type="top10" dxfId="738" priority="15" rank="1"/>
  </conditionalFormatting>
  <conditionalFormatting sqref="E35:M35">
    <cfRule type="top10" dxfId="737" priority="14" rank="1"/>
  </conditionalFormatting>
  <conditionalFormatting sqref="E33:M33">
    <cfRule type="top10" dxfId="736" priority="13" rank="1"/>
  </conditionalFormatting>
  <conditionalFormatting sqref="E31:M31">
    <cfRule type="top10" dxfId="735" priority="11" rank="1"/>
  </conditionalFormatting>
  <conditionalFormatting sqref="E29:M29">
    <cfRule type="top10" dxfId="734" priority="10" rank="1"/>
  </conditionalFormatting>
  <conditionalFormatting sqref="E27:M27">
    <cfRule type="top10" dxfId="733" priority="9" rank="1"/>
  </conditionalFormatting>
  <conditionalFormatting sqref="E25:M25">
    <cfRule type="top10" dxfId="732" priority="8" rank="1"/>
  </conditionalFormatting>
  <conditionalFormatting sqref="E23:M23">
    <cfRule type="top10" dxfId="731" priority="7" rank="1"/>
  </conditionalFormatting>
  <conditionalFormatting sqref="E21:M21">
    <cfRule type="top10" dxfId="730" priority="6" rank="1"/>
  </conditionalFormatting>
  <conditionalFormatting sqref="E19:M19">
    <cfRule type="top10" dxfId="729" priority="5" rank="1"/>
  </conditionalFormatting>
  <conditionalFormatting sqref="E17:M17">
    <cfRule type="top10" dxfId="728" priority="4" rank="1"/>
  </conditionalFormatting>
  <conditionalFormatting sqref="E15:M15">
    <cfRule type="top10" dxfId="727" priority="3" rank="1"/>
  </conditionalFormatting>
  <conditionalFormatting sqref="E13:M13">
    <cfRule type="top10" dxfId="726" priority="2" rank="1"/>
  </conditionalFormatting>
  <conditionalFormatting sqref="E11:M11">
    <cfRule type="top10" dxfId="7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342</v>
      </c>
    </row>
    <row r="4" spans="1:16384" ht="15" customHeight="1">
      <c r="B4" s="3" t="s">
        <v>343</v>
      </c>
    </row>
    <row r="5" spans="1:16384" ht="15" customHeight="1">
      <c r="B5" s="3" t="s">
        <v>285</v>
      </c>
    </row>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4</v>
      </c>
      <c r="F7" s="14" t="s">
        <v>147</v>
      </c>
      <c r="G7" s="14" t="s">
        <v>148</v>
      </c>
      <c r="H7" s="14" t="s">
        <v>149</v>
      </c>
      <c r="I7" s="14" t="s">
        <v>150</v>
      </c>
      <c r="J7" s="14" t="s">
        <v>18</v>
      </c>
      <c r="K7" s="14" t="s">
        <v>69</v>
      </c>
      <c r="L7" s="14" t="s">
        <v>151</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13265</v>
      </c>
      <c r="F8" s="17">
        <v>6232</v>
      </c>
      <c r="G8" s="17">
        <v>4335</v>
      </c>
      <c r="H8" s="17">
        <v>10765</v>
      </c>
      <c r="I8" s="17">
        <v>704</v>
      </c>
      <c r="J8" s="17">
        <v>1656</v>
      </c>
      <c r="K8" s="17">
        <v>414</v>
      </c>
      <c r="L8" s="17">
        <v>1112</v>
      </c>
      <c r="M8" s="17">
        <v>506</v>
      </c>
    </row>
    <row r="9" spans="1:16384" ht="15" customHeight="1">
      <c r="A9" s="47"/>
      <c r="B9" s="55"/>
      <c r="C9" s="56"/>
      <c r="D9" s="18">
        <v>1</v>
      </c>
      <c r="E9" s="19">
        <v>0.67424011385585036</v>
      </c>
      <c r="F9" s="20">
        <v>0.31676324082545493</v>
      </c>
      <c r="G9" s="20">
        <v>0.22034156755108264</v>
      </c>
      <c r="H9" s="20">
        <v>0.54716885229236556</v>
      </c>
      <c r="I9" s="20">
        <v>3.5783267256277319E-2</v>
      </c>
      <c r="J9" s="20">
        <v>8.4172003659652328E-2</v>
      </c>
      <c r="K9" s="20">
        <v>2.1043000914913082E-2</v>
      </c>
      <c r="L9" s="20">
        <v>5.6521297143438037E-2</v>
      </c>
      <c r="M9" s="20">
        <v>2.5719223340449324E-2</v>
      </c>
    </row>
    <row r="10" spans="1:16384" ht="15" customHeight="1">
      <c r="A10" s="47"/>
      <c r="B10" s="21" t="s">
        <v>294</v>
      </c>
      <c r="C10" s="57" t="s">
        <v>300</v>
      </c>
      <c r="D10" s="22">
        <v>9368</v>
      </c>
      <c r="E10" s="23">
        <v>6299</v>
      </c>
      <c r="F10" s="24">
        <v>2513</v>
      </c>
      <c r="G10" s="24">
        <v>1405</v>
      </c>
      <c r="H10" s="24">
        <v>4313</v>
      </c>
      <c r="I10" s="24">
        <v>218</v>
      </c>
      <c r="J10" s="24">
        <v>488</v>
      </c>
      <c r="K10" s="24">
        <v>200</v>
      </c>
      <c r="L10" s="24">
        <v>757</v>
      </c>
      <c r="M10" s="24">
        <v>261</v>
      </c>
    </row>
    <row r="11" spans="1:16384" ht="15" customHeight="1">
      <c r="A11" s="47"/>
      <c r="B11" s="25"/>
      <c r="C11" s="51"/>
      <c r="D11" s="26">
        <v>1</v>
      </c>
      <c r="E11" s="27">
        <v>0.67239538855678904</v>
      </c>
      <c r="F11" s="28">
        <v>0.26825362937660119</v>
      </c>
      <c r="G11" s="28">
        <v>0.14997865072587532</v>
      </c>
      <c r="H11" s="28">
        <v>0.46039709649871902</v>
      </c>
      <c r="I11" s="28">
        <v>2.327070879590094E-2</v>
      </c>
      <c r="J11" s="28">
        <v>5.2092228864218618E-2</v>
      </c>
      <c r="K11" s="28">
        <v>2.1349274124679761E-2</v>
      </c>
      <c r="L11" s="28">
        <v>8.0807002561912894E-2</v>
      </c>
      <c r="M11" s="28">
        <v>2.7860802732707086E-2</v>
      </c>
    </row>
    <row r="12" spans="1:16384" ht="15" customHeight="1">
      <c r="A12" s="47"/>
      <c r="B12" s="25"/>
      <c r="C12" s="49" t="s">
        <v>301</v>
      </c>
      <c r="D12" s="29">
        <v>10225</v>
      </c>
      <c r="E12" s="30">
        <v>6924</v>
      </c>
      <c r="F12" s="31">
        <v>3701</v>
      </c>
      <c r="G12" s="31">
        <v>2916</v>
      </c>
      <c r="H12" s="31">
        <v>6419</v>
      </c>
      <c r="I12" s="31">
        <v>484</v>
      </c>
      <c r="J12" s="31">
        <v>1161</v>
      </c>
      <c r="K12" s="31">
        <v>208</v>
      </c>
      <c r="L12" s="31">
        <v>345</v>
      </c>
      <c r="M12" s="31">
        <v>238</v>
      </c>
    </row>
    <row r="13" spans="1:16384" ht="15" customHeight="1">
      <c r="A13" s="47"/>
      <c r="B13" s="40"/>
      <c r="C13" s="50"/>
      <c r="D13" s="41">
        <v>1</v>
      </c>
      <c r="E13" s="42">
        <v>0.67716381418092908</v>
      </c>
      <c r="F13" s="43">
        <v>0.36195599022004887</v>
      </c>
      <c r="G13" s="43">
        <v>0.2851833740831296</v>
      </c>
      <c r="H13" s="43">
        <v>0.62777506112469439</v>
      </c>
      <c r="I13" s="43">
        <v>4.7334963325183374E-2</v>
      </c>
      <c r="J13" s="43">
        <v>0.11354523227383863</v>
      </c>
      <c r="K13" s="43">
        <v>2.0342298288508559E-2</v>
      </c>
      <c r="L13" s="43">
        <v>3.3740831295843522E-2</v>
      </c>
      <c r="M13" s="43">
        <v>2.3276283618581906E-2</v>
      </c>
    </row>
    <row r="14" spans="1:16384" ht="15" customHeight="1">
      <c r="A14" s="47"/>
      <c r="B14" s="25" t="s">
        <v>1</v>
      </c>
      <c r="C14" s="52" t="s">
        <v>302</v>
      </c>
      <c r="D14" s="22">
        <v>2690</v>
      </c>
      <c r="E14" s="23">
        <v>1788</v>
      </c>
      <c r="F14" s="24">
        <v>1413</v>
      </c>
      <c r="G14" s="24">
        <v>98</v>
      </c>
      <c r="H14" s="24">
        <v>1637</v>
      </c>
      <c r="I14" s="24">
        <v>63</v>
      </c>
      <c r="J14" s="24">
        <v>191</v>
      </c>
      <c r="K14" s="24">
        <v>58</v>
      </c>
      <c r="L14" s="24">
        <v>110</v>
      </c>
      <c r="M14" s="24">
        <v>43</v>
      </c>
    </row>
    <row r="15" spans="1:16384" ht="15" customHeight="1">
      <c r="A15" s="47"/>
      <c r="B15" s="25"/>
      <c r="C15" s="51"/>
      <c r="D15" s="32">
        <v>1</v>
      </c>
      <c r="E15" s="27">
        <v>0.66468401486988848</v>
      </c>
      <c r="F15" s="28">
        <v>0.52527881040892188</v>
      </c>
      <c r="G15" s="28">
        <v>3.6431226765799254E-2</v>
      </c>
      <c r="H15" s="28">
        <v>0.60855018587360599</v>
      </c>
      <c r="I15" s="28">
        <v>2.342007434944238E-2</v>
      </c>
      <c r="J15" s="28">
        <v>7.1003717472118963E-2</v>
      </c>
      <c r="K15" s="28">
        <v>2.1561338289962824E-2</v>
      </c>
      <c r="L15" s="28">
        <v>4.0892193308550186E-2</v>
      </c>
      <c r="M15" s="28">
        <v>1.5985130111524165E-2</v>
      </c>
    </row>
    <row r="16" spans="1:16384" ht="15" customHeight="1">
      <c r="A16" s="47"/>
      <c r="B16" s="25"/>
      <c r="C16" s="49" t="s">
        <v>303</v>
      </c>
      <c r="D16" s="29">
        <v>2875</v>
      </c>
      <c r="E16" s="30">
        <v>1878</v>
      </c>
      <c r="F16" s="31">
        <v>1350</v>
      </c>
      <c r="G16" s="31">
        <v>329</v>
      </c>
      <c r="H16" s="31">
        <v>1821</v>
      </c>
      <c r="I16" s="31">
        <v>69</v>
      </c>
      <c r="J16" s="31">
        <v>207</v>
      </c>
      <c r="K16" s="31">
        <v>64</v>
      </c>
      <c r="L16" s="31">
        <v>137</v>
      </c>
      <c r="M16" s="31">
        <v>68</v>
      </c>
    </row>
    <row r="17" spans="1:13" ht="15" customHeight="1">
      <c r="A17" s="47"/>
      <c r="B17" s="25"/>
      <c r="C17" s="51"/>
      <c r="D17" s="32">
        <v>1</v>
      </c>
      <c r="E17" s="27">
        <v>0.65321739130434786</v>
      </c>
      <c r="F17" s="28">
        <v>0.46956521739130436</v>
      </c>
      <c r="G17" s="28">
        <v>0.11443478260869565</v>
      </c>
      <c r="H17" s="28">
        <v>0.63339130434782609</v>
      </c>
      <c r="I17" s="28">
        <v>2.4E-2</v>
      </c>
      <c r="J17" s="28">
        <v>7.1999999999999995E-2</v>
      </c>
      <c r="K17" s="28">
        <v>2.2260869565217393E-2</v>
      </c>
      <c r="L17" s="28">
        <v>4.765217391304348E-2</v>
      </c>
      <c r="M17" s="28">
        <v>2.365217391304348E-2</v>
      </c>
    </row>
    <row r="18" spans="1:13" ht="15" customHeight="1">
      <c r="A18" s="47"/>
      <c r="B18" s="25"/>
      <c r="C18" s="49" t="s">
        <v>304</v>
      </c>
      <c r="D18" s="29">
        <v>3280</v>
      </c>
      <c r="E18" s="30">
        <v>2231</v>
      </c>
      <c r="F18" s="31">
        <v>1165</v>
      </c>
      <c r="G18" s="31">
        <v>772</v>
      </c>
      <c r="H18" s="31">
        <v>1996</v>
      </c>
      <c r="I18" s="31">
        <v>99</v>
      </c>
      <c r="J18" s="31">
        <v>270</v>
      </c>
      <c r="K18" s="31">
        <v>67</v>
      </c>
      <c r="L18" s="31">
        <v>153</v>
      </c>
      <c r="M18" s="31">
        <v>80</v>
      </c>
    </row>
    <row r="19" spans="1:13" ht="15" customHeight="1">
      <c r="A19" s="47"/>
      <c r="B19" s="25"/>
      <c r="C19" s="51"/>
      <c r="D19" s="32">
        <v>1</v>
      </c>
      <c r="E19" s="27">
        <v>0.68018292682926829</v>
      </c>
      <c r="F19" s="28">
        <v>0.35518292682926828</v>
      </c>
      <c r="G19" s="28">
        <v>0.23536585365853657</v>
      </c>
      <c r="H19" s="28">
        <v>0.60853658536585364</v>
      </c>
      <c r="I19" s="28">
        <v>3.0182926829268292E-2</v>
      </c>
      <c r="J19" s="28">
        <v>8.2317073170731711E-2</v>
      </c>
      <c r="K19" s="28">
        <v>2.0426829268292684E-2</v>
      </c>
      <c r="L19" s="28">
        <v>4.6646341463414634E-2</v>
      </c>
      <c r="M19" s="28">
        <v>2.4390243902439025E-2</v>
      </c>
    </row>
    <row r="20" spans="1:13" ht="15" customHeight="1">
      <c r="A20" s="47"/>
      <c r="B20" s="25"/>
      <c r="C20" s="49" t="s">
        <v>305</v>
      </c>
      <c r="D20" s="29">
        <v>4523</v>
      </c>
      <c r="E20" s="30">
        <v>3124</v>
      </c>
      <c r="F20" s="31">
        <v>1155</v>
      </c>
      <c r="G20" s="31">
        <v>1246</v>
      </c>
      <c r="H20" s="31">
        <v>2465</v>
      </c>
      <c r="I20" s="31">
        <v>154</v>
      </c>
      <c r="J20" s="31">
        <v>383</v>
      </c>
      <c r="K20" s="31">
        <v>90</v>
      </c>
      <c r="L20" s="31">
        <v>270</v>
      </c>
      <c r="M20" s="31">
        <v>108</v>
      </c>
    </row>
    <row r="21" spans="1:13" ht="15" customHeight="1">
      <c r="A21" s="47"/>
      <c r="B21" s="25"/>
      <c r="C21" s="51"/>
      <c r="D21" s="32">
        <v>1</v>
      </c>
      <c r="E21" s="27">
        <v>0.69069201857174445</v>
      </c>
      <c r="F21" s="28">
        <v>0.25536148573955342</v>
      </c>
      <c r="G21" s="28">
        <v>0.27548087552509398</v>
      </c>
      <c r="H21" s="28">
        <v>0.5449922617731594</v>
      </c>
      <c r="I21" s="28">
        <v>3.4048198098607117E-2</v>
      </c>
      <c r="J21" s="28">
        <v>8.4678310855626798E-2</v>
      </c>
      <c r="K21" s="28">
        <v>1.9898297590095069E-2</v>
      </c>
      <c r="L21" s="28">
        <v>5.969489277028521E-2</v>
      </c>
      <c r="M21" s="28">
        <v>2.3877957108114082E-2</v>
      </c>
    </row>
    <row r="22" spans="1:13" ht="15" customHeight="1">
      <c r="A22" s="47"/>
      <c r="B22" s="25"/>
      <c r="C22" s="49" t="s">
        <v>306</v>
      </c>
      <c r="D22" s="29">
        <v>5762</v>
      </c>
      <c r="E22" s="30">
        <v>3945</v>
      </c>
      <c r="F22" s="31">
        <v>1036</v>
      </c>
      <c r="G22" s="31">
        <v>1763</v>
      </c>
      <c r="H22" s="31">
        <v>2614</v>
      </c>
      <c r="I22" s="31">
        <v>291</v>
      </c>
      <c r="J22" s="31">
        <v>547</v>
      </c>
      <c r="K22" s="31">
        <v>118</v>
      </c>
      <c r="L22" s="31">
        <v>391</v>
      </c>
      <c r="M22" s="31">
        <v>170</v>
      </c>
    </row>
    <row r="23" spans="1:13" ht="15" customHeight="1">
      <c r="A23" s="47"/>
      <c r="B23" s="40"/>
      <c r="C23" s="50"/>
      <c r="D23" s="41">
        <v>1</v>
      </c>
      <c r="E23" s="42">
        <v>0.68465810482471368</v>
      </c>
      <c r="F23" s="43">
        <v>0.17979868101353697</v>
      </c>
      <c r="G23" s="43">
        <v>0.30597014925373134</v>
      </c>
      <c r="H23" s="43">
        <v>0.45366192294342245</v>
      </c>
      <c r="I23" s="43">
        <v>5.0503297466157587E-2</v>
      </c>
      <c r="J23" s="43">
        <v>9.4932315168344328E-2</v>
      </c>
      <c r="K23" s="43">
        <v>2.0479000347101702E-2</v>
      </c>
      <c r="L23" s="43">
        <v>6.7858382506074275E-2</v>
      </c>
      <c r="M23" s="43">
        <v>2.9503644567858381E-2</v>
      </c>
    </row>
    <row r="24" spans="1:13" ht="15" customHeight="1">
      <c r="A24" s="47"/>
      <c r="B24" s="25" t="s">
        <v>295</v>
      </c>
      <c r="C24" s="52" t="s">
        <v>307</v>
      </c>
      <c r="D24" s="22">
        <v>2093</v>
      </c>
      <c r="E24" s="23">
        <v>139</v>
      </c>
      <c r="F24" s="24">
        <v>37</v>
      </c>
      <c r="G24" s="24">
        <v>372</v>
      </c>
      <c r="H24" s="24">
        <v>1056</v>
      </c>
      <c r="I24" s="24">
        <v>115</v>
      </c>
      <c r="J24" s="24">
        <v>372</v>
      </c>
      <c r="K24" s="24">
        <v>114</v>
      </c>
      <c r="L24" s="24">
        <v>512</v>
      </c>
      <c r="M24" s="24">
        <v>87</v>
      </c>
    </row>
    <row r="25" spans="1:13" ht="15" customHeight="1">
      <c r="A25" s="47"/>
      <c r="B25" s="25"/>
      <c r="C25" s="51"/>
      <c r="D25" s="32">
        <v>1</v>
      </c>
      <c r="E25" s="27">
        <v>6.6411849020544672E-2</v>
      </c>
      <c r="F25" s="28">
        <v>1.7677974199713332E-2</v>
      </c>
      <c r="G25" s="28">
        <v>0.17773530817009078</v>
      </c>
      <c r="H25" s="28">
        <v>0.50453893932154803</v>
      </c>
      <c r="I25" s="28">
        <v>5.4945054945054944E-2</v>
      </c>
      <c r="J25" s="28">
        <v>0.17773530817009078</v>
      </c>
      <c r="K25" s="28">
        <v>5.4467271858576208E-2</v>
      </c>
      <c r="L25" s="28">
        <v>0.24462494027711418</v>
      </c>
      <c r="M25" s="28">
        <v>4.1567128523650264E-2</v>
      </c>
    </row>
    <row r="26" spans="1:13" ht="15" customHeight="1">
      <c r="A26" s="47"/>
      <c r="B26" s="25"/>
      <c r="C26" s="49" t="s">
        <v>308</v>
      </c>
      <c r="D26" s="29">
        <v>6217</v>
      </c>
      <c r="E26" s="30">
        <v>5564</v>
      </c>
      <c r="F26" s="31">
        <v>96</v>
      </c>
      <c r="G26" s="31">
        <v>2205</v>
      </c>
      <c r="H26" s="31">
        <v>2947</v>
      </c>
      <c r="I26" s="31">
        <v>255</v>
      </c>
      <c r="J26" s="31">
        <v>529</v>
      </c>
      <c r="K26" s="31">
        <v>67</v>
      </c>
      <c r="L26" s="31">
        <v>182</v>
      </c>
      <c r="M26" s="31">
        <v>126</v>
      </c>
    </row>
    <row r="27" spans="1:13" ht="15" customHeight="1">
      <c r="A27" s="47"/>
      <c r="B27" s="25"/>
      <c r="C27" s="51"/>
      <c r="D27" s="32">
        <v>1</v>
      </c>
      <c r="E27" s="27">
        <v>0.89496541740389257</v>
      </c>
      <c r="F27" s="28">
        <v>1.5441531285185781E-2</v>
      </c>
      <c r="G27" s="28">
        <v>0.35467267170661093</v>
      </c>
      <c r="H27" s="28">
        <v>0.47402284059835936</v>
      </c>
      <c r="I27" s="28">
        <v>4.1016567476274732E-2</v>
      </c>
      <c r="J27" s="28">
        <v>8.5089271352742482E-2</v>
      </c>
      <c r="K27" s="28">
        <v>1.077690204278591E-2</v>
      </c>
      <c r="L27" s="28">
        <v>2.9274569728164709E-2</v>
      </c>
      <c r="M27" s="28">
        <v>2.0267009811806336E-2</v>
      </c>
    </row>
    <row r="28" spans="1:13" ht="15" customHeight="1">
      <c r="A28" s="47"/>
      <c r="B28" s="25"/>
      <c r="C28" s="49" t="s">
        <v>406</v>
      </c>
      <c r="D28" s="29">
        <v>7018</v>
      </c>
      <c r="E28" s="30">
        <v>5869</v>
      </c>
      <c r="F28" s="31">
        <v>4805</v>
      </c>
      <c r="G28" s="31">
        <v>1103</v>
      </c>
      <c r="H28" s="31">
        <v>3736</v>
      </c>
      <c r="I28" s="31">
        <v>181</v>
      </c>
      <c r="J28" s="31">
        <v>437</v>
      </c>
      <c r="K28" s="31">
        <v>72</v>
      </c>
      <c r="L28" s="31">
        <v>204</v>
      </c>
      <c r="M28" s="31">
        <v>140</v>
      </c>
    </row>
    <row r="29" spans="1:13" ht="15" customHeight="1">
      <c r="A29" s="47"/>
      <c r="B29" s="25"/>
      <c r="C29" s="51"/>
      <c r="D29" s="32">
        <v>1</v>
      </c>
      <c r="E29" s="27">
        <v>0.8362781419207751</v>
      </c>
      <c r="F29" s="28">
        <v>0.68466799658022226</v>
      </c>
      <c r="G29" s="28">
        <v>0.15716728412653178</v>
      </c>
      <c r="H29" s="28">
        <v>0.53234539754915933</v>
      </c>
      <c r="I29" s="28">
        <v>2.5790823596466228E-2</v>
      </c>
      <c r="J29" s="28">
        <v>6.2268452550584212E-2</v>
      </c>
      <c r="K29" s="28">
        <v>1.0259333143345683E-2</v>
      </c>
      <c r="L29" s="28">
        <v>2.9068110572812767E-2</v>
      </c>
      <c r="M29" s="28">
        <v>1.9948703334283273E-2</v>
      </c>
    </row>
    <row r="30" spans="1:13" ht="15" customHeight="1">
      <c r="A30" s="47"/>
      <c r="B30" s="25"/>
      <c r="C30" s="49" t="s">
        <v>407</v>
      </c>
      <c r="D30" s="29">
        <v>4023</v>
      </c>
      <c r="E30" s="30">
        <v>1557</v>
      </c>
      <c r="F30" s="31">
        <v>1215</v>
      </c>
      <c r="G30" s="31">
        <v>608</v>
      </c>
      <c r="H30" s="31">
        <v>2878</v>
      </c>
      <c r="I30" s="31">
        <v>138</v>
      </c>
      <c r="J30" s="31">
        <v>299</v>
      </c>
      <c r="K30" s="31">
        <v>152</v>
      </c>
      <c r="L30" s="31">
        <v>182</v>
      </c>
      <c r="M30" s="31">
        <v>113</v>
      </c>
    </row>
    <row r="31" spans="1:13" ht="15" customHeight="1">
      <c r="A31" s="47"/>
      <c r="B31" s="40"/>
      <c r="C31" s="50"/>
      <c r="D31" s="41">
        <v>1</v>
      </c>
      <c r="E31" s="42">
        <v>0.38702460850111858</v>
      </c>
      <c r="F31" s="43">
        <v>0.30201342281879195</v>
      </c>
      <c r="G31" s="43">
        <v>0.15113099676858066</v>
      </c>
      <c r="H31" s="43">
        <v>0.71538652746706433</v>
      </c>
      <c r="I31" s="43">
        <v>3.4302759134973902E-2</v>
      </c>
      <c r="J31" s="43">
        <v>7.4322644792443451E-2</v>
      </c>
      <c r="K31" s="43">
        <v>3.7782749192145165E-2</v>
      </c>
      <c r="L31" s="43">
        <v>4.5239870743226447E-2</v>
      </c>
      <c r="M31" s="43">
        <v>2.8088491175739499E-2</v>
      </c>
    </row>
    <row r="32" spans="1:13" ht="15" customHeight="1">
      <c r="A32" s="47"/>
      <c r="B32" s="25" t="s">
        <v>296</v>
      </c>
      <c r="C32" s="52" t="s">
        <v>408</v>
      </c>
      <c r="D32" s="22">
        <v>2534</v>
      </c>
      <c r="E32" s="33">
        <v>1781</v>
      </c>
      <c r="F32" s="34">
        <v>910</v>
      </c>
      <c r="G32" s="34">
        <v>512</v>
      </c>
      <c r="H32" s="34">
        <v>1400</v>
      </c>
      <c r="I32" s="34">
        <v>117</v>
      </c>
      <c r="J32" s="34">
        <v>279</v>
      </c>
      <c r="K32" s="34">
        <v>54</v>
      </c>
      <c r="L32" s="34">
        <v>123</v>
      </c>
      <c r="M32" s="34">
        <v>48</v>
      </c>
    </row>
    <row r="33" spans="1:13" ht="15" customHeight="1">
      <c r="A33" s="47"/>
      <c r="B33" s="25"/>
      <c r="C33" s="51"/>
      <c r="D33" s="32">
        <v>1</v>
      </c>
      <c r="E33" s="27">
        <v>0.70284135753749011</v>
      </c>
      <c r="F33" s="28">
        <v>0.35911602209944754</v>
      </c>
      <c r="G33" s="28">
        <v>0.20205209155485399</v>
      </c>
      <c r="H33" s="28">
        <v>0.5524861878453039</v>
      </c>
      <c r="I33" s="28">
        <v>4.6172059984214683E-2</v>
      </c>
      <c r="J33" s="28">
        <v>0.11010260457774269</v>
      </c>
      <c r="K33" s="28">
        <v>2.1310181531176007E-2</v>
      </c>
      <c r="L33" s="28">
        <v>4.8539857932123127E-2</v>
      </c>
      <c r="M33" s="28">
        <v>1.8942383583267563E-2</v>
      </c>
    </row>
    <row r="34" spans="1:13" ht="15" customHeight="1">
      <c r="A34" s="47"/>
      <c r="B34" s="25"/>
      <c r="C34" s="49" t="s">
        <v>409</v>
      </c>
      <c r="D34" s="29">
        <v>13584</v>
      </c>
      <c r="E34" s="35">
        <v>9452</v>
      </c>
      <c r="F34" s="36">
        <v>4389</v>
      </c>
      <c r="G34" s="36">
        <v>3157</v>
      </c>
      <c r="H34" s="36">
        <v>7602</v>
      </c>
      <c r="I34" s="36">
        <v>498</v>
      </c>
      <c r="J34" s="36">
        <v>1118</v>
      </c>
      <c r="K34" s="36">
        <v>261</v>
      </c>
      <c r="L34" s="36">
        <v>643</v>
      </c>
      <c r="M34" s="36">
        <v>291</v>
      </c>
    </row>
    <row r="35" spans="1:13" ht="15" customHeight="1">
      <c r="A35" s="47"/>
      <c r="B35" s="25"/>
      <c r="C35" s="51"/>
      <c r="D35" s="32">
        <v>1</v>
      </c>
      <c r="E35" s="27">
        <v>0.69581861012956414</v>
      </c>
      <c r="F35" s="28">
        <v>0.32310070671378094</v>
      </c>
      <c r="G35" s="28">
        <v>0.23240577149587752</v>
      </c>
      <c r="H35" s="28">
        <v>0.55962897526501765</v>
      </c>
      <c r="I35" s="28">
        <v>3.6660777385159007E-2</v>
      </c>
      <c r="J35" s="28">
        <v>8.2302709069493524E-2</v>
      </c>
      <c r="K35" s="28">
        <v>1.9213780918727916E-2</v>
      </c>
      <c r="L35" s="28">
        <v>4.7335100117785633E-2</v>
      </c>
      <c r="M35" s="28">
        <v>2.1422261484098939E-2</v>
      </c>
    </row>
    <row r="36" spans="1:13" ht="15" customHeight="1">
      <c r="A36" s="47"/>
      <c r="B36" s="25"/>
      <c r="C36" s="49" t="s">
        <v>410</v>
      </c>
      <c r="D36" s="29">
        <v>2397</v>
      </c>
      <c r="E36" s="35">
        <v>1448</v>
      </c>
      <c r="F36" s="36">
        <v>682</v>
      </c>
      <c r="G36" s="36">
        <v>488</v>
      </c>
      <c r="H36" s="36">
        <v>1246</v>
      </c>
      <c r="I36" s="36">
        <v>63</v>
      </c>
      <c r="J36" s="36">
        <v>182</v>
      </c>
      <c r="K36" s="36">
        <v>50</v>
      </c>
      <c r="L36" s="36">
        <v>207</v>
      </c>
      <c r="M36" s="36">
        <v>63</v>
      </c>
    </row>
    <row r="37" spans="1:13" ht="15" customHeight="1">
      <c r="A37" s="47"/>
      <c r="B37" s="25"/>
      <c r="C37" s="51"/>
      <c r="D37" s="32">
        <v>1</v>
      </c>
      <c r="E37" s="27">
        <v>0.6040884438881936</v>
      </c>
      <c r="F37" s="28">
        <v>0.28452231956612434</v>
      </c>
      <c r="G37" s="28">
        <v>0.2035878181059658</v>
      </c>
      <c r="H37" s="28">
        <v>0.51981643721318316</v>
      </c>
      <c r="I37" s="28">
        <v>2.6282853566958697E-2</v>
      </c>
      <c r="J37" s="28">
        <v>7.5928243637880685E-2</v>
      </c>
      <c r="K37" s="28">
        <v>2.0859407592824362E-2</v>
      </c>
      <c r="L37" s="28">
        <v>8.635794743429287E-2</v>
      </c>
      <c r="M37" s="28">
        <v>2.6282853566958697E-2</v>
      </c>
    </row>
    <row r="38" spans="1:13" ht="15" customHeight="1">
      <c r="A38" s="47"/>
      <c r="B38" s="25"/>
      <c r="C38" s="49" t="s">
        <v>411</v>
      </c>
      <c r="D38" s="29">
        <v>794</v>
      </c>
      <c r="E38" s="35">
        <v>400</v>
      </c>
      <c r="F38" s="36">
        <v>166</v>
      </c>
      <c r="G38" s="36">
        <v>112</v>
      </c>
      <c r="H38" s="36">
        <v>347</v>
      </c>
      <c r="I38" s="36">
        <v>15</v>
      </c>
      <c r="J38" s="36">
        <v>48</v>
      </c>
      <c r="K38" s="36">
        <v>38</v>
      </c>
      <c r="L38" s="36">
        <v>115</v>
      </c>
      <c r="M38" s="36">
        <v>39</v>
      </c>
    </row>
    <row r="39" spans="1:13" ht="15" customHeight="1">
      <c r="A39" s="47"/>
      <c r="B39" s="40"/>
      <c r="C39" s="50"/>
      <c r="D39" s="41">
        <v>1</v>
      </c>
      <c r="E39" s="42">
        <v>0.50377833753148615</v>
      </c>
      <c r="F39" s="43">
        <v>0.20906801007556675</v>
      </c>
      <c r="G39" s="43">
        <v>0.14105793450881612</v>
      </c>
      <c r="H39" s="43">
        <v>0.43702770780856426</v>
      </c>
      <c r="I39" s="43">
        <v>1.8891687657430732E-2</v>
      </c>
      <c r="J39" s="43">
        <v>6.0453400503778336E-2</v>
      </c>
      <c r="K39" s="43">
        <v>4.7858942065491183E-2</v>
      </c>
      <c r="L39" s="43">
        <v>0.14483627204030228</v>
      </c>
      <c r="M39" s="43">
        <v>4.9118387909319897E-2</v>
      </c>
    </row>
    <row r="40" spans="1:13" ht="15" customHeight="1">
      <c r="A40" s="47"/>
      <c r="B40" s="25" t="s">
        <v>297</v>
      </c>
      <c r="C40" s="52" t="s">
        <v>2</v>
      </c>
      <c r="D40" s="22">
        <v>1979</v>
      </c>
      <c r="E40" s="23">
        <v>1339</v>
      </c>
      <c r="F40" s="24">
        <v>754</v>
      </c>
      <c r="G40" s="24">
        <v>378</v>
      </c>
      <c r="H40" s="24">
        <v>1075</v>
      </c>
      <c r="I40" s="24">
        <v>69</v>
      </c>
      <c r="J40" s="24">
        <v>167</v>
      </c>
      <c r="K40" s="24">
        <v>38</v>
      </c>
      <c r="L40" s="24">
        <v>111</v>
      </c>
      <c r="M40" s="24">
        <v>43</v>
      </c>
    </row>
    <row r="41" spans="1:13" ht="15" customHeight="1">
      <c r="A41" s="47"/>
      <c r="B41" s="25"/>
      <c r="C41" s="51"/>
      <c r="D41" s="32">
        <v>1</v>
      </c>
      <c r="E41" s="27">
        <v>0.67660434562910565</v>
      </c>
      <c r="F41" s="28">
        <v>0.38100050530570995</v>
      </c>
      <c r="G41" s="28">
        <v>0.1910055583628095</v>
      </c>
      <c r="H41" s="28">
        <v>0.54320363820111173</v>
      </c>
      <c r="I41" s="28">
        <v>3.4866093986862051E-2</v>
      </c>
      <c r="J41" s="28">
        <v>8.438605356240525E-2</v>
      </c>
      <c r="K41" s="28">
        <v>1.9201616978271854E-2</v>
      </c>
      <c r="L41" s="28">
        <v>5.6088933804951994E-2</v>
      </c>
      <c r="M41" s="28">
        <v>2.1728145528044467E-2</v>
      </c>
    </row>
    <row r="42" spans="1:13" ht="15" customHeight="1">
      <c r="A42" s="47"/>
      <c r="B42" s="25"/>
      <c r="C42" s="49" t="s">
        <v>309</v>
      </c>
      <c r="D42" s="29">
        <v>1921</v>
      </c>
      <c r="E42" s="30">
        <v>1379</v>
      </c>
      <c r="F42" s="31">
        <v>688</v>
      </c>
      <c r="G42" s="31">
        <v>492</v>
      </c>
      <c r="H42" s="31">
        <v>1105</v>
      </c>
      <c r="I42" s="31">
        <v>71</v>
      </c>
      <c r="J42" s="31">
        <v>153</v>
      </c>
      <c r="K42" s="31">
        <v>27</v>
      </c>
      <c r="L42" s="31">
        <v>87</v>
      </c>
      <c r="M42" s="31">
        <v>22</v>
      </c>
    </row>
    <row r="43" spans="1:13" ht="15" customHeight="1">
      <c r="A43" s="47"/>
      <c r="B43" s="25"/>
      <c r="C43" s="51"/>
      <c r="D43" s="32">
        <v>1</v>
      </c>
      <c r="E43" s="27">
        <v>0.71785528370640295</v>
      </c>
      <c r="F43" s="28">
        <v>0.35814679854242581</v>
      </c>
      <c r="G43" s="28">
        <v>0.25611660593440916</v>
      </c>
      <c r="H43" s="28">
        <v>0.5752212389380531</v>
      </c>
      <c r="I43" s="28">
        <v>3.695991671004685E-2</v>
      </c>
      <c r="J43" s="28">
        <v>7.9646017699115043E-2</v>
      </c>
      <c r="K43" s="28">
        <v>1.4055179593961478E-2</v>
      </c>
      <c r="L43" s="28">
        <v>4.5288912024986985E-2</v>
      </c>
      <c r="M43" s="28">
        <v>1.1452368558042686E-2</v>
      </c>
    </row>
    <row r="44" spans="1:13" ht="15" customHeight="1">
      <c r="A44" s="47"/>
      <c r="B44" s="25"/>
      <c r="C44" s="49" t="s">
        <v>310</v>
      </c>
      <c r="D44" s="29">
        <v>1117</v>
      </c>
      <c r="E44" s="30">
        <v>791</v>
      </c>
      <c r="F44" s="31">
        <v>393</v>
      </c>
      <c r="G44" s="31">
        <v>293</v>
      </c>
      <c r="H44" s="31">
        <v>634</v>
      </c>
      <c r="I44" s="31">
        <v>39</v>
      </c>
      <c r="J44" s="31">
        <v>87</v>
      </c>
      <c r="K44" s="31">
        <v>37</v>
      </c>
      <c r="L44" s="31">
        <v>75</v>
      </c>
      <c r="M44" s="31">
        <v>13</v>
      </c>
    </row>
    <row r="45" spans="1:13" ht="15" customHeight="1">
      <c r="A45" s="47"/>
      <c r="B45" s="25"/>
      <c r="C45" s="51"/>
      <c r="D45" s="32">
        <v>1</v>
      </c>
      <c r="E45" s="27">
        <v>0.70814682184422562</v>
      </c>
      <c r="F45" s="28">
        <v>0.35183527305282003</v>
      </c>
      <c r="G45" s="28">
        <v>0.26230975828111014</v>
      </c>
      <c r="H45" s="28">
        <v>0.56759176365264097</v>
      </c>
      <c r="I45" s="28">
        <v>3.4914950760966873E-2</v>
      </c>
      <c r="J45" s="28">
        <v>7.7887197851387646E-2</v>
      </c>
      <c r="K45" s="28">
        <v>3.312444046553268E-2</v>
      </c>
      <c r="L45" s="28">
        <v>6.714413607878246E-2</v>
      </c>
      <c r="M45" s="28">
        <v>1.1638316920322292E-2</v>
      </c>
    </row>
    <row r="46" spans="1:13" ht="15" customHeight="1">
      <c r="A46" s="47"/>
      <c r="B46" s="25"/>
      <c r="C46" s="49" t="s">
        <v>5</v>
      </c>
      <c r="D46" s="29">
        <v>1482</v>
      </c>
      <c r="E46" s="30">
        <v>1042</v>
      </c>
      <c r="F46" s="31">
        <v>485</v>
      </c>
      <c r="G46" s="31">
        <v>371</v>
      </c>
      <c r="H46" s="31">
        <v>803</v>
      </c>
      <c r="I46" s="31">
        <v>40</v>
      </c>
      <c r="J46" s="31">
        <v>100</v>
      </c>
      <c r="K46" s="31">
        <v>34</v>
      </c>
      <c r="L46" s="31">
        <v>78</v>
      </c>
      <c r="M46" s="31">
        <v>41</v>
      </c>
    </row>
    <row r="47" spans="1:13" ht="15" customHeight="1">
      <c r="A47" s="47"/>
      <c r="B47" s="25"/>
      <c r="C47" s="51"/>
      <c r="D47" s="32">
        <v>1</v>
      </c>
      <c r="E47" s="27">
        <v>0.70310391363022939</v>
      </c>
      <c r="F47" s="28">
        <v>0.32726045883940619</v>
      </c>
      <c r="G47" s="28">
        <v>0.25033738191632926</v>
      </c>
      <c r="H47" s="28">
        <v>0.54183535762483126</v>
      </c>
      <c r="I47" s="28">
        <v>2.6990553306342781E-2</v>
      </c>
      <c r="J47" s="28">
        <v>6.7476383265856948E-2</v>
      </c>
      <c r="K47" s="28">
        <v>2.2941970310391364E-2</v>
      </c>
      <c r="L47" s="28">
        <v>5.2631578947368418E-2</v>
      </c>
      <c r="M47" s="28">
        <v>2.766531713900135E-2</v>
      </c>
    </row>
    <row r="48" spans="1:13" ht="15" customHeight="1">
      <c r="A48" s="47"/>
      <c r="B48" s="25"/>
      <c r="C48" s="49" t="s">
        <v>311</v>
      </c>
      <c r="D48" s="29">
        <v>2208</v>
      </c>
      <c r="E48" s="30">
        <v>1589</v>
      </c>
      <c r="F48" s="31">
        <v>754</v>
      </c>
      <c r="G48" s="31">
        <v>523</v>
      </c>
      <c r="H48" s="31">
        <v>1171</v>
      </c>
      <c r="I48" s="31">
        <v>63</v>
      </c>
      <c r="J48" s="31">
        <v>179</v>
      </c>
      <c r="K48" s="31">
        <v>34</v>
      </c>
      <c r="L48" s="31">
        <v>93</v>
      </c>
      <c r="M48" s="31">
        <v>54</v>
      </c>
    </row>
    <row r="49" spans="1:13" ht="15" customHeight="1">
      <c r="A49" s="47"/>
      <c r="B49" s="25"/>
      <c r="C49" s="51"/>
      <c r="D49" s="32">
        <v>1</v>
      </c>
      <c r="E49" s="27">
        <v>0.71965579710144922</v>
      </c>
      <c r="F49" s="28">
        <v>0.34148550724637683</v>
      </c>
      <c r="G49" s="28">
        <v>0.2368659420289855</v>
      </c>
      <c r="H49" s="28">
        <v>0.53034420289855078</v>
      </c>
      <c r="I49" s="28">
        <v>2.8532608695652172E-2</v>
      </c>
      <c r="J49" s="28">
        <v>8.1068840579710144E-2</v>
      </c>
      <c r="K49" s="28">
        <v>1.5398550724637682E-2</v>
      </c>
      <c r="L49" s="28">
        <v>4.2119565217391304E-2</v>
      </c>
      <c r="M49" s="28">
        <v>2.4456521739130436E-2</v>
      </c>
    </row>
    <row r="50" spans="1:13" ht="15" customHeight="1">
      <c r="A50" s="47"/>
      <c r="B50" s="25"/>
      <c r="C50" s="49" t="s">
        <v>7</v>
      </c>
      <c r="D50" s="29">
        <v>1532</v>
      </c>
      <c r="E50" s="30">
        <v>1081</v>
      </c>
      <c r="F50" s="31">
        <v>491</v>
      </c>
      <c r="G50" s="31">
        <v>410</v>
      </c>
      <c r="H50" s="31">
        <v>877</v>
      </c>
      <c r="I50" s="31">
        <v>43</v>
      </c>
      <c r="J50" s="31">
        <v>94</v>
      </c>
      <c r="K50" s="31">
        <v>22</v>
      </c>
      <c r="L50" s="31">
        <v>70</v>
      </c>
      <c r="M50" s="31">
        <v>25</v>
      </c>
    </row>
    <row r="51" spans="1:13" ht="15" customHeight="1">
      <c r="A51" s="47"/>
      <c r="B51" s="25"/>
      <c r="C51" s="51"/>
      <c r="D51" s="32">
        <v>1</v>
      </c>
      <c r="E51" s="27">
        <v>0.70561357702349869</v>
      </c>
      <c r="F51" s="28">
        <v>0.32049608355091386</v>
      </c>
      <c r="G51" s="28">
        <v>0.26762402088772846</v>
      </c>
      <c r="H51" s="28">
        <v>0.57245430809399478</v>
      </c>
      <c r="I51" s="28">
        <v>2.8067885117493474E-2</v>
      </c>
      <c r="J51" s="28">
        <v>6.1357702349869453E-2</v>
      </c>
      <c r="K51" s="28">
        <v>1.4360313315926894E-2</v>
      </c>
      <c r="L51" s="28">
        <v>4.5691906005221931E-2</v>
      </c>
      <c r="M51" s="28">
        <v>1.6318537859007835E-2</v>
      </c>
    </row>
    <row r="52" spans="1:13" ht="15" customHeight="1">
      <c r="A52" s="47"/>
      <c r="B52" s="25"/>
      <c r="C52" s="49" t="s">
        <v>3</v>
      </c>
      <c r="D52" s="29">
        <v>2344</v>
      </c>
      <c r="E52" s="30">
        <v>1574</v>
      </c>
      <c r="F52" s="31">
        <v>713</v>
      </c>
      <c r="G52" s="31">
        <v>539</v>
      </c>
      <c r="H52" s="31">
        <v>1270</v>
      </c>
      <c r="I52" s="31">
        <v>89</v>
      </c>
      <c r="J52" s="31">
        <v>180</v>
      </c>
      <c r="K52" s="31">
        <v>56</v>
      </c>
      <c r="L52" s="31">
        <v>124</v>
      </c>
      <c r="M52" s="31">
        <v>71</v>
      </c>
    </row>
    <row r="53" spans="1:13" ht="15" customHeight="1">
      <c r="A53" s="47"/>
      <c r="B53" s="25"/>
      <c r="C53" s="51"/>
      <c r="D53" s="32">
        <v>1</v>
      </c>
      <c r="E53" s="27">
        <v>0.67150170648464169</v>
      </c>
      <c r="F53" s="28">
        <v>0.30418088737201365</v>
      </c>
      <c r="G53" s="28">
        <v>0.22994880546075086</v>
      </c>
      <c r="H53" s="28">
        <v>0.54180887372013653</v>
      </c>
      <c r="I53" s="28">
        <v>3.7969283276450515E-2</v>
      </c>
      <c r="J53" s="28">
        <v>7.6791808873720141E-2</v>
      </c>
      <c r="K53" s="28">
        <v>2.3890784982935155E-2</v>
      </c>
      <c r="L53" s="28">
        <v>5.2901023890784986E-2</v>
      </c>
      <c r="M53" s="28">
        <v>3.0290102389078498E-2</v>
      </c>
    </row>
    <row r="54" spans="1:13" ht="15" customHeight="1">
      <c r="A54" s="47"/>
      <c r="B54" s="25"/>
      <c r="C54" s="49" t="s">
        <v>6</v>
      </c>
      <c r="D54" s="29">
        <v>1909</v>
      </c>
      <c r="E54" s="30">
        <v>1318</v>
      </c>
      <c r="F54" s="31">
        <v>575</v>
      </c>
      <c r="G54" s="31">
        <v>381</v>
      </c>
      <c r="H54" s="31">
        <v>1018</v>
      </c>
      <c r="I54" s="31">
        <v>71</v>
      </c>
      <c r="J54" s="31">
        <v>188</v>
      </c>
      <c r="K54" s="31">
        <v>38</v>
      </c>
      <c r="L54" s="31">
        <v>109</v>
      </c>
      <c r="M54" s="31">
        <v>35</v>
      </c>
    </row>
    <row r="55" spans="1:13" ht="15" customHeight="1">
      <c r="A55" s="47"/>
      <c r="B55" s="25"/>
      <c r="C55" s="51"/>
      <c r="D55" s="32">
        <v>1</v>
      </c>
      <c r="E55" s="27">
        <v>0.69041382922996331</v>
      </c>
      <c r="F55" s="28">
        <v>0.30120481927710846</v>
      </c>
      <c r="G55" s="28">
        <v>0.1995809324253536</v>
      </c>
      <c r="H55" s="28">
        <v>0.53326348873755891</v>
      </c>
      <c r="I55" s="28">
        <v>3.719224724986904E-2</v>
      </c>
      <c r="J55" s="28">
        <v>9.8480880041906763E-2</v>
      </c>
      <c r="K55" s="28">
        <v>1.9905709795704558E-2</v>
      </c>
      <c r="L55" s="28">
        <v>5.7097957045573598E-2</v>
      </c>
      <c r="M55" s="28">
        <v>1.8334206390780514E-2</v>
      </c>
    </row>
    <row r="56" spans="1:13" ht="15" customHeight="1">
      <c r="A56" s="47"/>
      <c r="B56" s="25"/>
      <c r="C56" s="49" t="s">
        <v>8</v>
      </c>
      <c r="D56" s="29">
        <v>5182</v>
      </c>
      <c r="E56" s="30">
        <v>3152</v>
      </c>
      <c r="F56" s="31">
        <v>1379</v>
      </c>
      <c r="G56" s="31">
        <v>948</v>
      </c>
      <c r="H56" s="31">
        <v>2812</v>
      </c>
      <c r="I56" s="31">
        <v>219</v>
      </c>
      <c r="J56" s="31">
        <v>508</v>
      </c>
      <c r="K56" s="31">
        <v>128</v>
      </c>
      <c r="L56" s="31">
        <v>365</v>
      </c>
      <c r="M56" s="31">
        <v>202</v>
      </c>
    </row>
    <row r="57" spans="1:13" ht="15" customHeight="1">
      <c r="A57" s="47"/>
      <c r="B57" s="40"/>
      <c r="C57" s="50"/>
      <c r="D57" s="41">
        <v>1</v>
      </c>
      <c r="E57" s="42">
        <v>0.60825935932072561</v>
      </c>
      <c r="F57" s="43">
        <v>0.26611346970281746</v>
      </c>
      <c r="G57" s="43">
        <v>0.18294094944037051</v>
      </c>
      <c r="H57" s="43">
        <v>0.54264762639907371</v>
      </c>
      <c r="I57" s="43">
        <v>4.2261675028946351E-2</v>
      </c>
      <c r="J57" s="43">
        <v>9.8031648012350439E-2</v>
      </c>
      <c r="K57" s="43">
        <v>2.4700887688151294E-2</v>
      </c>
      <c r="L57" s="43">
        <v>7.0436125048243925E-2</v>
      </c>
      <c r="M57" s="43">
        <v>3.8981088382863759E-2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724" priority="31" rank="1"/>
  </conditionalFormatting>
  <conditionalFormatting sqref="E57:M57">
    <cfRule type="top10" dxfId="723" priority="25" rank="1"/>
  </conditionalFormatting>
  <conditionalFormatting sqref="E55:M55">
    <cfRule type="top10" dxfId="722" priority="24" rank="1"/>
  </conditionalFormatting>
  <conditionalFormatting sqref="E53:M53">
    <cfRule type="top10" dxfId="721" priority="23" rank="1"/>
  </conditionalFormatting>
  <conditionalFormatting sqref="E51:M51">
    <cfRule type="top10" dxfId="720" priority="22" rank="1"/>
  </conditionalFormatting>
  <conditionalFormatting sqref="E49:M49">
    <cfRule type="top10" dxfId="719" priority="21" rank="1"/>
  </conditionalFormatting>
  <conditionalFormatting sqref="E47:M47">
    <cfRule type="top10" dxfId="718" priority="20" rank="1"/>
  </conditionalFormatting>
  <conditionalFormatting sqref="E45:M45">
    <cfRule type="top10" dxfId="717" priority="19" rank="1"/>
  </conditionalFormatting>
  <conditionalFormatting sqref="E43:M43">
    <cfRule type="top10" dxfId="716" priority="18" rank="1"/>
  </conditionalFormatting>
  <conditionalFormatting sqref="E41:M41">
    <cfRule type="top10" dxfId="715" priority="17" rank="1"/>
  </conditionalFormatting>
  <conditionalFormatting sqref="E39:M39">
    <cfRule type="top10" dxfId="714" priority="16" rank="1"/>
  </conditionalFormatting>
  <conditionalFormatting sqref="E37:M37">
    <cfRule type="top10" dxfId="713" priority="15" rank="1"/>
  </conditionalFormatting>
  <conditionalFormatting sqref="E35:M35">
    <cfRule type="top10" dxfId="712" priority="14" rank="1"/>
  </conditionalFormatting>
  <conditionalFormatting sqref="E33:M33">
    <cfRule type="top10" dxfId="711" priority="13" rank="1"/>
  </conditionalFormatting>
  <conditionalFormatting sqref="E31:M31">
    <cfRule type="top10" dxfId="710" priority="11" rank="1"/>
  </conditionalFormatting>
  <conditionalFormatting sqref="E29:M29">
    <cfRule type="top10" dxfId="709" priority="10" rank="1"/>
  </conditionalFormatting>
  <conditionalFormatting sqref="E27:M27">
    <cfRule type="top10" dxfId="708" priority="9" rank="1"/>
  </conditionalFormatting>
  <conditionalFormatting sqref="E25:M25">
    <cfRule type="top10" dxfId="707" priority="8" rank="1"/>
  </conditionalFormatting>
  <conditionalFormatting sqref="E23:M23">
    <cfRule type="top10" dxfId="706" priority="7" rank="1"/>
  </conditionalFormatting>
  <conditionalFormatting sqref="E21:M21">
    <cfRule type="top10" dxfId="705" priority="6" rank="1"/>
  </conditionalFormatting>
  <conditionalFormatting sqref="E19:M19">
    <cfRule type="top10" dxfId="704" priority="5" rank="1"/>
  </conditionalFormatting>
  <conditionalFormatting sqref="E17:M17">
    <cfRule type="top10" dxfId="703" priority="4" rank="1"/>
  </conditionalFormatting>
  <conditionalFormatting sqref="E15:M15">
    <cfRule type="top10" dxfId="702" priority="3" rank="1"/>
  </conditionalFormatting>
  <conditionalFormatting sqref="E13:M13">
    <cfRule type="top10" dxfId="701" priority="2" rank="1"/>
  </conditionalFormatting>
  <conditionalFormatting sqref="E11:M11">
    <cfRule type="top10" dxfId="7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4" width="8.625" style="3"/>
    <col min="15" max="16384" width="8.625" style="38"/>
  </cols>
  <sheetData>
    <row r="1" spans="1:16384" ht="15" customHeight="1">
      <c r="A1" s="48"/>
      <c r="B1" s="37"/>
      <c r="C1" s="37"/>
      <c r="D1" s="37"/>
      <c r="E1" s="37"/>
      <c r="F1" s="37"/>
      <c r="G1" s="37"/>
      <c r="H1" s="37"/>
      <c r="I1" s="37"/>
      <c r="J1" s="37"/>
      <c r="K1" s="37"/>
      <c r="L1" s="37"/>
      <c r="M1" s="37"/>
      <c r="N1" s="37"/>
    </row>
    <row r="2" spans="1:16384" ht="15" customHeight="1"/>
    <row r="3" spans="1:16384" ht="15" customHeight="1">
      <c r="B3" s="3" t="s">
        <v>344</v>
      </c>
    </row>
    <row r="4" spans="1:16384" ht="15" customHeight="1">
      <c r="B4" s="3" t="s">
        <v>319</v>
      </c>
    </row>
    <row r="5" spans="1:16384" ht="15" customHeight="1"/>
    <row r="6" spans="1:16384" ht="2.1" customHeight="1">
      <c r="B6" s="5"/>
      <c r="C6" s="6"/>
      <c r="D6" s="7"/>
      <c r="E6" s="8"/>
      <c r="F6" s="9"/>
      <c r="G6" s="9"/>
      <c r="H6" s="9"/>
      <c r="I6" s="9"/>
      <c r="J6" s="9"/>
      <c r="K6" s="9"/>
      <c r="L6" s="9"/>
      <c r="M6" s="9"/>
      <c r="N6" s="9"/>
    </row>
    <row r="7" spans="1:16384" s="44" customFormat="1" ht="117.95" customHeight="1" thickBot="1">
      <c r="A7" s="10"/>
      <c r="B7" s="11"/>
      <c r="C7" s="12" t="s">
        <v>298</v>
      </c>
      <c r="D7" s="13" t="s">
        <v>0</v>
      </c>
      <c r="E7" s="14" t="s">
        <v>152</v>
      </c>
      <c r="F7" s="14" t="s">
        <v>153</v>
      </c>
      <c r="G7" s="14" t="s">
        <v>154</v>
      </c>
      <c r="H7" s="14" t="s">
        <v>155</v>
      </c>
      <c r="I7" s="14" t="s">
        <v>156</v>
      </c>
      <c r="J7" s="14" t="s">
        <v>157</v>
      </c>
      <c r="K7" s="14" t="s">
        <v>158</v>
      </c>
      <c r="L7" s="14" t="s">
        <v>69</v>
      </c>
      <c r="M7" s="14" t="s">
        <v>151</v>
      </c>
      <c r="N7" s="14" t="s">
        <v>20</v>
      </c>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2221</v>
      </c>
      <c r="F8" s="17">
        <v>1861</v>
      </c>
      <c r="G8" s="17">
        <v>990</v>
      </c>
      <c r="H8" s="17">
        <v>2645</v>
      </c>
      <c r="I8" s="17">
        <v>964</v>
      </c>
      <c r="J8" s="17">
        <v>910</v>
      </c>
      <c r="K8" s="17">
        <v>2928</v>
      </c>
      <c r="L8" s="17">
        <v>2607</v>
      </c>
      <c r="M8" s="17">
        <v>9264</v>
      </c>
      <c r="N8" s="17">
        <v>796</v>
      </c>
    </row>
    <row r="9" spans="1:16384" ht="15" customHeight="1">
      <c r="A9" s="47"/>
      <c r="B9" s="55"/>
      <c r="C9" s="56"/>
      <c r="D9" s="18">
        <v>1</v>
      </c>
      <c r="E9" s="19">
        <v>0.1128901087729999</v>
      </c>
      <c r="F9" s="20">
        <v>9.459184710785809E-2</v>
      </c>
      <c r="G9" s="20">
        <v>5.0320219579139978E-2</v>
      </c>
      <c r="H9" s="20">
        <v>0.13444139473416691</v>
      </c>
      <c r="I9" s="20">
        <v>4.8998678458879737E-2</v>
      </c>
      <c r="J9" s="20">
        <v>4.6253939209108468E-2</v>
      </c>
      <c r="K9" s="20">
        <v>0.14882586154315339</v>
      </c>
      <c r="L9" s="20">
        <v>0.13250991155840194</v>
      </c>
      <c r="M9" s="20">
        <v>0.47087526684964931</v>
      </c>
      <c r="N9" s="20">
        <v>4.0459489681813558E-2</v>
      </c>
    </row>
    <row r="10" spans="1:16384" ht="15" customHeight="1">
      <c r="A10" s="47"/>
      <c r="B10" s="21" t="s">
        <v>294</v>
      </c>
      <c r="C10" s="57" t="s">
        <v>300</v>
      </c>
      <c r="D10" s="22">
        <v>9368</v>
      </c>
      <c r="E10" s="23">
        <v>1386</v>
      </c>
      <c r="F10" s="24">
        <v>825</v>
      </c>
      <c r="G10" s="24">
        <v>341</v>
      </c>
      <c r="H10" s="24">
        <v>1134</v>
      </c>
      <c r="I10" s="24">
        <v>343</v>
      </c>
      <c r="J10" s="24">
        <v>378</v>
      </c>
      <c r="K10" s="24">
        <v>1533</v>
      </c>
      <c r="L10" s="24">
        <v>1356</v>
      </c>
      <c r="M10" s="24">
        <v>4328</v>
      </c>
      <c r="N10" s="24">
        <v>340</v>
      </c>
    </row>
    <row r="11" spans="1:16384" ht="15" customHeight="1">
      <c r="A11" s="47"/>
      <c r="B11" s="25"/>
      <c r="C11" s="51"/>
      <c r="D11" s="26">
        <v>1</v>
      </c>
      <c r="E11" s="27">
        <v>0.14795046968403075</v>
      </c>
      <c r="F11" s="28">
        <v>8.8065755764304018E-2</v>
      </c>
      <c r="G11" s="28">
        <v>3.6400512382578992E-2</v>
      </c>
      <c r="H11" s="28">
        <v>0.12105038428693425</v>
      </c>
      <c r="I11" s="28">
        <v>3.6614005123825788E-2</v>
      </c>
      <c r="J11" s="28">
        <v>4.0350128095644748E-2</v>
      </c>
      <c r="K11" s="28">
        <v>0.16364218616567036</v>
      </c>
      <c r="L11" s="28">
        <v>0.14474807856532879</v>
      </c>
      <c r="M11" s="28">
        <v>0.46199829205807003</v>
      </c>
      <c r="N11" s="28">
        <v>3.6293766011955594E-2</v>
      </c>
    </row>
    <row r="12" spans="1:16384" ht="15" customHeight="1">
      <c r="A12" s="47"/>
      <c r="B12" s="25"/>
      <c r="C12" s="49" t="s">
        <v>301</v>
      </c>
      <c r="D12" s="29">
        <v>10225</v>
      </c>
      <c r="E12" s="30">
        <v>828</v>
      </c>
      <c r="F12" s="31">
        <v>1026</v>
      </c>
      <c r="G12" s="31">
        <v>647</v>
      </c>
      <c r="H12" s="31">
        <v>1501</v>
      </c>
      <c r="I12" s="31">
        <v>618</v>
      </c>
      <c r="J12" s="31">
        <v>529</v>
      </c>
      <c r="K12" s="31">
        <v>1388</v>
      </c>
      <c r="L12" s="31">
        <v>1237</v>
      </c>
      <c r="M12" s="31">
        <v>4898</v>
      </c>
      <c r="N12" s="31">
        <v>451</v>
      </c>
    </row>
    <row r="13" spans="1:16384" ht="15" customHeight="1">
      <c r="A13" s="47"/>
      <c r="B13" s="40"/>
      <c r="C13" s="50"/>
      <c r="D13" s="41">
        <v>1</v>
      </c>
      <c r="E13" s="42">
        <v>8.0977995110024445E-2</v>
      </c>
      <c r="F13" s="43">
        <v>0.10034229828850856</v>
      </c>
      <c r="G13" s="43">
        <v>6.3276283618581911E-2</v>
      </c>
      <c r="H13" s="43">
        <v>0.14679706601466994</v>
      </c>
      <c r="I13" s="43">
        <v>6.0440097799511004E-2</v>
      </c>
      <c r="J13" s="43">
        <v>5.1735941320293397E-2</v>
      </c>
      <c r="K13" s="43">
        <v>0.13574572127139364</v>
      </c>
      <c r="L13" s="43">
        <v>0.12097799511002445</v>
      </c>
      <c r="M13" s="43">
        <v>0.47902200488997554</v>
      </c>
      <c r="N13" s="43">
        <v>4.410757946210269E-2</v>
      </c>
    </row>
    <row r="14" spans="1:16384" ht="15" customHeight="1">
      <c r="A14" s="47"/>
      <c r="B14" s="25" t="s">
        <v>1</v>
      </c>
      <c r="C14" s="52" t="s">
        <v>302</v>
      </c>
      <c r="D14" s="22">
        <v>2690</v>
      </c>
      <c r="E14" s="23">
        <v>224</v>
      </c>
      <c r="F14" s="24">
        <v>119</v>
      </c>
      <c r="G14" s="24">
        <v>53</v>
      </c>
      <c r="H14" s="24">
        <v>293</v>
      </c>
      <c r="I14" s="24">
        <v>64</v>
      </c>
      <c r="J14" s="24">
        <v>129</v>
      </c>
      <c r="K14" s="24">
        <v>361</v>
      </c>
      <c r="L14" s="24">
        <v>391</v>
      </c>
      <c r="M14" s="24">
        <v>1484</v>
      </c>
      <c r="N14" s="24">
        <v>75</v>
      </c>
    </row>
    <row r="15" spans="1:16384" ht="15" customHeight="1">
      <c r="A15" s="47"/>
      <c r="B15" s="25"/>
      <c r="C15" s="51"/>
      <c r="D15" s="32">
        <v>1</v>
      </c>
      <c r="E15" s="27">
        <v>8.3271375464684008E-2</v>
      </c>
      <c r="F15" s="28">
        <v>4.4237918215613382E-2</v>
      </c>
      <c r="G15" s="28">
        <v>1.9702602230483271E-2</v>
      </c>
      <c r="H15" s="28">
        <v>0.10892193308550185</v>
      </c>
      <c r="I15" s="28">
        <v>2.379182156133829E-2</v>
      </c>
      <c r="J15" s="28">
        <v>4.7955390334572488E-2</v>
      </c>
      <c r="K15" s="28">
        <v>0.13420074349442379</v>
      </c>
      <c r="L15" s="28">
        <v>0.14535315985130112</v>
      </c>
      <c r="M15" s="28">
        <v>0.55167286245353164</v>
      </c>
      <c r="N15" s="28">
        <v>2.7881040892193308E-2</v>
      </c>
    </row>
    <row r="16" spans="1:16384" ht="15" customHeight="1">
      <c r="A16" s="47"/>
      <c r="B16" s="25"/>
      <c r="C16" s="49" t="s">
        <v>303</v>
      </c>
      <c r="D16" s="29">
        <v>2875</v>
      </c>
      <c r="E16" s="30">
        <v>261</v>
      </c>
      <c r="F16" s="31">
        <v>171</v>
      </c>
      <c r="G16" s="31">
        <v>116</v>
      </c>
      <c r="H16" s="31">
        <v>336</v>
      </c>
      <c r="I16" s="31">
        <v>105</v>
      </c>
      <c r="J16" s="31">
        <v>131</v>
      </c>
      <c r="K16" s="31">
        <v>421</v>
      </c>
      <c r="L16" s="31">
        <v>422</v>
      </c>
      <c r="M16" s="31">
        <v>1491</v>
      </c>
      <c r="N16" s="31">
        <v>106</v>
      </c>
    </row>
    <row r="17" spans="1:14" ht="15" customHeight="1">
      <c r="A17" s="47"/>
      <c r="B17" s="25"/>
      <c r="C17" s="51"/>
      <c r="D17" s="32">
        <v>1</v>
      </c>
      <c r="E17" s="27">
        <v>9.0782608695652176E-2</v>
      </c>
      <c r="F17" s="28">
        <v>5.9478260869565217E-2</v>
      </c>
      <c r="G17" s="28">
        <v>4.0347826086956522E-2</v>
      </c>
      <c r="H17" s="28">
        <v>0.11686956521739131</v>
      </c>
      <c r="I17" s="28">
        <v>3.6521739130434785E-2</v>
      </c>
      <c r="J17" s="28">
        <v>4.5565217391304348E-2</v>
      </c>
      <c r="K17" s="28">
        <v>0.14643478260869566</v>
      </c>
      <c r="L17" s="28">
        <v>0.14678260869565218</v>
      </c>
      <c r="M17" s="28">
        <v>0.51860869565217393</v>
      </c>
      <c r="N17" s="28">
        <v>3.6869565217391306E-2</v>
      </c>
    </row>
    <row r="18" spans="1:14" ht="15" customHeight="1">
      <c r="A18" s="47"/>
      <c r="B18" s="25"/>
      <c r="C18" s="49" t="s">
        <v>304</v>
      </c>
      <c r="D18" s="29">
        <v>3280</v>
      </c>
      <c r="E18" s="30">
        <v>367</v>
      </c>
      <c r="F18" s="31">
        <v>280</v>
      </c>
      <c r="G18" s="31">
        <v>165</v>
      </c>
      <c r="H18" s="31">
        <v>418</v>
      </c>
      <c r="I18" s="31">
        <v>171</v>
      </c>
      <c r="J18" s="31">
        <v>143</v>
      </c>
      <c r="K18" s="31">
        <v>504</v>
      </c>
      <c r="L18" s="31">
        <v>455</v>
      </c>
      <c r="M18" s="31">
        <v>1609</v>
      </c>
      <c r="N18" s="31">
        <v>108</v>
      </c>
    </row>
    <row r="19" spans="1:14" ht="15" customHeight="1">
      <c r="A19" s="47"/>
      <c r="B19" s="25"/>
      <c r="C19" s="51"/>
      <c r="D19" s="32">
        <v>1</v>
      </c>
      <c r="E19" s="27">
        <v>0.11189024390243903</v>
      </c>
      <c r="F19" s="28">
        <v>8.5365853658536592E-2</v>
      </c>
      <c r="G19" s="28">
        <v>5.0304878048780491E-2</v>
      </c>
      <c r="H19" s="28">
        <v>0.1274390243902439</v>
      </c>
      <c r="I19" s="28">
        <v>5.2134146341463412E-2</v>
      </c>
      <c r="J19" s="28">
        <v>4.3597560975609753E-2</v>
      </c>
      <c r="K19" s="28">
        <v>0.15365853658536585</v>
      </c>
      <c r="L19" s="28">
        <v>0.13871951219512196</v>
      </c>
      <c r="M19" s="28">
        <v>0.49054878048780487</v>
      </c>
      <c r="N19" s="28">
        <v>3.2926829268292684E-2</v>
      </c>
    </row>
    <row r="20" spans="1:14" ht="15" customHeight="1">
      <c r="A20" s="47"/>
      <c r="B20" s="25"/>
      <c r="C20" s="49" t="s">
        <v>305</v>
      </c>
      <c r="D20" s="29">
        <v>4523</v>
      </c>
      <c r="E20" s="30">
        <v>540</v>
      </c>
      <c r="F20" s="31">
        <v>464</v>
      </c>
      <c r="G20" s="31">
        <v>298</v>
      </c>
      <c r="H20" s="31">
        <v>644</v>
      </c>
      <c r="I20" s="31">
        <v>239</v>
      </c>
      <c r="J20" s="31">
        <v>189</v>
      </c>
      <c r="K20" s="31">
        <v>681</v>
      </c>
      <c r="L20" s="31">
        <v>598</v>
      </c>
      <c r="M20" s="31">
        <v>2015</v>
      </c>
      <c r="N20" s="31">
        <v>174</v>
      </c>
    </row>
    <row r="21" spans="1:14" ht="15" customHeight="1">
      <c r="A21" s="47"/>
      <c r="B21" s="25"/>
      <c r="C21" s="51"/>
      <c r="D21" s="32">
        <v>1</v>
      </c>
      <c r="E21" s="27">
        <v>0.11938978554057042</v>
      </c>
      <c r="F21" s="28">
        <v>0.10258677868671236</v>
      </c>
      <c r="G21" s="28">
        <v>6.5885474242759229E-2</v>
      </c>
      <c r="H21" s="28">
        <v>0.1423833738669025</v>
      </c>
      <c r="I21" s="28">
        <v>5.2841034711474687E-2</v>
      </c>
      <c r="J21" s="28">
        <v>4.1786424939199644E-2</v>
      </c>
      <c r="K21" s="28">
        <v>0.15056378509838603</v>
      </c>
      <c r="L21" s="28">
        <v>0.13221313287640946</v>
      </c>
      <c r="M21" s="28">
        <v>0.44550077382268405</v>
      </c>
      <c r="N21" s="28">
        <v>3.8470042007517136E-2</v>
      </c>
    </row>
    <row r="22" spans="1:14" ht="15" customHeight="1">
      <c r="A22" s="47"/>
      <c r="B22" s="25"/>
      <c r="C22" s="49" t="s">
        <v>306</v>
      </c>
      <c r="D22" s="29">
        <v>5762</v>
      </c>
      <c r="E22" s="30">
        <v>767</v>
      </c>
      <c r="F22" s="31">
        <v>759</v>
      </c>
      <c r="G22" s="31">
        <v>325</v>
      </c>
      <c r="H22" s="31">
        <v>873</v>
      </c>
      <c r="I22" s="31">
        <v>358</v>
      </c>
      <c r="J22" s="31">
        <v>284</v>
      </c>
      <c r="K22" s="31">
        <v>885</v>
      </c>
      <c r="L22" s="31">
        <v>676</v>
      </c>
      <c r="M22" s="31">
        <v>2445</v>
      </c>
      <c r="N22" s="31">
        <v>289</v>
      </c>
    </row>
    <row r="23" spans="1:14" ht="15" customHeight="1">
      <c r="A23" s="47"/>
      <c r="B23" s="40"/>
      <c r="C23" s="50"/>
      <c r="D23" s="41">
        <v>1</v>
      </c>
      <c r="E23" s="42">
        <v>0.13311350225616106</v>
      </c>
      <c r="F23" s="43">
        <v>0.13172509545296773</v>
      </c>
      <c r="G23" s="43">
        <v>5.6404026379729258E-2</v>
      </c>
      <c r="H23" s="43">
        <v>0.15150989239847276</v>
      </c>
      <c r="I23" s="43">
        <v>6.2131204442901773E-2</v>
      </c>
      <c r="J23" s="43">
        <v>4.9288441513363417E-2</v>
      </c>
      <c r="K23" s="43">
        <v>0.15359250260326276</v>
      </c>
      <c r="L23" s="43">
        <v>0.11732037486983686</v>
      </c>
      <c r="M23" s="43">
        <v>0.42433182922596319</v>
      </c>
      <c r="N23" s="43">
        <v>5.0156195765359249E-2</v>
      </c>
    </row>
    <row r="24" spans="1:14" ht="15" customHeight="1">
      <c r="A24" s="47"/>
      <c r="B24" s="25" t="s">
        <v>295</v>
      </c>
      <c r="C24" s="52" t="s">
        <v>307</v>
      </c>
      <c r="D24" s="22">
        <v>2093</v>
      </c>
      <c r="E24" s="23">
        <v>196</v>
      </c>
      <c r="F24" s="24">
        <v>206</v>
      </c>
      <c r="G24" s="24">
        <v>55</v>
      </c>
      <c r="H24" s="24">
        <v>206</v>
      </c>
      <c r="I24" s="24">
        <v>88</v>
      </c>
      <c r="J24" s="24">
        <v>78</v>
      </c>
      <c r="K24" s="24">
        <v>308</v>
      </c>
      <c r="L24" s="24">
        <v>338</v>
      </c>
      <c r="M24" s="24">
        <v>1002</v>
      </c>
      <c r="N24" s="24">
        <v>74</v>
      </c>
    </row>
    <row r="25" spans="1:14" ht="15" customHeight="1">
      <c r="A25" s="47"/>
      <c r="B25" s="25"/>
      <c r="C25" s="51"/>
      <c r="D25" s="32">
        <v>1</v>
      </c>
      <c r="E25" s="27">
        <v>9.3645484949832769E-2</v>
      </c>
      <c r="F25" s="28">
        <v>9.842331581462016E-2</v>
      </c>
      <c r="G25" s="28">
        <v>2.6278069756330624E-2</v>
      </c>
      <c r="H25" s="28">
        <v>9.842331581462016E-2</v>
      </c>
      <c r="I25" s="28">
        <v>4.2044911610129E-2</v>
      </c>
      <c r="J25" s="28">
        <v>3.7267080745341616E-2</v>
      </c>
      <c r="K25" s="28">
        <v>0.14715719063545152</v>
      </c>
      <c r="L25" s="28">
        <v>0.16149068322981366</v>
      </c>
      <c r="M25" s="28">
        <v>0.47873865265169613</v>
      </c>
      <c r="N25" s="28">
        <v>3.5355948399426664E-2</v>
      </c>
    </row>
    <row r="26" spans="1:14" ht="15" customHeight="1">
      <c r="A26" s="47"/>
      <c r="B26" s="25"/>
      <c r="C26" s="49" t="s">
        <v>308</v>
      </c>
      <c r="D26" s="29">
        <v>6217</v>
      </c>
      <c r="E26" s="30">
        <v>768</v>
      </c>
      <c r="F26" s="31">
        <v>665</v>
      </c>
      <c r="G26" s="31">
        <v>301</v>
      </c>
      <c r="H26" s="31">
        <v>899</v>
      </c>
      <c r="I26" s="31">
        <v>349</v>
      </c>
      <c r="J26" s="31">
        <v>290</v>
      </c>
      <c r="K26" s="31">
        <v>949</v>
      </c>
      <c r="L26" s="31">
        <v>759</v>
      </c>
      <c r="M26" s="31">
        <v>2821</v>
      </c>
      <c r="N26" s="31">
        <v>274</v>
      </c>
    </row>
    <row r="27" spans="1:14" ht="15" customHeight="1">
      <c r="A27" s="47"/>
      <c r="B27" s="25"/>
      <c r="C27" s="51"/>
      <c r="D27" s="32">
        <v>1</v>
      </c>
      <c r="E27" s="27">
        <v>0.12353225028148625</v>
      </c>
      <c r="F27" s="28">
        <v>0.10696477400675566</v>
      </c>
      <c r="G27" s="28">
        <v>4.8415634550426252E-2</v>
      </c>
      <c r="H27" s="28">
        <v>0.14460350651439602</v>
      </c>
      <c r="I27" s="28">
        <v>5.6136400193019138E-2</v>
      </c>
      <c r="J27" s="28">
        <v>4.664629242399871E-2</v>
      </c>
      <c r="K27" s="28">
        <v>0.15264597072543026</v>
      </c>
      <c r="L27" s="28">
        <v>0.12208460672350008</v>
      </c>
      <c r="M27" s="28">
        <v>0.45375583078655302</v>
      </c>
      <c r="N27" s="28">
        <v>4.407270387646775E-2</v>
      </c>
    </row>
    <row r="28" spans="1:14" ht="15" customHeight="1">
      <c r="A28" s="47"/>
      <c r="B28" s="25"/>
      <c r="C28" s="49" t="s">
        <v>406</v>
      </c>
      <c r="D28" s="29">
        <v>7018</v>
      </c>
      <c r="E28" s="30">
        <v>785</v>
      </c>
      <c r="F28" s="31">
        <v>536</v>
      </c>
      <c r="G28" s="31">
        <v>292</v>
      </c>
      <c r="H28" s="31">
        <v>935</v>
      </c>
      <c r="I28" s="31">
        <v>286</v>
      </c>
      <c r="J28" s="31">
        <v>384</v>
      </c>
      <c r="K28" s="31">
        <v>1066</v>
      </c>
      <c r="L28" s="31">
        <v>875</v>
      </c>
      <c r="M28" s="31">
        <v>3522</v>
      </c>
      <c r="N28" s="31">
        <v>253</v>
      </c>
    </row>
    <row r="29" spans="1:14" ht="15" customHeight="1">
      <c r="A29" s="47"/>
      <c r="B29" s="25"/>
      <c r="C29" s="51"/>
      <c r="D29" s="32">
        <v>1</v>
      </c>
      <c r="E29" s="27">
        <v>0.11185522941008834</v>
      </c>
      <c r="F29" s="28">
        <v>7.6375035622684523E-2</v>
      </c>
      <c r="G29" s="28">
        <v>4.1607295525790823E-2</v>
      </c>
      <c r="H29" s="28">
        <v>0.13322884012539185</v>
      </c>
      <c r="I29" s="28">
        <v>4.0752351097178681E-2</v>
      </c>
      <c r="J29" s="28">
        <v>5.4716443431176973E-2</v>
      </c>
      <c r="K29" s="28">
        <v>0.1518951268167569</v>
      </c>
      <c r="L29" s="28">
        <v>0.12467939583927044</v>
      </c>
      <c r="M29" s="28">
        <v>0.50185237959532636</v>
      </c>
      <c r="N29" s="28">
        <v>3.6050156739811913E-2</v>
      </c>
    </row>
    <row r="30" spans="1:14" ht="15" customHeight="1">
      <c r="A30" s="47"/>
      <c r="B30" s="25"/>
      <c r="C30" s="49" t="s">
        <v>407</v>
      </c>
      <c r="D30" s="29">
        <v>4023</v>
      </c>
      <c r="E30" s="30">
        <v>439</v>
      </c>
      <c r="F30" s="31">
        <v>430</v>
      </c>
      <c r="G30" s="31">
        <v>331</v>
      </c>
      <c r="H30" s="31">
        <v>566</v>
      </c>
      <c r="I30" s="31">
        <v>226</v>
      </c>
      <c r="J30" s="31">
        <v>150</v>
      </c>
      <c r="K30" s="31">
        <v>569</v>
      </c>
      <c r="L30" s="31">
        <v>592</v>
      </c>
      <c r="M30" s="31">
        <v>1780</v>
      </c>
      <c r="N30" s="31">
        <v>160</v>
      </c>
    </row>
    <row r="31" spans="1:14" ht="15" customHeight="1">
      <c r="A31" s="47"/>
      <c r="B31" s="40"/>
      <c r="C31" s="50"/>
      <c r="D31" s="41">
        <v>1</v>
      </c>
      <c r="E31" s="42">
        <v>0.1091225453641561</v>
      </c>
      <c r="F31" s="43">
        <v>0.10688540889883172</v>
      </c>
      <c r="G31" s="43">
        <v>8.2276907780263489E-2</v>
      </c>
      <c r="H31" s="43">
        <v>0.14069102659706686</v>
      </c>
      <c r="I31" s="43">
        <v>5.6176982351478999E-2</v>
      </c>
      <c r="J31" s="43">
        <v>3.7285607755406416E-2</v>
      </c>
      <c r="K31" s="43">
        <v>0.141436738752175</v>
      </c>
      <c r="L31" s="43">
        <v>0.14715386527467064</v>
      </c>
      <c r="M31" s="43">
        <v>0.44245587869748942</v>
      </c>
      <c r="N31" s="43">
        <v>3.9771314939100175E-2</v>
      </c>
    </row>
    <row r="32" spans="1:14" ht="15" customHeight="1">
      <c r="A32" s="47"/>
      <c r="B32" s="25" t="s">
        <v>296</v>
      </c>
      <c r="C32" s="52" t="s">
        <v>408</v>
      </c>
      <c r="D32" s="22">
        <v>2534</v>
      </c>
      <c r="E32" s="33">
        <v>366</v>
      </c>
      <c r="F32" s="34">
        <v>260</v>
      </c>
      <c r="G32" s="34">
        <v>114</v>
      </c>
      <c r="H32" s="34">
        <v>353</v>
      </c>
      <c r="I32" s="34">
        <v>138</v>
      </c>
      <c r="J32" s="34">
        <v>142</v>
      </c>
      <c r="K32" s="34">
        <v>444</v>
      </c>
      <c r="L32" s="34">
        <v>365</v>
      </c>
      <c r="M32" s="34">
        <v>1096</v>
      </c>
      <c r="N32" s="34">
        <v>93</v>
      </c>
    </row>
    <row r="33" spans="1:14" ht="15" customHeight="1">
      <c r="A33" s="47"/>
      <c r="B33" s="25"/>
      <c r="C33" s="51"/>
      <c r="D33" s="32">
        <v>1</v>
      </c>
      <c r="E33" s="27">
        <v>0.14443567482241515</v>
      </c>
      <c r="F33" s="28">
        <v>0.10260457774269929</v>
      </c>
      <c r="G33" s="28">
        <v>4.4988161010260458E-2</v>
      </c>
      <c r="H33" s="28">
        <v>0.13930544593528019</v>
      </c>
      <c r="I33" s="28">
        <v>5.4459352801894241E-2</v>
      </c>
      <c r="J33" s="28">
        <v>5.6037884767166535E-2</v>
      </c>
      <c r="K33" s="28">
        <v>0.17521704814522493</v>
      </c>
      <c r="L33" s="28">
        <v>0.14404104183109709</v>
      </c>
      <c r="M33" s="28">
        <v>0.43251775848460933</v>
      </c>
      <c r="N33" s="28">
        <v>3.67008681925809E-2</v>
      </c>
    </row>
    <row r="34" spans="1:14" ht="15" customHeight="1">
      <c r="A34" s="47"/>
      <c r="B34" s="25"/>
      <c r="C34" s="49" t="s">
        <v>409</v>
      </c>
      <c r="D34" s="29">
        <v>13584</v>
      </c>
      <c r="E34" s="35">
        <v>1598</v>
      </c>
      <c r="F34" s="36">
        <v>1277</v>
      </c>
      <c r="G34" s="36">
        <v>701</v>
      </c>
      <c r="H34" s="36">
        <v>1759</v>
      </c>
      <c r="I34" s="36">
        <v>683</v>
      </c>
      <c r="J34" s="36">
        <v>631</v>
      </c>
      <c r="K34" s="36">
        <v>2035</v>
      </c>
      <c r="L34" s="36">
        <v>1804</v>
      </c>
      <c r="M34" s="36">
        <v>6411</v>
      </c>
      <c r="N34" s="36">
        <v>527</v>
      </c>
    </row>
    <row r="35" spans="1:14" ht="15" customHeight="1">
      <c r="A35" s="47"/>
      <c r="B35" s="25"/>
      <c r="C35" s="51"/>
      <c r="D35" s="32">
        <v>1</v>
      </c>
      <c r="E35" s="27">
        <v>0.11763839811542992</v>
      </c>
      <c r="F35" s="28">
        <v>9.4007656065959955E-2</v>
      </c>
      <c r="G35" s="28">
        <v>5.1604829210836277E-2</v>
      </c>
      <c r="H35" s="28">
        <v>0.12949057714958775</v>
      </c>
      <c r="I35" s="28">
        <v>5.0279740871613667E-2</v>
      </c>
      <c r="J35" s="28">
        <v>4.6451707891637217E-2</v>
      </c>
      <c r="K35" s="28">
        <v>0.14980859835100119</v>
      </c>
      <c r="L35" s="28">
        <v>0.13280329799764429</v>
      </c>
      <c r="M35" s="28">
        <v>0.47195229681978801</v>
      </c>
      <c r="N35" s="28">
        <v>3.8795641931684333E-2</v>
      </c>
    </row>
    <row r="36" spans="1:14" ht="15" customHeight="1">
      <c r="A36" s="47"/>
      <c r="B36" s="25"/>
      <c r="C36" s="49" t="s">
        <v>410</v>
      </c>
      <c r="D36" s="29">
        <v>2397</v>
      </c>
      <c r="E36" s="35">
        <v>188</v>
      </c>
      <c r="F36" s="36">
        <v>220</v>
      </c>
      <c r="G36" s="36">
        <v>125</v>
      </c>
      <c r="H36" s="36">
        <v>349</v>
      </c>
      <c r="I36" s="36">
        <v>103</v>
      </c>
      <c r="J36" s="36">
        <v>102</v>
      </c>
      <c r="K36" s="36">
        <v>295</v>
      </c>
      <c r="L36" s="36">
        <v>307</v>
      </c>
      <c r="M36" s="36">
        <v>1226</v>
      </c>
      <c r="N36" s="36">
        <v>72</v>
      </c>
    </row>
    <row r="37" spans="1:14" ht="15" customHeight="1">
      <c r="A37" s="47"/>
      <c r="B37" s="25"/>
      <c r="C37" s="51"/>
      <c r="D37" s="32">
        <v>1</v>
      </c>
      <c r="E37" s="27">
        <v>7.8431372549019607E-2</v>
      </c>
      <c r="F37" s="28">
        <v>9.1781393408427198E-2</v>
      </c>
      <c r="G37" s="28">
        <v>5.214851898206091E-2</v>
      </c>
      <c r="H37" s="28">
        <v>0.14559866499791405</v>
      </c>
      <c r="I37" s="28">
        <v>4.2970379641218193E-2</v>
      </c>
      <c r="J37" s="28">
        <v>4.2553191489361701E-2</v>
      </c>
      <c r="K37" s="28">
        <v>0.12307050479766375</v>
      </c>
      <c r="L37" s="28">
        <v>0.12807676261994158</v>
      </c>
      <c r="M37" s="28">
        <v>0.51147267417605335</v>
      </c>
      <c r="N37" s="28">
        <v>3.0037546933667083E-2</v>
      </c>
    </row>
    <row r="38" spans="1:14" ht="15" customHeight="1">
      <c r="A38" s="47"/>
      <c r="B38" s="25"/>
      <c r="C38" s="49" t="s">
        <v>411</v>
      </c>
      <c r="D38" s="29">
        <v>794</v>
      </c>
      <c r="E38" s="35">
        <v>34</v>
      </c>
      <c r="F38" s="36">
        <v>68</v>
      </c>
      <c r="G38" s="36">
        <v>39</v>
      </c>
      <c r="H38" s="36">
        <v>151</v>
      </c>
      <c r="I38" s="36">
        <v>23</v>
      </c>
      <c r="J38" s="36">
        <v>25</v>
      </c>
      <c r="K38" s="36">
        <v>101</v>
      </c>
      <c r="L38" s="36">
        <v>85</v>
      </c>
      <c r="M38" s="36">
        <v>396</v>
      </c>
      <c r="N38" s="36">
        <v>27</v>
      </c>
    </row>
    <row r="39" spans="1:14" ht="15" customHeight="1">
      <c r="A39" s="47"/>
      <c r="B39" s="40"/>
      <c r="C39" s="50"/>
      <c r="D39" s="41">
        <v>1</v>
      </c>
      <c r="E39" s="42">
        <v>4.2821158690176324E-2</v>
      </c>
      <c r="F39" s="43">
        <v>8.5642317380352648E-2</v>
      </c>
      <c r="G39" s="43">
        <v>4.9118387909319897E-2</v>
      </c>
      <c r="H39" s="43">
        <v>0.19017632241813601</v>
      </c>
      <c r="I39" s="43">
        <v>2.8967254408060455E-2</v>
      </c>
      <c r="J39" s="43">
        <v>3.1486146095717885E-2</v>
      </c>
      <c r="K39" s="43">
        <v>0.12720403022670027</v>
      </c>
      <c r="L39" s="43">
        <v>0.1070528967254408</v>
      </c>
      <c r="M39" s="43">
        <v>0.4987405541561713</v>
      </c>
      <c r="N39" s="43">
        <v>3.4005037783375318E-2</v>
      </c>
    </row>
    <row r="40" spans="1:14" ht="15" customHeight="1">
      <c r="A40" s="47"/>
      <c r="B40" s="25" t="s">
        <v>297</v>
      </c>
      <c r="C40" s="52" t="s">
        <v>2</v>
      </c>
      <c r="D40" s="22">
        <v>1979</v>
      </c>
      <c r="E40" s="23">
        <v>181</v>
      </c>
      <c r="F40" s="24">
        <v>99</v>
      </c>
      <c r="G40" s="24">
        <v>77</v>
      </c>
      <c r="H40" s="24">
        <v>289</v>
      </c>
      <c r="I40" s="24">
        <v>62</v>
      </c>
      <c r="J40" s="24">
        <v>65</v>
      </c>
      <c r="K40" s="24">
        <v>289</v>
      </c>
      <c r="L40" s="24">
        <v>296</v>
      </c>
      <c r="M40" s="24">
        <v>1019</v>
      </c>
      <c r="N40" s="24">
        <v>52</v>
      </c>
    </row>
    <row r="41" spans="1:14" ht="15" customHeight="1">
      <c r="A41" s="47"/>
      <c r="B41" s="25"/>
      <c r="C41" s="51"/>
      <c r="D41" s="32">
        <v>1</v>
      </c>
      <c r="E41" s="27">
        <v>9.1460333501768576E-2</v>
      </c>
      <c r="F41" s="28">
        <v>5.0025265285497729E-2</v>
      </c>
      <c r="G41" s="28">
        <v>3.8908539666498231E-2</v>
      </c>
      <c r="H41" s="28">
        <v>0.14603335017685701</v>
      </c>
      <c r="I41" s="28">
        <v>3.1328954017180395E-2</v>
      </c>
      <c r="J41" s="28">
        <v>3.2844871147043965E-2</v>
      </c>
      <c r="K41" s="28">
        <v>0.14603335017685701</v>
      </c>
      <c r="L41" s="28">
        <v>0.14957049014653864</v>
      </c>
      <c r="M41" s="28">
        <v>0.51490651844365842</v>
      </c>
      <c r="N41" s="28">
        <v>2.6275896917635169E-2</v>
      </c>
    </row>
    <row r="42" spans="1:14" ht="15" customHeight="1">
      <c r="A42" s="47"/>
      <c r="B42" s="25"/>
      <c r="C42" s="49" t="s">
        <v>309</v>
      </c>
      <c r="D42" s="29">
        <v>1921</v>
      </c>
      <c r="E42" s="30">
        <v>305</v>
      </c>
      <c r="F42" s="31">
        <v>217</v>
      </c>
      <c r="G42" s="31">
        <v>103</v>
      </c>
      <c r="H42" s="31">
        <v>295</v>
      </c>
      <c r="I42" s="31">
        <v>89</v>
      </c>
      <c r="J42" s="31">
        <v>89</v>
      </c>
      <c r="K42" s="31">
        <v>263</v>
      </c>
      <c r="L42" s="31">
        <v>201</v>
      </c>
      <c r="M42" s="31">
        <v>909</v>
      </c>
      <c r="N42" s="31">
        <v>37</v>
      </c>
    </row>
    <row r="43" spans="1:14" ht="15" customHeight="1">
      <c r="A43" s="47"/>
      <c r="B43" s="25"/>
      <c r="C43" s="51"/>
      <c r="D43" s="32">
        <v>1</v>
      </c>
      <c r="E43" s="27">
        <v>0.15877147319104634</v>
      </c>
      <c r="F43" s="28">
        <v>0.11296199895887558</v>
      </c>
      <c r="G43" s="28">
        <v>5.3617907339927121E-2</v>
      </c>
      <c r="H43" s="28">
        <v>0.15356585111920876</v>
      </c>
      <c r="I43" s="28">
        <v>4.6330036439354502E-2</v>
      </c>
      <c r="J43" s="28">
        <v>4.6330036439354502E-2</v>
      </c>
      <c r="K43" s="28">
        <v>0.13690786048932849</v>
      </c>
      <c r="L43" s="28">
        <v>0.10463300364393545</v>
      </c>
      <c r="M43" s="28">
        <v>0.47319104633003645</v>
      </c>
      <c r="N43" s="28">
        <v>1.9260801665799063E-2</v>
      </c>
    </row>
    <row r="44" spans="1:14" ht="15" customHeight="1">
      <c r="A44" s="47"/>
      <c r="B44" s="25"/>
      <c r="C44" s="49" t="s">
        <v>310</v>
      </c>
      <c r="D44" s="29">
        <v>1117</v>
      </c>
      <c r="E44" s="30">
        <v>120</v>
      </c>
      <c r="F44" s="31">
        <v>105</v>
      </c>
      <c r="G44" s="31">
        <v>55</v>
      </c>
      <c r="H44" s="31">
        <v>152</v>
      </c>
      <c r="I44" s="31">
        <v>41</v>
      </c>
      <c r="J44" s="31">
        <v>43</v>
      </c>
      <c r="K44" s="31">
        <v>140</v>
      </c>
      <c r="L44" s="31">
        <v>161</v>
      </c>
      <c r="M44" s="31">
        <v>578</v>
      </c>
      <c r="N44" s="31">
        <v>25</v>
      </c>
    </row>
    <row r="45" spans="1:14" ht="15" customHeight="1">
      <c r="A45" s="47"/>
      <c r="B45" s="25"/>
      <c r="C45" s="51"/>
      <c r="D45" s="32">
        <v>1</v>
      </c>
      <c r="E45" s="27">
        <v>0.10743061772605192</v>
      </c>
      <c r="F45" s="28">
        <v>9.4001790510295433E-2</v>
      </c>
      <c r="G45" s="28">
        <v>4.9239033124440466E-2</v>
      </c>
      <c r="H45" s="28">
        <v>0.13607878245299909</v>
      </c>
      <c r="I45" s="28">
        <v>3.6705461056401073E-2</v>
      </c>
      <c r="J45" s="28">
        <v>3.8495971351835273E-2</v>
      </c>
      <c r="K45" s="28">
        <v>0.12533572068039392</v>
      </c>
      <c r="L45" s="28">
        <v>0.14413607878245299</v>
      </c>
      <c r="M45" s="28">
        <v>0.51745747538048348</v>
      </c>
      <c r="N45" s="28">
        <v>2.2381378692927483E-2</v>
      </c>
    </row>
    <row r="46" spans="1:14" ht="15" customHeight="1">
      <c r="A46" s="47"/>
      <c r="B46" s="25"/>
      <c r="C46" s="49" t="s">
        <v>5</v>
      </c>
      <c r="D46" s="29">
        <v>1482</v>
      </c>
      <c r="E46" s="30">
        <v>216</v>
      </c>
      <c r="F46" s="31">
        <v>145</v>
      </c>
      <c r="G46" s="31">
        <v>91</v>
      </c>
      <c r="H46" s="31">
        <v>231</v>
      </c>
      <c r="I46" s="31">
        <v>57</v>
      </c>
      <c r="J46" s="31">
        <v>57</v>
      </c>
      <c r="K46" s="31">
        <v>188</v>
      </c>
      <c r="L46" s="31">
        <v>180</v>
      </c>
      <c r="M46" s="31">
        <v>695</v>
      </c>
      <c r="N46" s="31">
        <v>76</v>
      </c>
    </row>
    <row r="47" spans="1:14" ht="15" customHeight="1">
      <c r="A47" s="47"/>
      <c r="B47" s="25"/>
      <c r="C47" s="51"/>
      <c r="D47" s="32">
        <v>1</v>
      </c>
      <c r="E47" s="27">
        <v>0.145748987854251</v>
      </c>
      <c r="F47" s="28">
        <v>9.7840755735492571E-2</v>
      </c>
      <c r="G47" s="28">
        <v>6.1403508771929821E-2</v>
      </c>
      <c r="H47" s="28">
        <v>0.15587044534412955</v>
      </c>
      <c r="I47" s="28">
        <v>3.8461538461538464E-2</v>
      </c>
      <c r="J47" s="28">
        <v>3.8461538461538464E-2</v>
      </c>
      <c r="K47" s="28">
        <v>0.12685560053981107</v>
      </c>
      <c r="L47" s="28">
        <v>0.1214574898785425</v>
      </c>
      <c r="M47" s="28">
        <v>0.46896086369770579</v>
      </c>
      <c r="N47" s="28">
        <v>5.128205128205128E-2</v>
      </c>
    </row>
    <row r="48" spans="1:14" ht="15" customHeight="1">
      <c r="A48" s="47"/>
      <c r="B48" s="25"/>
      <c r="C48" s="49" t="s">
        <v>311</v>
      </c>
      <c r="D48" s="29">
        <v>2208</v>
      </c>
      <c r="E48" s="30">
        <v>277</v>
      </c>
      <c r="F48" s="31">
        <v>151</v>
      </c>
      <c r="G48" s="31">
        <v>93</v>
      </c>
      <c r="H48" s="31">
        <v>273</v>
      </c>
      <c r="I48" s="31">
        <v>105</v>
      </c>
      <c r="J48" s="31">
        <v>84</v>
      </c>
      <c r="K48" s="31">
        <v>294</v>
      </c>
      <c r="L48" s="31">
        <v>182</v>
      </c>
      <c r="M48" s="31">
        <v>1158</v>
      </c>
      <c r="N48" s="31">
        <v>83</v>
      </c>
    </row>
    <row r="49" spans="1:14" ht="15" customHeight="1">
      <c r="A49" s="47"/>
      <c r="B49" s="25"/>
      <c r="C49" s="51"/>
      <c r="D49" s="32">
        <v>1</v>
      </c>
      <c r="E49" s="27">
        <v>0.12545289855072464</v>
      </c>
      <c r="F49" s="28">
        <v>6.8387681159420288E-2</v>
      </c>
      <c r="G49" s="28">
        <v>4.2119565217391304E-2</v>
      </c>
      <c r="H49" s="28">
        <v>0.12364130434782608</v>
      </c>
      <c r="I49" s="28">
        <v>4.755434782608696E-2</v>
      </c>
      <c r="J49" s="28">
        <v>3.8043478260869568E-2</v>
      </c>
      <c r="K49" s="28">
        <v>0.13315217391304349</v>
      </c>
      <c r="L49" s="28">
        <v>8.2427536231884063E-2</v>
      </c>
      <c r="M49" s="28">
        <v>0.52445652173913049</v>
      </c>
      <c r="N49" s="28">
        <v>3.7590579710144928E-2</v>
      </c>
    </row>
    <row r="50" spans="1:14" ht="15" customHeight="1">
      <c r="A50" s="47"/>
      <c r="B50" s="25"/>
      <c r="C50" s="49" t="s">
        <v>7</v>
      </c>
      <c r="D50" s="29">
        <v>1532</v>
      </c>
      <c r="E50" s="30">
        <v>236</v>
      </c>
      <c r="F50" s="31">
        <v>194</v>
      </c>
      <c r="G50" s="31">
        <v>93</v>
      </c>
      <c r="H50" s="31">
        <v>207</v>
      </c>
      <c r="I50" s="31">
        <v>67</v>
      </c>
      <c r="J50" s="31">
        <v>59</v>
      </c>
      <c r="K50" s="31">
        <v>196</v>
      </c>
      <c r="L50" s="31">
        <v>160</v>
      </c>
      <c r="M50" s="31">
        <v>704</v>
      </c>
      <c r="N50" s="31">
        <v>61</v>
      </c>
    </row>
    <row r="51" spans="1:14" ht="15" customHeight="1">
      <c r="A51" s="47"/>
      <c r="B51" s="25"/>
      <c r="C51" s="51"/>
      <c r="D51" s="32">
        <v>1</v>
      </c>
      <c r="E51" s="27">
        <v>0.15404699738903394</v>
      </c>
      <c r="F51" s="28">
        <v>0.12663185378590078</v>
      </c>
      <c r="G51" s="28">
        <v>6.0704960835509136E-2</v>
      </c>
      <c r="H51" s="28">
        <v>0.13511749347258487</v>
      </c>
      <c r="I51" s="28">
        <v>4.3733681462140996E-2</v>
      </c>
      <c r="J51" s="28">
        <v>3.8511749347258484E-2</v>
      </c>
      <c r="K51" s="28">
        <v>0.12793733681462141</v>
      </c>
      <c r="L51" s="28">
        <v>0.10443864229765012</v>
      </c>
      <c r="M51" s="28">
        <v>0.45953002610966059</v>
      </c>
      <c r="N51" s="28">
        <v>3.981723237597911E-2</v>
      </c>
    </row>
    <row r="52" spans="1:14" ht="15" customHeight="1">
      <c r="A52" s="47"/>
      <c r="B52" s="25"/>
      <c r="C52" s="49" t="s">
        <v>3</v>
      </c>
      <c r="D52" s="29">
        <v>2344</v>
      </c>
      <c r="E52" s="30">
        <v>262</v>
      </c>
      <c r="F52" s="31">
        <v>229</v>
      </c>
      <c r="G52" s="31">
        <v>113</v>
      </c>
      <c r="H52" s="31">
        <v>267</v>
      </c>
      <c r="I52" s="31">
        <v>107</v>
      </c>
      <c r="J52" s="31">
        <v>94</v>
      </c>
      <c r="K52" s="31">
        <v>376</v>
      </c>
      <c r="L52" s="31">
        <v>325</v>
      </c>
      <c r="M52" s="31">
        <v>1096</v>
      </c>
      <c r="N52" s="31">
        <v>95</v>
      </c>
    </row>
    <row r="53" spans="1:14" ht="15" customHeight="1">
      <c r="A53" s="47"/>
      <c r="B53" s="25"/>
      <c r="C53" s="51"/>
      <c r="D53" s="32">
        <v>1</v>
      </c>
      <c r="E53" s="27">
        <v>0.11177474402730375</v>
      </c>
      <c r="F53" s="28">
        <v>9.7696245733788392E-2</v>
      </c>
      <c r="G53" s="28">
        <v>4.8208191126279866E-2</v>
      </c>
      <c r="H53" s="28">
        <v>0.11390784982935154</v>
      </c>
      <c r="I53" s="28">
        <v>4.5648464163822525E-2</v>
      </c>
      <c r="J53" s="28">
        <v>4.0102389078498293E-2</v>
      </c>
      <c r="K53" s="28">
        <v>0.16040955631399317</v>
      </c>
      <c r="L53" s="28">
        <v>0.13865187713310581</v>
      </c>
      <c r="M53" s="28">
        <v>0.46757679180887374</v>
      </c>
      <c r="N53" s="28">
        <v>4.0529010238907849E-2</v>
      </c>
    </row>
    <row r="54" spans="1:14" ht="15" customHeight="1">
      <c r="A54" s="47"/>
      <c r="B54" s="25"/>
      <c r="C54" s="49" t="s">
        <v>6</v>
      </c>
      <c r="D54" s="29">
        <v>1909</v>
      </c>
      <c r="E54" s="30">
        <v>221</v>
      </c>
      <c r="F54" s="31">
        <v>159</v>
      </c>
      <c r="G54" s="31">
        <v>90</v>
      </c>
      <c r="H54" s="31">
        <v>229</v>
      </c>
      <c r="I54" s="31">
        <v>113</v>
      </c>
      <c r="J54" s="31">
        <v>104</v>
      </c>
      <c r="K54" s="31">
        <v>301</v>
      </c>
      <c r="L54" s="31">
        <v>266</v>
      </c>
      <c r="M54" s="31">
        <v>917</v>
      </c>
      <c r="N54" s="31">
        <v>70</v>
      </c>
    </row>
    <row r="55" spans="1:14" ht="15" customHeight="1">
      <c r="A55" s="47"/>
      <c r="B55" s="25"/>
      <c r="C55" s="51"/>
      <c r="D55" s="32">
        <v>1</v>
      </c>
      <c r="E55" s="27">
        <v>0.11576741749607124</v>
      </c>
      <c r="F55" s="28">
        <v>8.3289680460974333E-2</v>
      </c>
      <c r="G55" s="28">
        <v>4.7145102147721323E-2</v>
      </c>
      <c r="H55" s="28">
        <v>0.11995809324253535</v>
      </c>
      <c r="I55" s="28">
        <v>5.9193294918805657E-2</v>
      </c>
      <c r="J55" s="28">
        <v>5.4478784704033528E-2</v>
      </c>
      <c r="K55" s="28">
        <v>0.15767417496071243</v>
      </c>
      <c r="L55" s="28">
        <v>0.13933996856993189</v>
      </c>
      <c r="M55" s="28">
        <v>0.48035620743844942</v>
      </c>
      <c r="N55" s="28">
        <v>3.6668412781561029E-2</v>
      </c>
    </row>
    <row r="56" spans="1:14" ht="15" customHeight="1">
      <c r="A56" s="47"/>
      <c r="B56" s="25"/>
      <c r="C56" s="49" t="s">
        <v>8</v>
      </c>
      <c r="D56" s="29">
        <v>5182</v>
      </c>
      <c r="E56" s="30">
        <v>403</v>
      </c>
      <c r="F56" s="31">
        <v>562</v>
      </c>
      <c r="G56" s="31">
        <v>275</v>
      </c>
      <c r="H56" s="31">
        <v>702</v>
      </c>
      <c r="I56" s="31">
        <v>323</v>
      </c>
      <c r="J56" s="31">
        <v>315</v>
      </c>
      <c r="K56" s="31">
        <v>881</v>
      </c>
      <c r="L56" s="31">
        <v>836</v>
      </c>
      <c r="M56" s="31">
        <v>2188</v>
      </c>
      <c r="N56" s="31">
        <v>297</v>
      </c>
    </row>
    <row r="57" spans="1:14" ht="15" customHeight="1">
      <c r="A57" s="47"/>
      <c r="B57" s="40"/>
      <c r="C57" s="50"/>
      <c r="D57" s="41">
        <v>1</v>
      </c>
      <c r="E57" s="42">
        <v>7.7769201080663833E-2</v>
      </c>
      <c r="F57" s="43">
        <v>0.10845233500578927</v>
      </c>
      <c r="G57" s="43">
        <v>5.3068313392512542E-2</v>
      </c>
      <c r="H57" s="43">
        <v>0.13546893091470474</v>
      </c>
      <c r="I57" s="43">
        <v>6.233114627556928E-2</v>
      </c>
      <c r="J57" s="43">
        <v>6.0787340795059826E-2</v>
      </c>
      <c r="K57" s="43">
        <v>0.17001157854110382</v>
      </c>
      <c r="L57" s="43">
        <v>0.16132767271323814</v>
      </c>
      <c r="M57" s="43">
        <v>0.42223079891933618</v>
      </c>
      <c r="N57" s="43">
        <v>5.7313778463913549E-2</v>
      </c>
    </row>
    <row r="58" spans="1:14" ht="15" customHeight="1"/>
    <row r="59" spans="1:14" ht="15" hidden="1" customHeight="1"/>
    <row r="60" spans="1:14" ht="12" hidden="1" customHeight="1">
      <c r="C60" s="37"/>
    </row>
    <row r="61" spans="1:14" ht="12" hidden="1" customHeight="1">
      <c r="C61" s="37"/>
    </row>
    <row r="62" spans="1:14" ht="12" hidden="1" customHeight="1"/>
    <row r="63" spans="1:14" ht="12" hidden="1" customHeight="1"/>
    <row r="64" spans="1:14"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N9">
    <cfRule type="top10" dxfId="699" priority="31" rank="1"/>
  </conditionalFormatting>
  <conditionalFormatting sqref="E57:N57">
    <cfRule type="top10" dxfId="698" priority="25" rank="1"/>
  </conditionalFormatting>
  <conditionalFormatting sqref="E55:N55">
    <cfRule type="top10" dxfId="697" priority="24" rank="1"/>
  </conditionalFormatting>
  <conditionalFormatting sqref="E53:N53">
    <cfRule type="top10" dxfId="696" priority="23" rank="1"/>
  </conditionalFormatting>
  <conditionalFormatting sqref="E51:N51">
    <cfRule type="top10" dxfId="695" priority="22" rank="1"/>
  </conditionalFormatting>
  <conditionalFormatting sqref="E49:N49">
    <cfRule type="top10" dxfId="694" priority="21" rank="1"/>
  </conditionalFormatting>
  <conditionalFormatting sqref="E47:N47">
    <cfRule type="top10" dxfId="693" priority="20" rank="1"/>
  </conditionalFormatting>
  <conditionalFormatting sqref="E45:N45">
    <cfRule type="top10" dxfId="692" priority="19" rank="1"/>
  </conditionalFormatting>
  <conditionalFormatting sqref="E43:N43">
    <cfRule type="top10" dxfId="691" priority="18" rank="1"/>
  </conditionalFormatting>
  <conditionalFormatting sqref="E41:N41">
    <cfRule type="top10" dxfId="690" priority="17" rank="1"/>
  </conditionalFormatting>
  <conditionalFormatting sqref="E39:N39">
    <cfRule type="top10" dxfId="689" priority="16" rank="1"/>
  </conditionalFormatting>
  <conditionalFormatting sqref="E37:N37">
    <cfRule type="top10" dxfId="688" priority="15" rank="1"/>
  </conditionalFormatting>
  <conditionalFormatting sqref="E35:N35">
    <cfRule type="top10" dxfId="687" priority="14" rank="1"/>
  </conditionalFormatting>
  <conditionalFormatting sqref="E33:N33">
    <cfRule type="top10" dxfId="686" priority="13" rank="1"/>
  </conditionalFormatting>
  <conditionalFormatting sqref="E31:N31">
    <cfRule type="top10" dxfId="685" priority="11" rank="1"/>
  </conditionalFormatting>
  <conditionalFormatting sqref="E29:N29">
    <cfRule type="top10" dxfId="684" priority="10" rank="1"/>
  </conditionalFormatting>
  <conditionalFormatting sqref="E27:N27">
    <cfRule type="top10" dxfId="683" priority="9" rank="1"/>
  </conditionalFormatting>
  <conditionalFormatting sqref="E25:N25">
    <cfRule type="top10" dxfId="682" priority="8" rank="1"/>
  </conditionalFormatting>
  <conditionalFormatting sqref="E23:N23">
    <cfRule type="top10" dxfId="681" priority="7" rank="1"/>
  </conditionalFormatting>
  <conditionalFormatting sqref="E21:N21">
    <cfRule type="top10" dxfId="680" priority="6" rank="1"/>
  </conditionalFormatting>
  <conditionalFormatting sqref="E19:N19">
    <cfRule type="top10" dxfId="679" priority="5" rank="1"/>
  </conditionalFormatting>
  <conditionalFormatting sqref="E17:N17">
    <cfRule type="top10" dxfId="678" priority="4" rank="1"/>
  </conditionalFormatting>
  <conditionalFormatting sqref="E15:N15">
    <cfRule type="top10" dxfId="677" priority="3" rank="1"/>
  </conditionalFormatting>
  <conditionalFormatting sqref="E13:N13">
    <cfRule type="top10" dxfId="676" priority="2" rank="1"/>
  </conditionalFormatting>
  <conditionalFormatting sqref="E11:N11">
    <cfRule type="top10" dxfId="6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313</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39" t="s">
        <v>379</v>
      </c>
      <c r="F7" s="39" t="s">
        <v>380</v>
      </c>
      <c r="G7" s="39" t="s">
        <v>412</v>
      </c>
      <c r="H7" s="39" t="s">
        <v>381</v>
      </c>
      <c r="I7" s="39" t="s">
        <v>382</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2690</v>
      </c>
      <c r="F8" s="17">
        <v>2875</v>
      </c>
      <c r="G8" s="17">
        <v>3280</v>
      </c>
      <c r="H8" s="17">
        <v>4523</v>
      </c>
      <c r="I8" s="17">
        <v>5762</v>
      </c>
      <c r="J8" s="17">
        <v>544</v>
      </c>
    </row>
    <row r="9" spans="1:16384" ht="15" customHeight="1">
      <c r="A9" s="47"/>
      <c r="B9" s="55"/>
      <c r="C9" s="56"/>
      <c r="D9" s="18">
        <v>1</v>
      </c>
      <c r="E9" s="19">
        <v>0.13672867744230965</v>
      </c>
      <c r="F9" s="20">
        <v>0.14613195079800753</v>
      </c>
      <c r="G9" s="20">
        <v>0.16671749517129206</v>
      </c>
      <c r="H9" s="20">
        <v>0.22989732642065672</v>
      </c>
      <c r="I9" s="20">
        <v>0.29287384365151975</v>
      </c>
      <c r="J9" s="20">
        <v>2.7650706516214294E-2</v>
      </c>
    </row>
    <row r="10" spans="1:16384" ht="15" customHeight="1">
      <c r="A10" s="47"/>
      <c r="B10" s="21" t="s">
        <v>294</v>
      </c>
      <c r="C10" s="57" t="s">
        <v>300</v>
      </c>
      <c r="D10" s="22">
        <v>9368</v>
      </c>
      <c r="E10" s="23">
        <v>1202</v>
      </c>
      <c r="F10" s="24">
        <v>1326</v>
      </c>
      <c r="G10" s="24">
        <v>1521</v>
      </c>
      <c r="H10" s="24">
        <v>2241</v>
      </c>
      <c r="I10" s="24">
        <v>2869</v>
      </c>
      <c r="J10" s="24">
        <v>209</v>
      </c>
    </row>
    <row r="11" spans="1:16384" ht="15" customHeight="1">
      <c r="A11" s="47"/>
      <c r="B11" s="25"/>
      <c r="C11" s="51"/>
      <c r="D11" s="26">
        <v>1</v>
      </c>
      <c r="E11" s="27">
        <v>0.12830913748932538</v>
      </c>
      <c r="F11" s="28">
        <v>0.14154568744662682</v>
      </c>
      <c r="G11" s="28">
        <v>0.16236122971818959</v>
      </c>
      <c r="H11" s="28">
        <v>0.23921861656703672</v>
      </c>
      <c r="I11" s="28">
        <v>0.30625533731853116</v>
      </c>
      <c r="J11" s="28">
        <v>2.2309991460290349E-2</v>
      </c>
    </row>
    <row r="12" spans="1:16384" ht="15" customHeight="1">
      <c r="A12" s="47"/>
      <c r="B12" s="25"/>
      <c r="C12" s="49" t="s">
        <v>301</v>
      </c>
      <c r="D12" s="29">
        <v>10225</v>
      </c>
      <c r="E12" s="30">
        <v>1486</v>
      </c>
      <c r="F12" s="31">
        <v>1549</v>
      </c>
      <c r="G12" s="31">
        <v>1757</v>
      </c>
      <c r="H12" s="31">
        <v>2279</v>
      </c>
      <c r="I12" s="31">
        <v>2888</v>
      </c>
      <c r="J12" s="31">
        <v>266</v>
      </c>
    </row>
    <row r="13" spans="1:16384" ht="15" customHeight="1">
      <c r="A13" s="47"/>
      <c r="B13" s="40"/>
      <c r="C13" s="50"/>
      <c r="D13" s="41">
        <v>1</v>
      </c>
      <c r="E13" s="42">
        <v>0.14533007334963324</v>
      </c>
      <c r="F13" s="43">
        <v>0.15149144254278729</v>
      </c>
      <c r="G13" s="43">
        <v>0.17183374083129585</v>
      </c>
      <c r="H13" s="43">
        <v>0.22288508557457212</v>
      </c>
      <c r="I13" s="43">
        <v>0.28244498777506111</v>
      </c>
      <c r="J13" s="43">
        <v>2.6014669926650368E-2</v>
      </c>
    </row>
    <row r="14" spans="1:16384" ht="15" customHeight="1">
      <c r="A14" s="47"/>
      <c r="B14" s="25" t="s">
        <v>1</v>
      </c>
      <c r="C14" s="52" t="s">
        <v>302</v>
      </c>
      <c r="D14" s="22">
        <v>2690</v>
      </c>
      <c r="E14" s="23">
        <v>2690</v>
      </c>
      <c r="F14" s="24">
        <v>0</v>
      </c>
      <c r="G14" s="24">
        <v>0</v>
      </c>
      <c r="H14" s="24">
        <v>0</v>
      </c>
      <c r="I14" s="24">
        <v>0</v>
      </c>
      <c r="J14" s="24">
        <v>0</v>
      </c>
    </row>
    <row r="15" spans="1:16384" ht="15" customHeight="1">
      <c r="A15" s="47"/>
      <c r="B15" s="25"/>
      <c r="C15" s="51"/>
      <c r="D15" s="32">
        <v>1</v>
      </c>
      <c r="E15" s="27">
        <v>1</v>
      </c>
      <c r="F15" s="28">
        <v>0</v>
      </c>
      <c r="G15" s="28">
        <v>0</v>
      </c>
      <c r="H15" s="28">
        <v>0</v>
      </c>
      <c r="I15" s="28">
        <v>0</v>
      </c>
      <c r="J15" s="28">
        <v>0</v>
      </c>
    </row>
    <row r="16" spans="1:16384" ht="15" customHeight="1">
      <c r="A16" s="47"/>
      <c r="B16" s="25"/>
      <c r="C16" s="49" t="s">
        <v>303</v>
      </c>
      <c r="D16" s="29">
        <v>2875</v>
      </c>
      <c r="E16" s="30">
        <v>0</v>
      </c>
      <c r="F16" s="31">
        <v>2875</v>
      </c>
      <c r="G16" s="31">
        <v>0</v>
      </c>
      <c r="H16" s="31">
        <v>0</v>
      </c>
      <c r="I16" s="31">
        <v>0</v>
      </c>
      <c r="J16" s="31">
        <v>0</v>
      </c>
    </row>
    <row r="17" spans="1:10" ht="15" customHeight="1">
      <c r="A17" s="47"/>
      <c r="B17" s="25"/>
      <c r="C17" s="51"/>
      <c r="D17" s="32">
        <v>1</v>
      </c>
      <c r="E17" s="27">
        <v>0</v>
      </c>
      <c r="F17" s="28">
        <v>1</v>
      </c>
      <c r="G17" s="28">
        <v>0</v>
      </c>
      <c r="H17" s="28">
        <v>0</v>
      </c>
      <c r="I17" s="28">
        <v>0</v>
      </c>
      <c r="J17" s="28">
        <v>0</v>
      </c>
    </row>
    <row r="18" spans="1:10" ht="15" customHeight="1">
      <c r="A18" s="47"/>
      <c r="B18" s="25"/>
      <c r="C18" s="49" t="s">
        <v>304</v>
      </c>
      <c r="D18" s="29">
        <v>3280</v>
      </c>
      <c r="E18" s="30">
        <v>0</v>
      </c>
      <c r="F18" s="31">
        <v>0</v>
      </c>
      <c r="G18" s="31">
        <v>3280</v>
      </c>
      <c r="H18" s="31">
        <v>0</v>
      </c>
      <c r="I18" s="31">
        <v>0</v>
      </c>
      <c r="J18" s="31">
        <v>0</v>
      </c>
    </row>
    <row r="19" spans="1:10" ht="15" customHeight="1">
      <c r="A19" s="47"/>
      <c r="B19" s="25"/>
      <c r="C19" s="51"/>
      <c r="D19" s="32">
        <v>1</v>
      </c>
      <c r="E19" s="27">
        <v>0</v>
      </c>
      <c r="F19" s="28">
        <v>0</v>
      </c>
      <c r="G19" s="28">
        <v>1</v>
      </c>
      <c r="H19" s="28">
        <v>0</v>
      </c>
      <c r="I19" s="28">
        <v>0</v>
      </c>
      <c r="J19" s="28">
        <v>0</v>
      </c>
    </row>
    <row r="20" spans="1:10" ht="15" customHeight="1">
      <c r="A20" s="47"/>
      <c r="B20" s="25"/>
      <c r="C20" s="49" t="s">
        <v>305</v>
      </c>
      <c r="D20" s="29">
        <v>4523</v>
      </c>
      <c r="E20" s="30">
        <v>0</v>
      </c>
      <c r="F20" s="31">
        <v>0</v>
      </c>
      <c r="G20" s="31">
        <v>0</v>
      </c>
      <c r="H20" s="31">
        <v>4523</v>
      </c>
      <c r="I20" s="31">
        <v>0</v>
      </c>
      <c r="J20" s="31">
        <v>0</v>
      </c>
    </row>
    <row r="21" spans="1:10" ht="15" customHeight="1">
      <c r="A21" s="47"/>
      <c r="B21" s="25"/>
      <c r="C21" s="51"/>
      <c r="D21" s="32">
        <v>1</v>
      </c>
      <c r="E21" s="27">
        <v>0</v>
      </c>
      <c r="F21" s="28">
        <v>0</v>
      </c>
      <c r="G21" s="28">
        <v>0</v>
      </c>
      <c r="H21" s="28">
        <v>1</v>
      </c>
      <c r="I21" s="28">
        <v>0</v>
      </c>
      <c r="J21" s="28">
        <v>0</v>
      </c>
    </row>
    <row r="22" spans="1:10" ht="15" customHeight="1">
      <c r="A22" s="47"/>
      <c r="B22" s="25"/>
      <c r="C22" s="49" t="s">
        <v>306</v>
      </c>
      <c r="D22" s="29">
        <v>5762</v>
      </c>
      <c r="E22" s="30">
        <v>0</v>
      </c>
      <c r="F22" s="31">
        <v>0</v>
      </c>
      <c r="G22" s="31">
        <v>0</v>
      </c>
      <c r="H22" s="31">
        <v>0</v>
      </c>
      <c r="I22" s="31">
        <v>5762</v>
      </c>
      <c r="J22" s="31">
        <v>0</v>
      </c>
    </row>
    <row r="23" spans="1:10" ht="15" customHeight="1">
      <c r="A23" s="47"/>
      <c r="B23" s="40"/>
      <c r="C23" s="50"/>
      <c r="D23" s="41">
        <v>1</v>
      </c>
      <c r="E23" s="42">
        <v>0</v>
      </c>
      <c r="F23" s="43">
        <v>0</v>
      </c>
      <c r="G23" s="43">
        <v>0</v>
      </c>
      <c r="H23" s="43">
        <v>0</v>
      </c>
      <c r="I23" s="43">
        <v>1</v>
      </c>
      <c r="J23" s="43">
        <v>0</v>
      </c>
    </row>
    <row r="24" spans="1:10" ht="15" customHeight="1">
      <c r="A24" s="47"/>
      <c r="B24" s="25" t="s">
        <v>295</v>
      </c>
      <c r="C24" s="52" t="s">
        <v>307</v>
      </c>
      <c r="D24" s="22">
        <v>2093</v>
      </c>
      <c r="E24" s="23">
        <v>154</v>
      </c>
      <c r="F24" s="24">
        <v>230</v>
      </c>
      <c r="G24" s="24">
        <v>323</v>
      </c>
      <c r="H24" s="24">
        <v>541</v>
      </c>
      <c r="I24" s="24">
        <v>759</v>
      </c>
      <c r="J24" s="24">
        <v>86</v>
      </c>
    </row>
    <row r="25" spans="1:10" ht="15" customHeight="1">
      <c r="A25" s="47"/>
      <c r="B25" s="25"/>
      <c r="C25" s="51"/>
      <c r="D25" s="32">
        <v>1</v>
      </c>
      <c r="E25" s="27">
        <v>7.3578595317725759E-2</v>
      </c>
      <c r="F25" s="28">
        <v>0.10989010989010989</v>
      </c>
      <c r="G25" s="28">
        <v>0.15432393693263258</v>
      </c>
      <c r="H25" s="28">
        <v>0.25848064978499763</v>
      </c>
      <c r="I25" s="28">
        <v>0.36263736263736263</v>
      </c>
      <c r="J25" s="28">
        <v>4.1089345437171527E-2</v>
      </c>
    </row>
    <row r="26" spans="1:10" ht="15" customHeight="1">
      <c r="A26" s="47"/>
      <c r="B26" s="25"/>
      <c r="C26" s="49" t="s">
        <v>308</v>
      </c>
      <c r="D26" s="29">
        <v>6217</v>
      </c>
      <c r="E26" s="30">
        <v>195</v>
      </c>
      <c r="F26" s="31">
        <v>365</v>
      </c>
      <c r="G26" s="31">
        <v>852</v>
      </c>
      <c r="H26" s="31">
        <v>1757</v>
      </c>
      <c r="I26" s="31">
        <v>2852</v>
      </c>
      <c r="J26" s="31">
        <v>196</v>
      </c>
    </row>
    <row r="27" spans="1:10" ht="15" customHeight="1">
      <c r="A27" s="47"/>
      <c r="B27" s="25"/>
      <c r="C27" s="51"/>
      <c r="D27" s="32">
        <v>1</v>
      </c>
      <c r="E27" s="27">
        <v>3.1365610423033617E-2</v>
      </c>
      <c r="F27" s="28">
        <v>5.8709988740550105E-2</v>
      </c>
      <c r="G27" s="28">
        <v>0.1370435901560238</v>
      </c>
      <c r="H27" s="28">
        <v>0.28261219237574392</v>
      </c>
      <c r="I27" s="28">
        <v>0.45874215859739426</v>
      </c>
      <c r="J27" s="28">
        <v>3.1526459707254303E-2</v>
      </c>
    </row>
    <row r="28" spans="1:10" ht="15" customHeight="1">
      <c r="A28" s="47"/>
      <c r="B28" s="25"/>
      <c r="C28" s="49" t="s">
        <v>406</v>
      </c>
      <c r="D28" s="29">
        <v>7018</v>
      </c>
      <c r="E28" s="30">
        <v>1685</v>
      </c>
      <c r="F28" s="31">
        <v>1512</v>
      </c>
      <c r="G28" s="31">
        <v>1298</v>
      </c>
      <c r="H28" s="31">
        <v>1249</v>
      </c>
      <c r="I28" s="31">
        <v>1135</v>
      </c>
      <c r="J28" s="31">
        <v>139</v>
      </c>
    </row>
    <row r="29" spans="1:10" ht="15" customHeight="1">
      <c r="A29" s="47"/>
      <c r="B29" s="25"/>
      <c r="C29" s="51"/>
      <c r="D29" s="32">
        <v>1</v>
      </c>
      <c r="E29" s="27">
        <v>0.24009689370190937</v>
      </c>
      <c r="F29" s="28">
        <v>0.21544599601025932</v>
      </c>
      <c r="G29" s="28">
        <v>0.18495297805642633</v>
      </c>
      <c r="H29" s="28">
        <v>0.1779709318894272</v>
      </c>
      <c r="I29" s="28">
        <v>0.16172698774579652</v>
      </c>
      <c r="J29" s="28">
        <v>1.9806212596181247E-2</v>
      </c>
    </row>
    <row r="30" spans="1:10" ht="15" customHeight="1">
      <c r="A30" s="47"/>
      <c r="B30" s="25"/>
      <c r="C30" s="49" t="s">
        <v>407</v>
      </c>
      <c r="D30" s="29">
        <v>4023</v>
      </c>
      <c r="E30" s="30">
        <v>617</v>
      </c>
      <c r="F30" s="31">
        <v>711</v>
      </c>
      <c r="G30" s="31">
        <v>764</v>
      </c>
      <c r="H30" s="31">
        <v>895</v>
      </c>
      <c r="I30" s="31">
        <v>937</v>
      </c>
      <c r="J30" s="31">
        <v>99</v>
      </c>
    </row>
    <row r="31" spans="1:10" ht="15" customHeight="1">
      <c r="A31" s="47"/>
      <c r="B31" s="40"/>
      <c r="C31" s="50"/>
      <c r="D31" s="41">
        <v>1</v>
      </c>
      <c r="E31" s="42">
        <v>0.15336813323390505</v>
      </c>
      <c r="F31" s="43">
        <v>0.1767337807606264</v>
      </c>
      <c r="G31" s="43">
        <v>0.18990802883420332</v>
      </c>
      <c r="H31" s="43">
        <v>0.22247079294059161</v>
      </c>
      <c r="I31" s="43">
        <v>0.2329107631121054</v>
      </c>
      <c r="J31" s="43">
        <v>2.4608501118568233E-2</v>
      </c>
    </row>
    <row r="32" spans="1:10" ht="15" customHeight="1">
      <c r="A32" s="47"/>
      <c r="B32" s="25" t="s">
        <v>296</v>
      </c>
      <c r="C32" s="52" t="s">
        <v>408</v>
      </c>
      <c r="D32" s="22">
        <v>2534</v>
      </c>
      <c r="E32" s="33">
        <v>507</v>
      </c>
      <c r="F32" s="34">
        <v>438</v>
      </c>
      <c r="G32" s="34">
        <v>416</v>
      </c>
      <c r="H32" s="34">
        <v>484</v>
      </c>
      <c r="I32" s="34">
        <v>626</v>
      </c>
      <c r="J32" s="34">
        <v>63</v>
      </c>
    </row>
    <row r="33" spans="1:10" ht="15" customHeight="1">
      <c r="A33" s="47"/>
      <c r="B33" s="25"/>
      <c r="C33" s="51"/>
      <c r="D33" s="32">
        <v>1</v>
      </c>
      <c r="E33" s="27">
        <v>0.20007892659826362</v>
      </c>
      <c r="F33" s="28">
        <v>0.17284925019731651</v>
      </c>
      <c r="G33" s="28">
        <v>0.16416732438831885</v>
      </c>
      <c r="H33" s="28">
        <v>0.19100236779794791</v>
      </c>
      <c r="I33" s="28">
        <v>0.24704025256511444</v>
      </c>
      <c r="J33" s="28">
        <v>2.4861878453038673E-2</v>
      </c>
    </row>
    <row r="34" spans="1:10" ht="15" customHeight="1">
      <c r="A34" s="47"/>
      <c r="B34" s="25"/>
      <c r="C34" s="49" t="s">
        <v>409</v>
      </c>
      <c r="D34" s="29">
        <v>13584</v>
      </c>
      <c r="E34" s="35">
        <v>1784</v>
      </c>
      <c r="F34" s="36">
        <v>1954</v>
      </c>
      <c r="G34" s="36">
        <v>2273</v>
      </c>
      <c r="H34" s="36">
        <v>3170</v>
      </c>
      <c r="I34" s="36">
        <v>4068</v>
      </c>
      <c r="J34" s="36">
        <v>335</v>
      </c>
    </row>
    <row r="35" spans="1:10" ht="15" customHeight="1">
      <c r="A35" s="47"/>
      <c r="B35" s="25"/>
      <c r="C35" s="51"/>
      <c r="D35" s="32">
        <v>1</v>
      </c>
      <c r="E35" s="27">
        <v>0.13133097762073026</v>
      </c>
      <c r="F35" s="28">
        <v>0.14384570082449941</v>
      </c>
      <c r="G35" s="28">
        <v>0.16732921083627797</v>
      </c>
      <c r="H35" s="28">
        <v>0.23336277974087161</v>
      </c>
      <c r="I35" s="28">
        <v>0.29946996466431097</v>
      </c>
      <c r="J35" s="28">
        <v>2.4661366313309774E-2</v>
      </c>
    </row>
    <row r="36" spans="1:10" ht="15" customHeight="1">
      <c r="A36" s="47"/>
      <c r="B36" s="25"/>
      <c r="C36" s="49" t="s">
        <v>410</v>
      </c>
      <c r="D36" s="29">
        <v>2397</v>
      </c>
      <c r="E36" s="35">
        <v>285</v>
      </c>
      <c r="F36" s="36">
        <v>331</v>
      </c>
      <c r="G36" s="36">
        <v>421</v>
      </c>
      <c r="H36" s="36">
        <v>574</v>
      </c>
      <c r="I36" s="36">
        <v>701</v>
      </c>
      <c r="J36" s="36">
        <v>85</v>
      </c>
    </row>
    <row r="37" spans="1:10" ht="15" customHeight="1">
      <c r="A37" s="47"/>
      <c r="B37" s="25"/>
      <c r="C37" s="51"/>
      <c r="D37" s="32">
        <v>1</v>
      </c>
      <c r="E37" s="27">
        <v>0.11889862327909888</v>
      </c>
      <c r="F37" s="28">
        <v>0.13808927826449729</v>
      </c>
      <c r="G37" s="28">
        <v>0.17563621193158113</v>
      </c>
      <c r="H37" s="28">
        <v>0.23946599916562369</v>
      </c>
      <c r="I37" s="28">
        <v>0.2924488944513976</v>
      </c>
      <c r="J37" s="28">
        <v>3.5460992907801421E-2</v>
      </c>
    </row>
    <row r="38" spans="1:10" ht="15" customHeight="1">
      <c r="A38" s="47"/>
      <c r="B38" s="25"/>
      <c r="C38" s="49" t="s">
        <v>411</v>
      </c>
      <c r="D38" s="29">
        <v>794</v>
      </c>
      <c r="E38" s="35">
        <v>86</v>
      </c>
      <c r="F38" s="36">
        <v>91</v>
      </c>
      <c r="G38" s="36">
        <v>126</v>
      </c>
      <c r="H38" s="36">
        <v>201</v>
      </c>
      <c r="I38" s="36">
        <v>253</v>
      </c>
      <c r="J38" s="36">
        <v>37</v>
      </c>
    </row>
    <row r="39" spans="1:10" ht="15" customHeight="1">
      <c r="A39" s="47"/>
      <c r="B39" s="40"/>
      <c r="C39" s="50"/>
      <c r="D39" s="41">
        <v>1</v>
      </c>
      <c r="E39" s="42">
        <v>0.10831234256926953</v>
      </c>
      <c r="F39" s="43">
        <v>0.11460957178841309</v>
      </c>
      <c r="G39" s="43">
        <v>0.15869017632241814</v>
      </c>
      <c r="H39" s="43">
        <v>0.25314861460957178</v>
      </c>
      <c r="I39" s="43">
        <v>0.31863979848866497</v>
      </c>
      <c r="J39" s="43">
        <v>4.659949622166247E-2</v>
      </c>
    </row>
    <row r="40" spans="1:10" ht="15" customHeight="1">
      <c r="A40" s="47"/>
      <c r="B40" s="25" t="s">
        <v>297</v>
      </c>
      <c r="C40" s="52" t="s">
        <v>2</v>
      </c>
      <c r="D40" s="22">
        <v>1979</v>
      </c>
      <c r="E40" s="23">
        <v>332</v>
      </c>
      <c r="F40" s="24">
        <v>341</v>
      </c>
      <c r="G40" s="24">
        <v>328</v>
      </c>
      <c r="H40" s="24">
        <v>421</v>
      </c>
      <c r="I40" s="24">
        <v>485</v>
      </c>
      <c r="J40" s="24">
        <v>72</v>
      </c>
    </row>
    <row r="41" spans="1:10" ht="15" customHeight="1">
      <c r="A41" s="47"/>
      <c r="B41" s="25"/>
      <c r="C41" s="51"/>
      <c r="D41" s="32">
        <v>1</v>
      </c>
      <c r="E41" s="27">
        <v>0.16776149570490145</v>
      </c>
      <c r="F41" s="28">
        <v>0.17230924709449216</v>
      </c>
      <c r="G41" s="28">
        <v>0.16574027286508339</v>
      </c>
      <c r="H41" s="28">
        <v>0.21273370389085397</v>
      </c>
      <c r="I41" s="28">
        <v>0.2450732693279434</v>
      </c>
      <c r="J41" s="28">
        <v>3.6382011116725621E-2</v>
      </c>
    </row>
    <row r="42" spans="1:10" ht="15" customHeight="1">
      <c r="A42" s="47"/>
      <c r="B42" s="25"/>
      <c r="C42" s="49" t="s">
        <v>309</v>
      </c>
      <c r="D42" s="29">
        <v>1921</v>
      </c>
      <c r="E42" s="30">
        <v>264</v>
      </c>
      <c r="F42" s="31">
        <v>287</v>
      </c>
      <c r="G42" s="31">
        <v>313</v>
      </c>
      <c r="H42" s="31">
        <v>400</v>
      </c>
      <c r="I42" s="31">
        <v>646</v>
      </c>
      <c r="J42" s="31">
        <v>11</v>
      </c>
    </row>
    <row r="43" spans="1:10" ht="15" customHeight="1">
      <c r="A43" s="47"/>
      <c r="B43" s="25"/>
      <c r="C43" s="51"/>
      <c r="D43" s="32">
        <v>1</v>
      </c>
      <c r="E43" s="27">
        <v>0.13742842269651223</v>
      </c>
      <c r="F43" s="28">
        <v>0.14940135346173869</v>
      </c>
      <c r="G43" s="28">
        <v>0.16293597084851641</v>
      </c>
      <c r="H43" s="28">
        <v>0.20822488287350338</v>
      </c>
      <c r="I43" s="28">
        <v>0.33628318584070799</v>
      </c>
      <c r="J43" s="28">
        <v>5.726184279021343E-3</v>
      </c>
    </row>
    <row r="44" spans="1:10" ht="15" customHeight="1">
      <c r="A44" s="47"/>
      <c r="B44" s="25"/>
      <c r="C44" s="49" t="s">
        <v>310</v>
      </c>
      <c r="D44" s="29">
        <v>1117</v>
      </c>
      <c r="E44" s="30">
        <v>154</v>
      </c>
      <c r="F44" s="31">
        <v>157</v>
      </c>
      <c r="G44" s="31">
        <v>186</v>
      </c>
      <c r="H44" s="31">
        <v>278</v>
      </c>
      <c r="I44" s="31">
        <v>337</v>
      </c>
      <c r="J44" s="31">
        <v>5</v>
      </c>
    </row>
    <row r="45" spans="1:10" ht="15" customHeight="1">
      <c r="A45" s="47"/>
      <c r="B45" s="25"/>
      <c r="C45" s="51"/>
      <c r="D45" s="32">
        <v>1</v>
      </c>
      <c r="E45" s="27">
        <v>0.13786929274843329</v>
      </c>
      <c r="F45" s="28">
        <v>0.14055505819158459</v>
      </c>
      <c r="G45" s="28">
        <v>0.16651745747538049</v>
      </c>
      <c r="H45" s="28">
        <v>0.24888093106535364</v>
      </c>
      <c r="I45" s="28">
        <v>0.30170098478066248</v>
      </c>
      <c r="J45" s="28">
        <v>4.4762757385854966E-3</v>
      </c>
    </row>
    <row r="46" spans="1:10" ht="15" customHeight="1">
      <c r="A46" s="47"/>
      <c r="B46" s="25"/>
      <c r="C46" s="49" t="s">
        <v>5</v>
      </c>
      <c r="D46" s="29">
        <v>1482</v>
      </c>
      <c r="E46" s="30">
        <v>212</v>
      </c>
      <c r="F46" s="31">
        <v>216</v>
      </c>
      <c r="G46" s="31">
        <v>248</v>
      </c>
      <c r="H46" s="31">
        <v>326</v>
      </c>
      <c r="I46" s="31">
        <v>433</v>
      </c>
      <c r="J46" s="31">
        <v>47</v>
      </c>
    </row>
    <row r="47" spans="1:10" ht="15" customHeight="1">
      <c r="A47" s="47"/>
      <c r="B47" s="25"/>
      <c r="C47" s="51"/>
      <c r="D47" s="32">
        <v>1</v>
      </c>
      <c r="E47" s="27">
        <v>0.14304993252361672</v>
      </c>
      <c r="F47" s="28">
        <v>0.145748987854251</v>
      </c>
      <c r="G47" s="28">
        <v>0.16734143049932523</v>
      </c>
      <c r="H47" s="28">
        <v>0.21997300944669365</v>
      </c>
      <c r="I47" s="28">
        <v>0.29217273954116058</v>
      </c>
      <c r="J47" s="28">
        <v>3.1713900134952767E-2</v>
      </c>
    </row>
    <row r="48" spans="1:10" ht="15" customHeight="1">
      <c r="A48" s="47"/>
      <c r="B48" s="25"/>
      <c r="C48" s="49" t="s">
        <v>311</v>
      </c>
      <c r="D48" s="29">
        <v>2208</v>
      </c>
      <c r="E48" s="30">
        <v>292</v>
      </c>
      <c r="F48" s="31">
        <v>326</v>
      </c>
      <c r="G48" s="31">
        <v>380</v>
      </c>
      <c r="H48" s="31">
        <v>484</v>
      </c>
      <c r="I48" s="31">
        <v>655</v>
      </c>
      <c r="J48" s="31">
        <v>71</v>
      </c>
    </row>
    <row r="49" spans="1:10" ht="15" customHeight="1">
      <c r="A49" s="47"/>
      <c r="B49" s="25"/>
      <c r="C49" s="51"/>
      <c r="D49" s="32">
        <v>1</v>
      </c>
      <c r="E49" s="27">
        <v>0.13224637681159421</v>
      </c>
      <c r="F49" s="28">
        <v>0.14764492753623187</v>
      </c>
      <c r="G49" s="28">
        <v>0.17210144927536231</v>
      </c>
      <c r="H49" s="28">
        <v>0.21920289855072464</v>
      </c>
      <c r="I49" s="28">
        <v>0.29664855072463769</v>
      </c>
      <c r="J49" s="28">
        <v>3.2155797101449272E-2</v>
      </c>
    </row>
    <row r="50" spans="1:10" ht="15" customHeight="1">
      <c r="A50" s="47"/>
      <c r="B50" s="25"/>
      <c r="C50" s="49" t="s">
        <v>7</v>
      </c>
      <c r="D50" s="29">
        <v>1532</v>
      </c>
      <c r="E50" s="30">
        <v>166</v>
      </c>
      <c r="F50" s="31">
        <v>226</v>
      </c>
      <c r="G50" s="31">
        <v>238</v>
      </c>
      <c r="H50" s="31">
        <v>350</v>
      </c>
      <c r="I50" s="31">
        <v>483</v>
      </c>
      <c r="J50" s="31">
        <v>69</v>
      </c>
    </row>
    <row r="51" spans="1:10" ht="15" customHeight="1">
      <c r="A51" s="47"/>
      <c r="B51" s="25"/>
      <c r="C51" s="51"/>
      <c r="D51" s="32">
        <v>1</v>
      </c>
      <c r="E51" s="27">
        <v>0.10835509138381201</v>
      </c>
      <c r="F51" s="28">
        <v>0.1475195822454308</v>
      </c>
      <c r="G51" s="28">
        <v>0.15535248041775457</v>
      </c>
      <c r="H51" s="28">
        <v>0.22845953002610966</v>
      </c>
      <c r="I51" s="28">
        <v>0.31527415143603132</v>
      </c>
      <c r="J51" s="28">
        <v>4.5039164490861622E-2</v>
      </c>
    </row>
    <row r="52" spans="1:10" ht="15" customHeight="1">
      <c r="A52" s="47"/>
      <c r="B52" s="25"/>
      <c r="C52" s="49" t="s">
        <v>3</v>
      </c>
      <c r="D52" s="29">
        <v>2344</v>
      </c>
      <c r="E52" s="30">
        <v>301</v>
      </c>
      <c r="F52" s="31">
        <v>304</v>
      </c>
      <c r="G52" s="31">
        <v>388</v>
      </c>
      <c r="H52" s="31">
        <v>597</v>
      </c>
      <c r="I52" s="31">
        <v>689</v>
      </c>
      <c r="J52" s="31">
        <v>65</v>
      </c>
    </row>
    <row r="53" spans="1:10" ht="15" customHeight="1">
      <c r="A53" s="47"/>
      <c r="B53" s="25"/>
      <c r="C53" s="51"/>
      <c r="D53" s="32">
        <v>1</v>
      </c>
      <c r="E53" s="27">
        <v>0.12841296928327645</v>
      </c>
      <c r="F53" s="28">
        <v>0.12969283276450511</v>
      </c>
      <c r="G53" s="28">
        <v>0.16552901023890784</v>
      </c>
      <c r="H53" s="28">
        <v>0.25469283276450511</v>
      </c>
      <c r="I53" s="28">
        <v>0.29394197952218432</v>
      </c>
      <c r="J53" s="28">
        <v>2.773037542662116E-2</v>
      </c>
    </row>
    <row r="54" spans="1:10" ht="15" customHeight="1">
      <c r="A54" s="47"/>
      <c r="B54" s="25"/>
      <c r="C54" s="49" t="s">
        <v>6</v>
      </c>
      <c r="D54" s="29">
        <v>1909</v>
      </c>
      <c r="E54" s="30">
        <v>294</v>
      </c>
      <c r="F54" s="31">
        <v>274</v>
      </c>
      <c r="G54" s="31">
        <v>312</v>
      </c>
      <c r="H54" s="31">
        <v>476</v>
      </c>
      <c r="I54" s="31">
        <v>531</v>
      </c>
      <c r="J54" s="31">
        <v>22</v>
      </c>
    </row>
    <row r="55" spans="1:10" ht="15" customHeight="1">
      <c r="A55" s="47"/>
      <c r="B55" s="25"/>
      <c r="C55" s="51"/>
      <c r="D55" s="32">
        <v>1</v>
      </c>
      <c r="E55" s="27">
        <v>0.15400733368255631</v>
      </c>
      <c r="F55" s="28">
        <v>0.14353064431639601</v>
      </c>
      <c r="G55" s="28">
        <v>0.16343635411210058</v>
      </c>
      <c r="H55" s="28">
        <v>0.24934520691461498</v>
      </c>
      <c r="I55" s="28">
        <v>0.27815610267155577</v>
      </c>
      <c r="J55" s="28">
        <v>1.1524358302776323E-2</v>
      </c>
    </row>
    <row r="56" spans="1:10" ht="15" customHeight="1">
      <c r="A56" s="47"/>
      <c r="B56" s="25"/>
      <c r="C56" s="49" t="s">
        <v>8</v>
      </c>
      <c r="D56" s="29">
        <v>5182</v>
      </c>
      <c r="E56" s="30">
        <v>675</v>
      </c>
      <c r="F56" s="31">
        <v>744</v>
      </c>
      <c r="G56" s="31">
        <v>887</v>
      </c>
      <c r="H56" s="31">
        <v>1191</v>
      </c>
      <c r="I56" s="31">
        <v>1503</v>
      </c>
      <c r="J56" s="31">
        <v>182</v>
      </c>
    </row>
    <row r="57" spans="1:10" ht="15" customHeight="1">
      <c r="A57" s="47"/>
      <c r="B57" s="40"/>
      <c r="C57" s="50"/>
      <c r="D57" s="41">
        <v>1</v>
      </c>
      <c r="E57" s="42">
        <v>0.13025858741798532</v>
      </c>
      <c r="F57" s="43">
        <v>0.1435739096873794</v>
      </c>
      <c r="G57" s="43">
        <v>0.1711694326514859</v>
      </c>
      <c r="H57" s="43">
        <v>0.22983404091084522</v>
      </c>
      <c r="I57" s="43">
        <v>0.29004245465071399</v>
      </c>
      <c r="J57" s="43">
        <v>3.512157468159012E-2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1349" priority="31" rank="1"/>
  </conditionalFormatting>
  <conditionalFormatting sqref="E57:J57">
    <cfRule type="top10" dxfId="1348" priority="25" rank="1"/>
  </conditionalFormatting>
  <conditionalFormatting sqref="E55:J55">
    <cfRule type="top10" dxfId="1347" priority="24" rank="1"/>
  </conditionalFormatting>
  <conditionalFormatting sqref="E53:J53">
    <cfRule type="top10" dxfId="1346" priority="23" rank="1"/>
  </conditionalFormatting>
  <conditionalFormatting sqref="E51:J51">
    <cfRule type="top10" dxfId="1345" priority="22" rank="1"/>
  </conditionalFormatting>
  <conditionalFormatting sqref="E49:J49">
    <cfRule type="top10" dxfId="1344" priority="21" rank="1"/>
  </conditionalFormatting>
  <conditionalFormatting sqref="E47:J47">
    <cfRule type="top10" dxfId="1343" priority="20" rank="1"/>
  </conditionalFormatting>
  <conditionalFormatting sqref="E45:J45">
    <cfRule type="top10" dxfId="1342" priority="19" rank="1"/>
  </conditionalFormatting>
  <conditionalFormatting sqref="E43:J43">
    <cfRule type="top10" dxfId="1341" priority="18" rank="1"/>
  </conditionalFormatting>
  <conditionalFormatting sqref="E41:J41">
    <cfRule type="top10" dxfId="1340" priority="17" rank="1"/>
  </conditionalFormatting>
  <conditionalFormatting sqref="E39:J39">
    <cfRule type="top10" dxfId="1339" priority="16" rank="1"/>
  </conditionalFormatting>
  <conditionalFormatting sqref="E37:J37">
    <cfRule type="top10" dxfId="1338" priority="15" rank="1"/>
  </conditionalFormatting>
  <conditionalFormatting sqref="E35:J35">
    <cfRule type="top10" dxfId="1337" priority="14" rank="1"/>
  </conditionalFormatting>
  <conditionalFormatting sqref="E33:J33">
    <cfRule type="top10" dxfId="1336" priority="13" rank="1"/>
  </conditionalFormatting>
  <conditionalFormatting sqref="E31:J31">
    <cfRule type="top10" dxfId="1335" priority="11" rank="1"/>
  </conditionalFormatting>
  <conditionalFormatting sqref="E29:J29">
    <cfRule type="top10" dxfId="1334" priority="10" rank="1"/>
  </conditionalFormatting>
  <conditionalFormatting sqref="E27:J27">
    <cfRule type="top10" dxfId="1333" priority="9" rank="1"/>
  </conditionalFormatting>
  <conditionalFormatting sqref="E25:J25">
    <cfRule type="top10" dxfId="1332" priority="8" rank="1"/>
  </conditionalFormatting>
  <conditionalFormatting sqref="E23:J23">
    <cfRule type="top10" dxfId="1331" priority="7" rank="1"/>
  </conditionalFormatting>
  <conditionalFormatting sqref="E21:J21">
    <cfRule type="top10" dxfId="1330" priority="6" rank="1"/>
  </conditionalFormatting>
  <conditionalFormatting sqref="E19:J19">
    <cfRule type="top10" dxfId="1329" priority="5" rank="1"/>
  </conditionalFormatting>
  <conditionalFormatting sqref="E17:J17">
    <cfRule type="top10" dxfId="1328" priority="4" rank="1"/>
  </conditionalFormatting>
  <conditionalFormatting sqref="E15:J15">
    <cfRule type="top10" dxfId="1327" priority="3" rank="1"/>
  </conditionalFormatting>
  <conditionalFormatting sqref="E13:J13">
    <cfRule type="top10" dxfId="1326" priority="2" rank="1"/>
  </conditionalFormatting>
  <conditionalFormatting sqref="E11:J11">
    <cfRule type="top10" dxfId="13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345</v>
      </c>
    </row>
    <row r="4" spans="1:16384" ht="15" customHeight="1">
      <c r="B4" s="3" t="s">
        <v>58</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141</v>
      </c>
      <c r="F7" s="14" t="s">
        <v>142</v>
      </c>
      <c r="G7" s="14" t="s">
        <v>143</v>
      </c>
      <c r="H7" s="14" t="s">
        <v>144</v>
      </c>
      <c r="I7" s="14" t="s">
        <v>145</v>
      </c>
      <c r="J7" s="14" t="s">
        <v>159</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2672</v>
      </c>
      <c r="F8" s="17">
        <v>2742</v>
      </c>
      <c r="G8" s="17">
        <v>1997</v>
      </c>
      <c r="H8" s="17">
        <v>5157</v>
      </c>
      <c r="I8" s="17">
        <v>5220</v>
      </c>
      <c r="J8" s="17">
        <v>1364</v>
      </c>
      <c r="K8" s="17">
        <v>522</v>
      </c>
    </row>
    <row r="9" spans="1:16384" ht="15" customHeight="1">
      <c r="A9" s="47"/>
      <c r="B9" s="55"/>
      <c r="C9" s="56"/>
      <c r="D9" s="18">
        <v>1</v>
      </c>
      <c r="E9" s="19">
        <v>0.13581376435905257</v>
      </c>
      <c r="F9" s="20">
        <v>0.13937175968283014</v>
      </c>
      <c r="G9" s="20">
        <v>0.10150452373691166</v>
      </c>
      <c r="H9" s="20">
        <v>0.26212259835315643</v>
      </c>
      <c r="I9" s="20">
        <v>0.26532479414455629</v>
      </c>
      <c r="J9" s="20">
        <v>6.9330080309037312E-2</v>
      </c>
      <c r="K9" s="20">
        <v>2.6532479414455627E-2</v>
      </c>
    </row>
    <row r="10" spans="1:16384" ht="15" customHeight="1">
      <c r="A10" s="47"/>
      <c r="B10" s="21" t="s">
        <v>294</v>
      </c>
      <c r="C10" s="57" t="s">
        <v>300</v>
      </c>
      <c r="D10" s="22">
        <v>9368</v>
      </c>
      <c r="E10" s="23">
        <v>1288</v>
      </c>
      <c r="F10" s="24">
        <v>1317</v>
      </c>
      <c r="G10" s="24">
        <v>930</v>
      </c>
      <c r="H10" s="24">
        <v>2359</v>
      </c>
      <c r="I10" s="24">
        <v>2575</v>
      </c>
      <c r="J10" s="24">
        <v>687</v>
      </c>
      <c r="K10" s="24">
        <v>212</v>
      </c>
    </row>
    <row r="11" spans="1:16384" ht="15" customHeight="1">
      <c r="A11" s="47"/>
      <c r="B11" s="25"/>
      <c r="C11" s="51"/>
      <c r="D11" s="26">
        <v>1</v>
      </c>
      <c r="E11" s="27">
        <v>0.13748932536293765</v>
      </c>
      <c r="F11" s="28">
        <v>0.14058497011101623</v>
      </c>
      <c r="G11" s="28">
        <v>9.9274124679760892E-2</v>
      </c>
      <c r="H11" s="28">
        <v>0.25181468830059778</v>
      </c>
      <c r="I11" s="28">
        <v>0.27487190435525194</v>
      </c>
      <c r="J11" s="28">
        <v>7.3334756618274974E-2</v>
      </c>
      <c r="K11" s="28">
        <v>2.2630230572160546E-2</v>
      </c>
    </row>
    <row r="12" spans="1:16384" ht="15" customHeight="1">
      <c r="A12" s="47"/>
      <c r="B12" s="25"/>
      <c r="C12" s="49" t="s">
        <v>301</v>
      </c>
      <c r="D12" s="29">
        <v>10225</v>
      </c>
      <c r="E12" s="30">
        <v>1377</v>
      </c>
      <c r="F12" s="31">
        <v>1413</v>
      </c>
      <c r="G12" s="31">
        <v>1063</v>
      </c>
      <c r="H12" s="31">
        <v>2779</v>
      </c>
      <c r="I12" s="31">
        <v>2619</v>
      </c>
      <c r="J12" s="31">
        <v>670</v>
      </c>
      <c r="K12" s="31">
        <v>304</v>
      </c>
    </row>
    <row r="13" spans="1:16384" ht="15" customHeight="1">
      <c r="A13" s="47"/>
      <c r="B13" s="40"/>
      <c r="C13" s="50"/>
      <c r="D13" s="41">
        <v>1</v>
      </c>
      <c r="E13" s="42">
        <v>0.13466992665036676</v>
      </c>
      <c r="F13" s="43">
        <v>0.13819070904645478</v>
      </c>
      <c r="G13" s="43">
        <v>0.10396088019559903</v>
      </c>
      <c r="H13" s="43">
        <v>0.27178484107579465</v>
      </c>
      <c r="I13" s="43">
        <v>0.25613691931540344</v>
      </c>
      <c r="J13" s="43">
        <v>6.5525672371638144E-2</v>
      </c>
      <c r="K13" s="43">
        <v>2.9731051344743277E-2</v>
      </c>
    </row>
    <row r="14" spans="1:16384" ht="15" customHeight="1">
      <c r="A14" s="47"/>
      <c r="B14" s="25" t="s">
        <v>1</v>
      </c>
      <c r="C14" s="52" t="s">
        <v>302</v>
      </c>
      <c r="D14" s="22">
        <v>2690</v>
      </c>
      <c r="E14" s="23">
        <v>391</v>
      </c>
      <c r="F14" s="24">
        <v>318</v>
      </c>
      <c r="G14" s="24">
        <v>248</v>
      </c>
      <c r="H14" s="24">
        <v>723</v>
      </c>
      <c r="I14" s="24">
        <v>772</v>
      </c>
      <c r="J14" s="24">
        <v>202</v>
      </c>
      <c r="K14" s="24">
        <v>36</v>
      </c>
    </row>
    <row r="15" spans="1:16384" ht="15" customHeight="1">
      <c r="A15" s="47"/>
      <c r="B15" s="25"/>
      <c r="C15" s="51"/>
      <c r="D15" s="32">
        <v>1</v>
      </c>
      <c r="E15" s="27">
        <v>0.14535315985130112</v>
      </c>
      <c r="F15" s="28">
        <v>0.11821561338289963</v>
      </c>
      <c r="G15" s="28">
        <v>9.2193308550185871E-2</v>
      </c>
      <c r="H15" s="28">
        <v>0.2687732342007435</v>
      </c>
      <c r="I15" s="28">
        <v>0.28698884758364313</v>
      </c>
      <c r="J15" s="28">
        <v>7.5092936802973978E-2</v>
      </c>
      <c r="K15" s="28">
        <v>1.3382899628252789E-2</v>
      </c>
    </row>
    <row r="16" spans="1:16384" ht="15" customHeight="1">
      <c r="A16" s="47"/>
      <c r="B16" s="25"/>
      <c r="C16" s="49" t="s">
        <v>303</v>
      </c>
      <c r="D16" s="29">
        <v>2875</v>
      </c>
      <c r="E16" s="30">
        <v>369</v>
      </c>
      <c r="F16" s="31">
        <v>357</v>
      </c>
      <c r="G16" s="31">
        <v>244</v>
      </c>
      <c r="H16" s="31">
        <v>784</v>
      </c>
      <c r="I16" s="31">
        <v>837</v>
      </c>
      <c r="J16" s="31">
        <v>212</v>
      </c>
      <c r="K16" s="31">
        <v>72</v>
      </c>
    </row>
    <row r="17" spans="1:11" ht="15" customHeight="1">
      <c r="A17" s="47"/>
      <c r="B17" s="25"/>
      <c r="C17" s="51"/>
      <c r="D17" s="32">
        <v>1</v>
      </c>
      <c r="E17" s="27">
        <v>0.12834782608695652</v>
      </c>
      <c r="F17" s="28">
        <v>0.12417391304347826</v>
      </c>
      <c r="G17" s="28">
        <v>8.4869565217391307E-2</v>
      </c>
      <c r="H17" s="28">
        <v>0.27269565217391306</v>
      </c>
      <c r="I17" s="28">
        <v>0.29113043478260869</v>
      </c>
      <c r="J17" s="28">
        <v>7.3739130434782613E-2</v>
      </c>
      <c r="K17" s="28">
        <v>2.5043478260869566E-2</v>
      </c>
    </row>
    <row r="18" spans="1:11" ht="15" customHeight="1">
      <c r="A18" s="47"/>
      <c r="B18" s="25"/>
      <c r="C18" s="49" t="s">
        <v>304</v>
      </c>
      <c r="D18" s="29">
        <v>3280</v>
      </c>
      <c r="E18" s="30">
        <v>450</v>
      </c>
      <c r="F18" s="31">
        <v>383</v>
      </c>
      <c r="G18" s="31">
        <v>337</v>
      </c>
      <c r="H18" s="31">
        <v>856</v>
      </c>
      <c r="I18" s="31">
        <v>920</v>
      </c>
      <c r="J18" s="31">
        <v>257</v>
      </c>
      <c r="K18" s="31">
        <v>77</v>
      </c>
    </row>
    <row r="19" spans="1:11" ht="15" customHeight="1">
      <c r="A19" s="47"/>
      <c r="B19" s="25"/>
      <c r="C19" s="51"/>
      <c r="D19" s="32">
        <v>1</v>
      </c>
      <c r="E19" s="27">
        <v>0.13719512195121952</v>
      </c>
      <c r="F19" s="28">
        <v>0.11676829268292684</v>
      </c>
      <c r="G19" s="28">
        <v>0.10274390243902438</v>
      </c>
      <c r="H19" s="28">
        <v>0.26097560975609757</v>
      </c>
      <c r="I19" s="28">
        <v>0.28048780487804881</v>
      </c>
      <c r="J19" s="28">
        <v>7.8353658536585366E-2</v>
      </c>
      <c r="K19" s="28">
        <v>2.3475609756097561E-2</v>
      </c>
    </row>
    <row r="20" spans="1:11" ht="15" customHeight="1">
      <c r="A20" s="47"/>
      <c r="B20" s="25"/>
      <c r="C20" s="49" t="s">
        <v>305</v>
      </c>
      <c r="D20" s="29">
        <v>4523</v>
      </c>
      <c r="E20" s="30">
        <v>620</v>
      </c>
      <c r="F20" s="31">
        <v>590</v>
      </c>
      <c r="G20" s="31">
        <v>463</v>
      </c>
      <c r="H20" s="31">
        <v>1192</v>
      </c>
      <c r="I20" s="31">
        <v>1220</v>
      </c>
      <c r="J20" s="31">
        <v>313</v>
      </c>
      <c r="K20" s="31">
        <v>125</v>
      </c>
    </row>
    <row r="21" spans="1:11" ht="15" customHeight="1">
      <c r="A21" s="47"/>
      <c r="B21" s="25"/>
      <c r="C21" s="51"/>
      <c r="D21" s="32">
        <v>1</v>
      </c>
      <c r="E21" s="27">
        <v>0.13707716117621049</v>
      </c>
      <c r="F21" s="28">
        <v>0.13044439531284546</v>
      </c>
      <c r="G21" s="28">
        <v>0.10236568649126686</v>
      </c>
      <c r="H21" s="28">
        <v>0.26354189697103692</v>
      </c>
      <c r="I21" s="28">
        <v>0.26973247844351095</v>
      </c>
      <c r="J21" s="28">
        <v>6.9201857174441744E-2</v>
      </c>
      <c r="K21" s="28">
        <v>2.7636524430687596E-2</v>
      </c>
    </row>
    <row r="22" spans="1:11" ht="15" customHeight="1">
      <c r="A22" s="47"/>
      <c r="B22" s="25"/>
      <c r="C22" s="49" t="s">
        <v>306</v>
      </c>
      <c r="D22" s="29">
        <v>5762</v>
      </c>
      <c r="E22" s="30">
        <v>780</v>
      </c>
      <c r="F22" s="31">
        <v>1008</v>
      </c>
      <c r="G22" s="31">
        <v>647</v>
      </c>
      <c r="H22" s="31">
        <v>1466</v>
      </c>
      <c r="I22" s="31">
        <v>1347</v>
      </c>
      <c r="J22" s="31">
        <v>342</v>
      </c>
      <c r="K22" s="31">
        <v>172</v>
      </c>
    </row>
    <row r="23" spans="1:11" ht="15" customHeight="1">
      <c r="A23" s="47"/>
      <c r="B23" s="40"/>
      <c r="C23" s="50"/>
      <c r="D23" s="41">
        <v>1</v>
      </c>
      <c r="E23" s="42">
        <v>0.13536966331135022</v>
      </c>
      <c r="F23" s="43">
        <v>0.17493925720236028</v>
      </c>
      <c r="G23" s="43">
        <v>0.11228740020826102</v>
      </c>
      <c r="H23" s="43">
        <v>0.25442554668517875</v>
      </c>
      <c r="I23" s="43">
        <v>0.23377299548767788</v>
      </c>
      <c r="J23" s="43">
        <v>5.93543908365151E-2</v>
      </c>
      <c r="K23" s="43">
        <v>2.9850746268656716E-2</v>
      </c>
    </row>
    <row r="24" spans="1:11" ht="15" customHeight="1">
      <c r="A24" s="47"/>
      <c r="B24" s="25" t="s">
        <v>295</v>
      </c>
      <c r="C24" s="52" t="s">
        <v>307</v>
      </c>
      <c r="D24" s="22">
        <v>2093</v>
      </c>
      <c r="E24" s="23">
        <v>336</v>
      </c>
      <c r="F24" s="24">
        <v>346</v>
      </c>
      <c r="G24" s="24">
        <v>235</v>
      </c>
      <c r="H24" s="24">
        <v>440</v>
      </c>
      <c r="I24" s="24">
        <v>484</v>
      </c>
      <c r="J24" s="24">
        <v>198</v>
      </c>
      <c r="K24" s="24">
        <v>54</v>
      </c>
    </row>
    <row r="25" spans="1:11" ht="15" customHeight="1">
      <c r="A25" s="47"/>
      <c r="B25" s="25"/>
      <c r="C25" s="51"/>
      <c r="D25" s="32">
        <v>1</v>
      </c>
      <c r="E25" s="27">
        <v>0.16053511705685619</v>
      </c>
      <c r="F25" s="28">
        <v>0.16531294792164358</v>
      </c>
      <c r="G25" s="28">
        <v>0.11227902532250358</v>
      </c>
      <c r="H25" s="28">
        <v>0.21022455805064499</v>
      </c>
      <c r="I25" s="28">
        <v>0.2312470138557095</v>
      </c>
      <c r="J25" s="28">
        <v>9.4601051122790256E-2</v>
      </c>
      <c r="K25" s="28">
        <v>2.5800286669851888E-2</v>
      </c>
    </row>
    <row r="26" spans="1:11" ht="15" customHeight="1">
      <c r="A26" s="47"/>
      <c r="B26" s="25"/>
      <c r="C26" s="49" t="s">
        <v>308</v>
      </c>
      <c r="D26" s="29">
        <v>6217</v>
      </c>
      <c r="E26" s="30">
        <v>837</v>
      </c>
      <c r="F26" s="31">
        <v>861</v>
      </c>
      <c r="G26" s="31">
        <v>714</v>
      </c>
      <c r="H26" s="31">
        <v>1692</v>
      </c>
      <c r="I26" s="31">
        <v>1618</v>
      </c>
      <c r="J26" s="31">
        <v>335</v>
      </c>
      <c r="K26" s="31">
        <v>160</v>
      </c>
    </row>
    <row r="27" spans="1:11" ht="15" customHeight="1">
      <c r="A27" s="47"/>
      <c r="B27" s="25"/>
      <c r="C27" s="51"/>
      <c r="D27" s="32">
        <v>1</v>
      </c>
      <c r="E27" s="27">
        <v>0.13463085089271354</v>
      </c>
      <c r="F27" s="28">
        <v>0.13849123371400998</v>
      </c>
      <c r="G27" s="28">
        <v>0.11484638893356924</v>
      </c>
      <c r="H27" s="28">
        <v>0.27215698890139939</v>
      </c>
      <c r="I27" s="28">
        <v>0.2602541418690687</v>
      </c>
      <c r="J27" s="28">
        <v>5.3884510213929551E-2</v>
      </c>
      <c r="K27" s="28">
        <v>2.5735885475309635E-2</v>
      </c>
    </row>
    <row r="28" spans="1:11" ht="15" customHeight="1">
      <c r="A28" s="47"/>
      <c r="B28" s="25"/>
      <c r="C28" s="49" t="s">
        <v>406</v>
      </c>
      <c r="D28" s="29">
        <v>7018</v>
      </c>
      <c r="E28" s="30">
        <v>904</v>
      </c>
      <c r="F28" s="31">
        <v>953</v>
      </c>
      <c r="G28" s="31">
        <v>606</v>
      </c>
      <c r="H28" s="31">
        <v>1912</v>
      </c>
      <c r="I28" s="31">
        <v>2013</v>
      </c>
      <c r="J28" s="31">
        <v>455</v>
      </c>
      <c r="K28" s="31">
        <v>175</v>
      </c>
    </row>
    <row r="29" spans="1:11" ht="15" customHeight="1">
      <c r="A29" s="47"/>
      <c r="B29" s="25"/>
      <c r="C29" s="51"/>
      <c r="D29" s="32">
        <v>1</v>
      </c>
      <c r="E29" s="27">
        <v>0.12881162724422912</v>
      </c>
      <c r="F29" s="28">
        <v>0.13579367341122828</v>
      </c>
      <c r="G29" s="28">
        <v>8.6349387289826163E-2</v>
      </c>
      <c r="H29" s="28">
        <v>0.27244229125106867</v>
      </c>
      <c r="I29" s="28">
        <v>0.28683385579937304</v>
      </c>
      <c r="J29" s="28">
        <v>6.4833285836420632E-2</v>
      </c>
      <c r="K29" s="28">
        <v>2.4935879167854089E-2</v>
      </c>
    </row>
    <row r="30" spans="1:11" ht="15" customHeight="1">
      <c r="A30" s="47"/>
      <c r="B30" s="25"/>
      <c r="C30" s="49" t="s">
        <v>407</v>
      </c>
      <c r="D30" s="29">
        <v>4023</v>
      </c>
      <c r="E30" s="30">
        <v>557</v>
      </c>
      <c r="F30" s="31">
        <v>546</v>
      </c>
      <c r="G30" s="31">
        <v>404</v>
      </c>
      <c r="H30" s="31">
        <v>1043</v>
      </c>
      <c r="I30" s="31">
        <v>1038</v>
      </c>
      <c r="J30" s="31">
        <v>334</v>
      </c>
      <c r="K30" s="31">
        <v>101</v>
      </c>
    </row>
    <row r="31" spans="1:11" ht="15" customHeight="1">
      <c r="A31" s="47"/>
      <c r="B31" s="40"/>
      <c r="C31" s="50"/>
      <c r="D31" s="41">
        <v>1</v>
      </c>
      <c r="E31" s="42">
        <v>0.13845389013174247</v>
      </c>
      <c r="F31" s="43">
        <v>0.13571961222967935</v>
      </c>
      <c r="G31" s="43">
        <v>0.10042257022122794</v>
      </c>
      <c r="H31" s="43">
        <v>0.25925925925925924</v>
      </c>
      <c r="I31" s="43">
        <v>0.25801640566741235</v>
      </c>
      <c r="J31" s="43">
        <v>8.3022619935371619E-2</v>
      </c>
      <c r="K31" s="43">
        <v>2.5105642555306985E-2</v>
      </c>
    </row>
    <row r="32" spans="1:11" ht="15" customHeight="1">
      <c r="A32" s="47"/>
      <c r="B32" s="25" t="s">
        <v>296</v>
      </c>
      <c r="C32" s="52" t="s">
        <v>408</v>
      </c>
      <c r="D32" s="22">
        <v>2534</v>
      </c>
      <c r="E32" s="33">
        <v>457</v>
      </c>
      <c r="F32" s="34">
        <v>415</v>
      </c>
      <c r="G32" s="34">
        <v>298</v>
      </c>
      <c r="H32" s="34">
        <v>635</v>
      </c>
      <c r="I32" s="34">
        <v>562</v>
      </c>
      <c r="J32" s="34">
        <v>132</v>
      </c>
      <c r="K32" s="34">
        <v>35</v>
      </c>
    </row>
    <row r="33" spans="1:11" ht="15" customHeight="1">
      <c r="A33" s="47"/>
      <c r="B33" s="25"/>
      <c r="C33" s="51"/>
      <c r="D33" s="32">
        <v>1</v>
      </c>
      <c r="E33" s="27">
        <v>0.18034727703235989</v>
      </c>
      <c r="F33" s="28">
        <v>0.16377269139700079</v>
      </c>
      <c r="G33" s="28">
        <v>0.11760063141278611</v>
      </c>
      <c r="H33" s="28">
        <v>0.25059194948697711</v>
      </c>
      <c r="I33" s="28">
        <v>0.22178374112075769</v>
      </c>
      <c r="J33" s="28">
        <v>5.209155485398579E-2</v>
      </c>
      <c r="K33" s="28">
        <v>1.3812154696132596E-2</v>
      </c>
    </row>
    <row r="34" spans="1:11" ht="15" customHeight="1">
      <c r="A34" s="47"/>
      <c r="B34" s="25"/>
      <c r="C34" s="49" t="s">
        <v>409</v>
      </c>
      <c r="D34" s="29">
        <v>13584</v>
      </c>
      <c r="E34" s="35">
        <v>1855</v>
      </c>
      <c r="F34" s="36">
        <v>1920</v>
      </c>
      <c r="G34" s="36">
        <v>1374</v>
      </c>
      <c r="H34" s="36">
        <v>3724</v>
      </c>
      <c r="I34" s="36">
        <v>3676</v>
      </c>
      <c r="J34" s="36">
        <v>793</v>
      </c>
      <c r="K34" s="36">
        <v>242</v>
      </c>
    </row>
    <row r="35" spans="1:11" ht="15" customHeight="1">
      <c r="A35" s="47"/>
      <c r="B35" s="25"/>
      <c r="C35" s="51"/>
      <c r="D35" s="32">
        <v>1</v>
      </c>
      <c r="E35" s="27">
        <v>0.13655771495877503</v>
      </c>
      <c r="F35" s="28">
        <v>0.14134275618374559</v>
      </c>
      <c r="G35" s="28">
        <v>0.10114840989399293</v>
      </c>
      <c r="H35" s="28">
        <v>0.27414605418138988</v>
      </c>
      <c r="I35" s="28">
        <v>0.27061248527679621</v>
      </c>
      <c r="J35" s="28">
        <v>5.8377502944640752E-2</v>
      </c>
      <c r="K35" s="28">
        <v>1.7815076560659601E-2</v>
      </c>
    </row>
    <row r="36" spans="1:11" ht="15" customHeight="1">
      <c r="A36" s="47"/>
      <c r="B36" s="25"/>
      <c r="C36" s="49" t="s">
        <v>410</v>
      </c>
      <c r="D36" s="29">
        <v>2397</v>
      </c>
      <c r="E36" s="35">
        <v>263</v>
      </c>
      <c r="F36" s="36">
        <v>282</v>
      </c>
      <c r="G36" s="36">
        <v>245</v>
      </c>
      <c r="H36" s="36">
        <v>616</v>
      </c>
      <c r="I36" s="36">
        <v>700</v>
      </c>
      <c r="J36" s="36">
        <v>242</v>
      </c>
      <c r="K36" s="36">
        <v>49</v>
      </c>
    </row>
    <row r="37" spans="1:11" ht="15" customHeight="1">
      <c r="A37" s="47"/>
      <c r="B37" s="25"/>
      <c r="C37" s="51"/>
      <c r="D37" s="32">
        <v>1</v>
      </c>
      <c r="E37" s="27">
        <v>0.10972048393825615</v>
      </c>
      <c r="F37" s="28">
        <v>0.11764705882352941</v>
      </c>
      <c r="G37" s="28">
        <v>0.10221109720483938</v>
      </c>
      <c r="H37" s="28">
        <v>0.25698790154359619</v>
      </c>
      <c r="I37" s="28">
        <v>0.29203170629954112</v>
      </c>
      <c r="J37" s="28">
        <v>0.10095953274926991</v>
      </c>
      <c r="K37" s="28">
        <v>2.0442219440967878E-2</v>
      </c>
    </row>
    <row r="38" spans="1:11" ht="15" customHeight="1">
      <c r="A38" s="47"/>
      <c r="B38" s="25"/>
      <c r="C38" s="49" t="s">
        <v>411</v>
      </c>
      <c r="D38" s="29">
        <v>794</v>
      </c>
      <c r="E38" s="35">
        <v>72</v>
      </c>
      <c r="F38" s="36">
        <v>99</v>
      </c>
      <c r="G38" s="36">
        <v>61</v>
      </c>
      <c r="H38" s="36">
        <v>140</v>
      </c>
      <c r="I38" s="36">
        <v>223</v>
      </c>
      <c r="J38" s="36">
        <v>171</v>
      </c>
      <c r="K38" s="36">
        <v>28</v>
      </c>
    </row>
    <row r="39" spans="1:11" ht="15" customHeight="1">
      <c r="A39" s="47"/>
      <c r="B39" s="40"/>
      <c r="C39" s="50"/>
      <c r="D39" s="41">
        <v>1</v>
      </c>
      <c r="E39" s="42">
        <v>9.06801007556675E-2</v>
      </c>
      <c r="F39" s="43">
        <v>0.12468513853904283</v>
      </c>
      <c r="G39" s="43">
        <v>7.6826196473551642E-2</v>
      </c>
      <c r="H39" s="43">
        <v>0.17632241813602015</v>
      </c>
      <c r="I39" s="43">
        <v>0.28085642317380355</v>
      </c>
      <c r="J39" s="43">
        <v>0.21536523929471033</v>
      </c>
      <c r="K39" s="43">
        <v>3.5264483627204031E-2</v>
      </c>
    </row>
    <row r="40" spans="1:11" ht="15" customHeight="1">
      <c r="A40" s="47"/>
      <c r="B40" s="25" t="s">
        <v>297</v>
      </c>
      <c r="C40" s="52" t="s">
        <v>2</v>
      </c>
      <c r="D40" s="22">
        <v>1979</v>
      </c>
      <c r="E40" s="23">
        <v>247</v>
      </c>
      <c r="F40" s="24">
        <v>224</v>
      </c>
      <c r="G40" s="24">
        <v>156</v>
      </c>
      <c r="H40" s="24">
        <v>452</v>
      </c>
      <c r="I40" s="24">
        <v>685</v>
      </c>
      <c r="J40" s="24">
        <v>167</v>
      </c>
      <c r="K40" s="24">
        <v>48</v>
      </c>
    </row>
    <row r="41" spans="1:11" ht="15" customHeight="1">
      <c r="A41" s="47"/>
      <c r="B41" s="25"/>
      <c r="C41" s="51"/>
      <c r="D41" s="32">
        <v>1</v>
      </c>
      <c r="E41" s="27">
        <v>0.12481051035876706</v>
      </c>
      <c r="F41" s="28">
        <v>0.11318847902981304</v>
      </c>
      <c r="G41" s="28">
        <v>7.8827690752905508E-2</v>
      </c>
      <c r="H41" s="28">
        <v>0.22839818089944416</v>
      </c>
      <c r="I41" s="28">
        <v>0.34613441131884792</v>
      </c>
      <c r="J41" s="28">
        <v>8.438605356240525E-2</v>
      </c>
      <c r="K41" s="28">
        <v>2.425467407781708E-2</v>
      </c>
    </row>
    <row r="42" spans="1:11" ht="15" customHeight="1">
      <c r="A42" s="47"/>
      <c r="B42" s="25"/>
      <c r="C42" s="49" t="s">
        <v>309</v>
      </c>
      <c r="D42" s="29">
        <v>1921</v>
      </c>
      <c r="E42" s="30">
        <v>229</v>
      </c>
      <c r="F42" s="31">
        <v>287</v>
      </c>
      <c r="G42" s="31">
        <v>195</v>
      </c>
      <c r="H42" s="31">
        <v>565</v>
      </c>
      <c r="I42" s="31">
        <v>522</v>
      </c>
      <c r="J42" s="31">
        <v>93</v>
      </c>
      <c r="K42" s="31">
        <v>30</v>
      </c>
    </row>
    <row r="43" spans="1:11" ht="15" customHeight="1">
      <c r="A43" s="47"/>
      <c r="B43" s="25"/>
      <c r="C43" s="51"/>
      <c r="D43" s="32">
        <v>1</v>
      </c>
      <c r="E43" s="27">
        <v>0.11920874544508069</v>
      </c>
      <c r="F43" s="28">
        <v>0.14940135346173869</v>
      </c>
      <c r="G43" s="28">
        <v>0.1015096304008329</v>
      </c>
      <c r="H43" s="28">
        <v>0.29411764705882354</v>
      </c>
      <c r="I43" s="28">
        <v>0.27173347214992194</v>
      </c>
      <c r="J43" s="28">
        <v>4.8412285268089536E-2</v>
      </c>
      <c r="K43" s="28">
        <v>1.5616866215512754E-2</v>
      </c>
    </row>
    <row r="44" spans="1:11" ht="15" customHeight="1">
      <c r="A44" s="47"/>
      <c r="B44" s="25"/>
      <c r="C44" s="49" t="s">
        <v>310</v>
      </c>
      <c r="D44" s="29">
        <v>1117</v>
      </c>
      <c r="E44" s="30">
        <v>139</v>
      </c>
      <c r="F44" s="31">
        <v>141</v>
      </c>
      <c r="G44" s="31">
        <v>97</v>
      </c>
      <c r="H44" s="31">
        <v>303</v>
      </c>
      <c r="I44" s="31">
        <v>336</v>
      </c>
      <c r="J44" s="31">
        <v>88</v>
      </c>
      <c r="K44" s="31">
        <v>13</v>
      </c>
    </row>
    <row r="45" spans="1:11" ht="15" customHeight="1">
      <c r="A45" s="47"/>
      <c r="B45" s="25"/>
      <c r="C45" s="51"/>
      <c r="D45" s="32">
        <v>1</v>
      </c>
      <c r="E45" s="27">
        <v>0.12444046553267682</v>
      </c>
      <c r="F45" s="28">
        <v>0.12623097582811102</v>
      </c>
      <c r="G45" s="28">
        <v>8.6839749328558632E-2</v>
      </c>
      <c r="H45" s="28">
        <v>0.27126230975828108</v>
      </c>
      <c r="I45" s="28">
        <v>0.30080572963294538</v>
      </c>
      <c r="J45" s="28">
        <v>7.8782452999104746E-2</v>
      </c>
      <c r="K45" s="28">
        <v>1.1638316920322292E-2</v>
      </c>
    </row>
    <row r="46" spans="1:11" ht="15" customHeight="1">
      <c r="A46" s="47"/>
      <c r="B46" s="25"/>
      <c r="C46" s="49" t="s">
        <v>5</v>
      </c>
      <c r="D46" s="29">
        <v>1482</v>
      </c>
      <c r="E46" s="30">
        <v>192</v>
      </c>
      <c r="F46" s="31">
        <v>189</v>
      </c>
      <c r="G46" s="31">
        <v>139</v>
      </c>
      <c r="H46" s="31">
        <v>420</v>
      </c>
      <c r="I46" s="31">
        <v>379</v>
      </c>
      <c r="J46" s="31">
        <v>114</v>
      </c>
      <c r="K46" s="31">
        <v>49</v>
      </c>
    </row>
    <row r="47" spans="1:11" ht="15" customHeight="1">
      <c r="A47" s="47"/>
      <c r="B47" s="25"/>
      <c r="C47" s="51"/>
      <c r="D47" s="32">
        <v>1</v>
      </c>
      <c r="E47" s="27">
        <v>0.12955465587044535</v>
      </c>
      <c r="F47" s="28">
        <v>0.12753036437246965</v>
      </c>
      <c r="G47" s="28">
        <v>9.3792172739541158E-2</v>
      </c>
      <c r="H47" s="28">
        <v>0.2834008097165992</v>
      </c>
      <c r="I47" s="28">
        <v>0.25573549257759787</v>
      </c>
      <c r="J47" s="28">
        <v>7.6923076923076927E-2</v>
      </c>
      <c r="K47" s="28">
        <v>3.3063427800269905E-2</v>
      </c>
    </row>
    <row r="48" spans="1:11" ht="15" customHeight="1">
      <c r="A48" s="47"/>
      <c r="B48" s="25"/>
      <c r="C48" s="49" t="s">
        <v>311</v>
      </c>
      <c r="D48" s="29">
        <v>2208</v>
      </c>
      <c r="E48" s="30">
        <v>247</v>
      </c>
      <c r="F48" s="31">
        <v>238</v>
      </c>
      <c r="G48" s="31">
        <v>180</v>
      </c>
      <c r="H48" s="31">
        <v>591</v>
      </c>
      <c r="I48" s="31">
        <v>683</v>
      </c>
      <c r="J48" s="31">
        <v>193</v>
      </c>
      <c r="K48" s="31">
        <v>76</v>
      </c>
    </row>
    <row r="49" spans="1:11" ht="15" customHeight="1">
      <c r="A49" s="47"/>
      <c r="B49" s="25"/>
      <c r="C49" s="51"/>
      <c r="D49" s="32">
        <v>1</v>
      </c>
      <c r="E49" s="27">
        <v>0.1118659420289855</v>
      </c>
      <c r="F49" s="28">
        <v>0.10778985507246377</v>
      </c>
      <c r="G49" s="28">
        <v>8.1521739130434784E-2</v>
      </c>
      <c r="H49" s="28">
        <v>0.26766304347826086</v>
      </c>
      <c r="I49" s="28">
        <v>0.30932971014492755</v>
      </c>
      <c r="J49" s="28">
        <v>8.7409420289855072E-2</v>
      </c>
      <c r="K49" s="28">
        <v>3.4420289855072464E-2</v>
      </c>
    </row>
    <row r="50" spans="1:11" ht="15" customHeight="1">
      <c r="A50" s="47"/>
      <c r="B50" s="25"/>
      <c r="C50" s="49" t="s">
        <v>7</v>
      </c>
      <c r="D50" s="29">
        <v>1532</v>
      </c>
      <c r="E50" s="30">
        <v>177</v>
      </c>
      <c r="F50" s="31">
        <v>174</v>
      </c>
      <c r="G50" s="31">
        <v>142</v>
      </c>
      <c r="H50" s="31">
        <v>448</v>
      </c>
      <c r="I50" s="31">
        <v>447</v>
      </c>
      <c r="J50" s="31">
        <v>108</v>
      </c>
      <c r="K50" s="31">
        <v>36</v>
      </c>
    </row>
    <row r="51" spans="1:11" ht="15" customHeight="1">
      <c r="A51" s="47"/>
      <c r="B51" s="25"/>
      <c r="C51" s="51"/>
      <c r="D51" s="32">
        <v>1</v>
      </c>
      <c r="E51" s="27">
        <v>0.11553524804177545</v>
      </c>
      <c r="F51" s="28">
        <v>0.11357702349869452</v>
      </c>
      <c r="G51" s="28">
        <v>9.2689295039164496E-2</v>
      </c>
      <c r="H51" s="28">
        <v>0.29242819843342038</v>
      </c>
      <c r="I51" s="28">
        <v>0.29177545691906004</v>
      </c>
      <c r="J51" s="28">
        <v>7.0496083550913843E-2</v>
      </c>
      <c r="K51" s="28">
        <v>2.3498694516971279E-2</v>
      </c>
    </row>
    <row r="52" spans="1:11" ht="15" customHeight="1">
      <c r="A52" s="47"/>
      <c r="B52" s="25"/>
      <c r="C52" s="49" t="s">
        <v>3</v>
      </c>
      <c r="D52" s="29">
        <v>2344</v>
      </c>
      <c r="E52" s="30">
        <v>306</v>
      </c>
      <c r="F52" s="31">
        <v>280</v>
      </c>
      <c r="G52" s="31">
        <v>217</v>
      </c>
      <c r="H52" s="31">
        <v>608</v>
      </c>
      <c r="I52" s="31">
        <v>670</v>
      </c>
      <c r="J52" s="31">
        <v>214</v>
      </c>
      <c r="K52" s="31">
        <v>49</v>
      </c>
    </row>
    <row r="53" spans="1:11" ht="15" customHeight="1">
      <c r="A53" s="47"/>
      <c r="B53" s="25"/>
      <c r="C53" s="51"/>
      <c r="D53" s="32">
        <v>1</v>
      </c>
      <c r="E53" s="27">
        <v>0.13054607508532423</v>
      </c>
      <c r="F53" s="28">
        <v>0.11945392491467577</v>
      </c>
      <c r="G53" s="28">
        <v>9.2576791808873723E-2</v>
      </c>
      <c r="H53" s="28">
        <v>0.25938566552901021</v>
      </c>
      <c r="I53" s="28">
        <v>0.28583617747440271</v>
      </c>
      <c r="J53" s="28">
        <v>9.1296928327645049E-2</v>
      </c>
      <c r="K53" s="28">
        <v>2.0904436860068258E-2</v>
      </c>
    </row>
    <row r="54" spans="1:11" ht="15" customHeight="1">
      <c r="A54" s="47"/>
      <c r="B54" s="25"/>
      <c r="C54" s="49" t="s">
        <v>6</v>
      </c>
      <c r="D54" s="29">
        <v>1909</v>
      </c>
      <c r="E54" s="30">
        <v>250</v>
      </c>
      <c r="F54" s="31">
        <v>304</v>
      </c>
      <c r="G54" s="31">
        <v>227</v>
      </c>
      <c r="H54" s="31">
        <v>511</v>
      </c>
      <c r="I54" s="31">
        <v>470</v>
      </c>
      <c r="J54" s="31">
        <v>100</v>
      </c>
      <c r="K54" s="31">
        <v>47</v>
      </c>
    </row>
    <row r="55" spans="1:11" ht="15" customHeight="1">
      <c r="A55" s="47"/>
      <c r="B55" s="25"/>
      <c r="C55" s="51"/>
      <c r="D55" s="32">
        <v>1</v>
      </c>
      <c r="E55" s="27">
        <v>0.13095861707700368</v>
      </c>
      <c r="F55" s="28">
        <v>0.15924567836563647</v>
      </c>
      <c r="G55" s="28">
        <v>0.11891042430591933</v>
      </c>
      <c r="H55" s="28">
        <v>0.26767941330539552</v>
      </c>
      <c r="I55" s="28">
        <v>0.2462022001047669</v>
      </c>
      <c r="J55" s="28">
        <v>5.2383446830801469E-2</v>
      </c>
      <c r="K55" s="28">
        <v>2.4620220010476691E-2</v>
      </c>
    </row>
    <row r="56" spans="1:11" ht="15" customHeight="1">
      <c r="A56" s="47"/>
      <c r="B56" s="25"/>
      <c r="C56" s="49" t="s">
        <v>8</v>
      </c>
      <c r="D56" s="29">
        <v>5182</v>
      </c>
      <c r="E56" s="30">
        <v>885</v>
      </c>
      <c r="F56" s="31">
        <v>905</v>
      </c>
      <c r="G56" s="31">
        <v>644</v>
      </c>
      <c r="H56" s="31">
        <v>1259</v>
      </c>
      <c r="I56" s="31">
        <v>1028</v>
      </c>
      <c r="J56" s="31">
        <v>287</v>
      </c>
      <c r="K56" s="31">
        <v>174</v>
      </c>
    </row>
    <row r="57" spans="1:11" ht="15" customHeight="1">
      <c r="A57" s="47"/>
      <c r="B57" s="40"/>
      <c r="C57" s="50"/>
      <c r="D57" s="41">
        <v>1</v>
      </c>
      <c r="E57" s="42">
        <v>0.17078348128135856</v>
      </c>
      <c r="F57" s="43">
        <v>0.17464299498263219</v>
      </c>
      <c r="G57" s="43">
        <v>0.12427634118101119</v>
      </c>
      <c r="H57" s="43">
        <v>0.24295638749517562</v>
      </c>
      <c r="I57" s="43">
        <v>0.19837900424546506</v>
      </c>
      <c r="J57" s="43">
        <v>5.5384021613276727E-2</v>
      </c>
      <c r="K57" s="43">
        <v>3.3577769201080666E-2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674" priority="31" rank="1"/>
  </conditionalFormatting>
  <conditionalFormatting sqref="E57:K57">
    <cfRule type="top10" dxfId="673" priority="25" rank="1"/>
  </conditionalFormatting>
  <conditionalFormatting sqref="E55:K55">
    <cfRule type="top10" dxfId="672" priority="24" rank="1"/>
  </conditionalFormatting>
  <conditionalFormatting sqref="E53:K53">
    <cfRule type="top10" dxfId="671" priority="23" rank="1"/>
  </conditionalFormatting>
  <conditionalFormatting sqref="E51:K51">
    <cfRule type="top10" dxfId="670" priority="22" rank="1"/>
  </conditionalFormatting>
  <conditionalFormatting sqref="E49:K49">
    <cfRule type="top10" dxfId="669" priority="21" rank="1"/>
  </conditionalFormatting>
  <conditionalFormatting sqref="E47:K47">
    <cfRule type="top10" dxfId="668" priority="20" rank="1"/>
  </conditionalFormatting>
  <conditionalFormatting sqref="E45:K45">
    <cfRule type="top10" dxfId="667" priority="19" rank="1"/>
  </conditionalFormatting>
  <conditionalFormatting sqref="E43:K43">
    <cfRule type="top10" dxfId="666" priority="18" rank="1"/>
  </conditionalFormatting>
  <conditionalFormatting sqref="E41:K41">
    <cfRule type="top10" dxfId="665" priority="17" rank="1"/>
  </conditionalFormatting>
  <conditionalFormatting sqref="E39:K39">
    <cfRule type="top10" dxfId="664" priority="16" rank="1"/>
  </conditionalFormatting>
  <conditionalFormatting sqref="E37:K37">
    <cfRule type="top10" dxfId="663" priority="15" rank="1"/>
  </conditionalFormatting>
  <conditionalFormatting sqref="E35:K35">
    <cfRule type="top10" dxfId="662" priority="14" rank="1"/>
  </conditionalFormatting>
  <conditionalFormatting sqref="E33:K33">
    <cfRule type="top10" dxfId="661" priority="13" rank="1"/>
  </conditionalFormatting>
  <conditionalFormatting sqref="E31:K31">
    <cfRule type="top10" dxfId="660" priority="11" rank="1"/>
  </conditionalFormatting>
  <conditionalFormatting sqref="E29:K29">
    <cfRule type="top10" dxfId="659" priority="10" rank="1"/>
  </conditionalFormatting>
  <conditionalFormatting sqref="E27:K27">
    <cfRule type="top10" dxfId="658" priority="9" rank="1"/>
  </conditionalFormatting>
  <conditionalFormatting sqref="E25:K25">
    <cfRule type="top10" dxfId="657" priority="8" rank="1"/>
  </conditionalFormatting>
  <conditionalFormatting sqref="E23:K23">
    <cfRule type="top10" dxfId="656" priority="7" rank="1"/>
  </conditionalFormatting>
  <conditionalFormatting sqref="E21:K21">
    <cfRule type="top10" dxfId="655" priority="6" rank="1"/>
  </conditionalFormatting>
  <conditionalFormatting sqref="E19:K19">
    <cfRule type="top10" dxfId="654" priority="5" rank="1"/>
  </conditionalFormatting>
  <conditionalFormatting sqref="E17:K17">
    <cfRule type="top10" dxfId="653" priority="4" rank="1"/>
  </conditionalFormatting>
  <conditionalFormatting sqref="E15:K15">
    <cfRule type="top10" dxfId="652" priority="3" rank="1"/>
  </conditionalFormatting>
  <conditionalFormatting sqref="E13:K13">
    <cfRule type="top10" dxfId="651" priority="2" rank="1"/>
  </conditionalFormatting>
  <conditionalFormatting sqref="E11:K11">
    <cfRule type="top10" dxfId="6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346</v>
      </c>
    </row>
    <row r="4" spans="1:16384" ht="15" customHeight="1">
      <c r="B4" s="3" t="s">
        <v>347</v>
      </c>
    </row>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160</v>
      </c>
      <c r="F7" s="14" t="s">
        <v>161</v>
      </c>
      <c r="G7" s="14" t="s">
        <v>162</v>
      </c>
      <c r="H7" s="14" t="s">
        <v>163</v>
      </c>
      <c r="I7" s="39" t="s">
        <v>384</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1941</v>
      </c>
      <c r="F8" s="17">
        <v>4512</v>
      </c>
      <c r="G8" s="17">
        <v>5003</v>
      </c>
      <c r="H8" s="17">
        <v>2136</v>
      </c>
      <c r="I8" s="17">
        <v>5472</v>
      </c>
      <c r="J8" s="17">
        <v>610</v>
      </c>
    </row>
    <row r="9" spans="1:16384" ht="15" customHeight="1">
      <c r="A9" s="47"/>
      <c r="B9" s="55"/>
      <c r="C9" s="56"/>
      <c r="D9" s="18">
        <v>1</v>
      </c>
      <c r="E9" s="19">
        <v>9.8658127477889601E-2</v>
      </c>
      <c r="F9" s="20">
        <v>0.22933821286977737</v>
      </c>
      <c r="G9" s="20">
        <v>0.25429500864084581</v>
      </c>
      <c r="H9" s="20">
        <v>0.10856968587984142</v>
      </c>
      <c r="I9" s="20">
        <v>0.27813357731015553</v>
      </c>
      <c r="J9" s="20">
        <v>3.1005387821490291E-2</v>
      </c>
    </row>
    <row r="10" spans="1:16384" ht="15" customHeight="1">
      <c r="A10" s="47"/>
      <c r="B10" s="21" t="s">
        <v>294</v>
      </c>
      <c r="C10" s="57" t="s">
        <v>300</v>
      </c>
      <c r="D10" s="22">
        <v>9368</v>
      </c>
      <c r="E10" s="23">
        <v>976</v>
      </c>
      <c r="F10" s="24">
        <v>2025</v>
      </c>
      <c r="G10" s="24">
        <v>2311</v>
      </c>
      <c r="H10" s="24">
        <v>980</v>
      </c>
      <c r="I10" s="24">
        <v>2801</v>
      </c>
      <c r="J10" s="24">
        <v>275</v>
      </c>
    </row>
    <row r="11" spans="1:16384" ht="15" customHeight="1">
      <c r="A11" s="47"/>
      <c r="B11" s="25"/>
      <c r="C11" s="51"/>
      <c r="D11" s="26">
        <v>1</v>
      </c>
      <c r="E11" s="27">
        <v>0.10418445772843724</v>
      </c>
      <c r="F11" s="28">
        <v>0.21616140051238258</v>
      </c>
      <c r="G11" s="28">
        <v>0.24669086251067462</v>
      </c>
      <c r="H11" s="28">
        <v>0.10461144321093083</v>
      </c>
      <c r="I11" s="28">
        <v>0.29899658411614005</v>
      </c>
      <c r="J11" s="28">
        <v>2.935525192143467E-2</v>
      </c>
    </row>
    <row r="12" spans="1:16384" ht="15" customHeight="1">
      <c r="A12" s="47"/>
      <c r="B12" s="25"/>
      <c r="C12" s="49" t="s">
        <v>301</v>
      </c>
      <c r="D12" s="29">
        <v>10225</v>
      </c>
      <c r="E12" s="30">
        <v>955</v>
      </c>
      <c r="F12" s="31">
        <v>2464</v>
      </c>
      <c r="G12" s="31">
        <v>2672</v>
      </c>
      <c r="H12" s="31">
        <v>1145</v>
      </c>
      <c r="I12" s="31">
        <v>2658</v>
      </c>
      <c r="J12" s="31">
        <v>331</v>
      </c>
    </row>
    <row r="13" spans="1:16384" ht="15" customHeight="1">
      <c r="A13" s="47"/>
      <c r="B13" s="40"/>
      <c r="C13" s="50"/>
      <c r="D13" s="41">
        <v>1</v>
      </c>
      <c r="E13" s="42">
        <v>9.3398533007334958E-2</v>
      </c>
      <c r="F13" s="43">
        <v>0.24097799511002446</v>
      </c>
      <c r="G13" s="43">
        <v>0.26132029339853302</v>
      </c>
      <c r="H13" s="43">
        <v>0.11198044009779951</v>
      </c>
      <c r="I13" s="43">
        <v>0.2599511002444988</v>
      </c>
      <c r="J13" s="43">
        <v>3.2371638141809288E-2</v>
      </c>
    </row>
    <row r="14" spans="1:16384" ht="15" customHeight="1">
      <c r="A14" s="47"/>
      <c r="B14" s="25" t="s">
        <v>1</v>
      </c>
      <c r="C14" s="52" t="s">
        <v>302</v>
      </c>
      <c r="D14" s="22">
        <v>2690</v>
      </c>
      <c r="E14" s="23">
        <v>324</v>
      </c>
      <c r="F14" s="24">
        <v>660</v>
      </c>
      <c r="G14" s="24">
        <v>628</v>
      </c>
      <c r="H14" s="24">
        <v>292</v>
      </c>
      <c r="I14" s="24">
        <v>736</v>
      </c>
      <c r="J14" s="24">
        <v>50</v>
      </c>
    </row>
    <row r="15" spans="1:16384" ht="15" customHeight="1">
      <c r="A15" s="47"/>
      <c r="B15" s="25"/>
      <c r="C15" s="51"/>
      <c r="D15" s="32">
        <v>1</v>
      </c>
      <c r="E15" s="27">
        <v>0.12044609665427509</v>
      </c>
      <c r="F15" s="28">
        <v>0.24535315985130113</v>
      </c>
      <c r="G15" s="28">
        <v>0.23345724907063198</v>
      </c>
      <c r="H15" s="28">
        <v>0.10855018587360594</v>
      </c>
      <c r="I15" s="28">
        <v>0.27360594795539034</v>
      </c>
      <c r="J15" s="28">
        <v>1.858736059479554E-2</v>
      </c>
    </row>
    <row r="16" spans="1:16384" ht="15" customHeight="1">
      <c r="A16" s="47"/>
      <c r="B16" s="25"/>
      <c r="C16" s="49" t="s">
        <v>303</v>
      </c>
      <c r="D16" s="29">
        <v>2875</v>
      </c>
      <c r="E16" s="30">
        <v>335</v>
      </c>
      <c r="F16" s="31">
        <v>690</v>
      </c>
      <c r="G16" s="31">
        <v>697</v>
      </c>
      <c r="H16" s="31">
        <v>298</v>
      </c>
      <c r="I16" s="31">
        <v>772</v>
      </c>
      <c r="J16" s="31">
        <v>83</v>
      </c>
    </row>
    <row r="17" spans="1:10" ht="15" customHeight="1">
      <c r="A17" s="47"/>
      <c r="B17" s="25"/>
      <c r="C17" s="51"/>
      <c r="D17" s="32">
        <v>1</v>
      </c>
      <c r="E17" s="27">
        <v>0.11652173913043479</v>
      </c>
      <c r="F17" s="28">
        <v>0.24</v>
      </c>
      <c r="G17" s="28">
        <v>0.24243478260869566</v>
      </c>
      <c r="H17" s="28">
        <v>0.10365217391304347</v>
      </c>
      <c r="I17" s="28">
        <v>0.26852173913043476</v>
      </c>
      <c r="J17" s="28">
        <v>2.8869565217391303E-2</v>
      </c>
    </row>
    <row r="18" spans="1:10" ht="15" customHeight="1">
      <c r="A18" s="47"/>
      <c r="B18" s="25"/>
      <c r="C18" s="49" t="s">
        <v>304</v>
      </c>
      <c r="D18" s="29">
        <v>3280</v>
      </c>
      <c r="E18" s="30">
        <v>349</v>
      </c>
      <c r="F18" s="31">
        <v>783</v>
      </c>
      <c r="G18" s="31">
        <v>851</v>
      </c>
      <c r="H18" s="31">
        <v>318</v>
      </c>
      <c r="I18" s="31">
        <v>886</v>
      </c>
      <c r="J18" s="31">
        <v>93</v>
      </c>
    </row>
    <row r="19" spans="1:10" ht="15" customHeight="1">
      <c r="A19" s="47"/>
      <c r="B19" s="25"/>
      <c r="C19" s="51"/>
      <c r="D19" s="32">
        <v>1</v>
      </c>
      <c r="E19" s="27">
        <v>0.10640243902439024</v>
      </c>
      <c r="F19" s="28">
        <v>0.23871951219512194</v>
      </c>
      <c r="G19" s="28">
        <v>0.25945121951219513</v>
      </c>
      <c r="H19" s="28">
        <v>9.6951219512195125E-2</v>
      </c>
      <c r="I19" s="28">
        <v>0.27012195121951221</v>
      </c>
      <c r="J19" s="28">
        <v>2.8353658536585367E-2</v>
      </c>
    </row>
    <row r="20" spans="1:10" ht="15" customHeight="1">
      <c r="A20" s="47"/>
      <c r="B20" s="25"/>
      <c r="C20" s="49" t="s">
        <v>305</v>
      </c>
      <c r="D20" s="29">
        <v>4523</v>
      </c>
      <c r="E20" s="30">
        <v>420</v>
      </c>
      <c r="F20" s="31">
        <v>1054</v>
      </c>
      <c r="G20" s="31">
        <v>1134</v>
      </c>
      <c r="H20" s="31">
        <v>466</v>
      </c>
      <c r="I20" s="31">
        <v>1300</v>
      </c>
      <c r="J20" s="31">
        <v>149</v>
      </c>
    </row>
    <row r="21" spans="1:10" ht="15" customHeight="1">
      <c r="A21" s="47"/>
      <c r="B21" s="25"/>
      <c r="C21" s="51"/>
      <c r="D21" s="32">
        <v>1</v>
      </c>
      <c r="E21" s="27">
        <v>9.2858722087110324E-2</v>
      </c>
      <c r="F21" s="28">
        <v>0.23303117399955781</v>
      </c>
      <c r="G21" s="28">
        <v>0.25071854963519785</v>
      </c>
      <c r="H21" s="28">
        <v>0.10302896307760336</v>
      </c>
      <c r="I21" s="28">
        <v>0.28741985407915099</v>
      </c>
      <c r="J21" s="28">
        <v>3.2942737121379614E-2</v>
      </c>
    </row>
    <row r="22" spans="1:10" ht="15" customHeight="1">
      <c r="A22" s="47"/>
      <c r="B22" s="25"/>
      <c r="C22" s="49" t="s">
        <v>306</v>
      </c>
      <c r="D22" s="29">
        <v>5762</v>
      </c>
      <c r="E22" s="30">
        <v>463</v>
      </c>
      <c r="F22" s="31">
        <v>1210</v>
      </c>
      <c r="G22" s="31">
        <v>1548</v>
      </c>
      <c r="H22" s="31">
        <v>706</v>
      </c>
      <c r="I22" s="31">
        <v>1638</v>
      </c>
      <c r="J22" s="31">
        <v>197</v>
      </c>
    </row>
    <row r="23" spans="1:10" ht="15" customHeight="1">
      <c r="A23" s="47"/>
      <c r="B23" s="40"/>
      <c r="C23" s="50"/>
      <c r="D23" s="41">
        <v>1</v>
      </c>
      <c r="E23" s="42">
        <v>8.0354043734814307E-2</v>
      </c>
      <c r="F23" s="43">
        <v>0.20999652898299201</v>
      </c>
      <c r="G23" s="43">
        <v>0.26865671641791045</v>
      </c>
      <c r="H23" s="43">
        <v>0.12252690038181187</v>
      </c>
      <c r="I23" s="43">
        <v>0.2842762929538355</v>
      </c>
      <c r="J23" s="43">
        <v>3.4189517528635888E-2</v>
      </c>
    </row>
    <row r="24" spans="1:10" ht="15" customHeight="1">
      <c r="A24" s="47"/>
      <c r="B24" s="25" t="s">
        <v>295</v>
      </c>
      <c r="C24" s="52" t="s">
        <v>307</v>
      </c>
      <c r="D24" s="22">
        <v>2093</v>
      </c>
      <c r="E24" s="23">
        <v>246</v>
      </c>
      <c r="F24" s="24">
        <v>506</v>
      </c>
      <c r="G24" s="24">
        <v>540</v>
      </c>
      <c r="H24" s="24">
        <v>200</v>
      </c>
      <c r="I24" s="24">
        <v>517</v>
      </c>
      <c r="J24" s="24">
        <v>84</v>
      </c>
    </row>
    <row r="25" spans="1:10" ht="15" customHeight="1">
      <c r="A25" s="47"/>
      <c r="B25" s="25"/>
      <c r="C25" s="51"/>
      <c r="D25" s="32">
        <v>1</v>
      </c>
      <c r="E25" s="27">
        <v>0.11753463927376971</v>
      </c>
      <c r="F25" s="28">
        <v>0.24175824175824176</v>
      </c>
      <c r="G25" s="28">
        <v>0.25800286669851885</v>
      </c>
      <c r="H25" s="28">
        <v>9.5556617295747728E-2</v>
      </c>
      <c r="I25" s="28">
        <v>0.24701385570950787</v>
      </c>
      <c r="J25" s="28">
        <v>4.0133779264214048E-2</v>
      </c>
    </row>
    <row r="26" spans="1:10" ht="15" customHeight="1">
      <c r="A26" s="47"/>
      <c r="B26" s="25"/>
      <c r="C26" s="49" t="s">
        <v>308</v>
      </c>
      <c r="D26" s="29">
        <v>6217</v>
      </c>
      <c r="E26" s="30">
        <v>483</v>
      </c>
      <c r="F26" s="31">
        <v>1350</v>
      </c>
      <c r="G26" s="31">
        <v>1643</v>
      </c>
      <c r="H26" s="31">
        <v>743</v>
      </c>
      <c r="I26" s="31">
        <v>1821</v>
      </c>
      <c r="J26" s="31">
        <v>177</v>
      </c>
    </row>
    <row r="27" spans="1:10" ht="15" customHeight="1">
      <c r="A27" s="47"/>
      <c r="B27" s="25"/>
      <c r="C27" s="51"/>
      <c r="D27" s="32">
        <v>1</v>
      </c>
      <c r="E27" s="27">
        <v>7.7690204278590955E-2</v>
      </c>
      <c r="F27" s="28">
        <v>0.21714653369792505</v>
      </c>
      <c r="G27" s="28">
        <v>0.26427537397458584</v>
      </c>
      <c r="H27" s="28">
        <v>0.11951101817596911</v>
      </c>
      <c r="I27" s="28">
        <v>0.29290654656586779</v>
      </c>
      <c r="J27" s="28">
        <v>2.8470323307061285E-2</v>
      </c>
    </row>
    <row r="28" spans="1:10" ht="15" customHeight="1">
      <c r="A28" s="47"/>
      <c r="B28" s="25"/>
      <c r="C28" s="49" t="s">
        <v>406</v>
      </c>
      <c r="D28" s="29">
        <v>7018</v>
      </c>
      <c r="E28" s="30">
        <v>725</v>
      </c>
      <c r="F28" s="31">
        <v>1640</v>
      </c>
      <c r="G28" s="31">
        <v>1764</v>
      </c>
      <c r="H28" s="31">
        <v>744</v>
      </c>
      <c r="I28" s="31">
        <v>1966</v>
      </c>
      <c r="J28" s="31">
        <v>179</v>
      </c>
    </row>
    <row r="29" spans="1:10" ht="15" customHeight="1">
      <c r="A29" s="47"/>
      <c r="B29" s="25"/>
      <c r="C29" s="51"/>
      <c r="D29" s="32">
        <v>1</v>
      </c>
      <c r="E29" s="27">
        <v>0.10330578512396695</v>
      </c>
      <c r="F29" s="28">
        <v>0.23368481048731832</v>
      </c>
      <c r="G29" s="28">
        <v>0.25135366201196924</v>
      </c>
      <c r="H29" s="28">
        <v>0.10601310914790539</v>
      </c>
      <c r="I29" s="28">
        <v>0.28013679110857792</v>
      </c>
      <c r="J29" s="28">
        <v>2.5505842120262183E-2</v>
      </c>
    </row>
    <row r="30" spans="1:10" ht="15" customHeight="1">
      <c r="A30" s="47"/>
      <c r="B30" s="25"/>
      <c r="C30" s="49" t="s">
        <v>407</v>
      </c>
      <c r="D30" s="29">
        <v>4023</v>
      </c>
      <c r="E30" s="30">
        <v>440</v>
      </c>
      <c r="F30" s="31">
        <v>952</v>
      </c>
      <c r="G30" s="31">
        <v>974</v>
      </c>
      <c r="H30" s="31">
        <v>426</v>
      </c>
      <c r="I30" s="31">
        <v>1098</v>
      </c>
      <c r="J30" s="31">
        <v>133</v>
      </c>
    </row>
    <row r="31" spans="1:10" ht="15" customHeight="1">
      <c r="A31" s="47"/>
      <c r="B31" s="40"/>
      <c r="C31" s="50"/>
      <c r="D31" s="41">
        <v>1</v>
      </c>
      <c r="E31" s="42">
        <v>0.10937111608252548</v>
      </c>
      <c r="F31" s="43">
        <v>0.23663932388764602</v>
      </c>
      <c r="G31" s="43">
        <v>0.2421078796917723</v>
      </c>
      <c r="H31" s="43">
        <v>0.10589112602535421</v>
      </c>
      <c r="I31" s="43">
        <v>0.27293064876957496</v>
      </c>
      <c r="J31" s="43">
        <v>3.3059905543127023E-2</v>
      </c>
    </row>
    <row r="32" spans="1:10" ht="15" customHeight="1">
      <c r="A32" s="47"/>
      <c r="B32" s="25" t="s">
        <v>296</v>
      </c>
      <c r="C32" s="52" t="s">
        <v>408</v>
      </c>
      <c r="D32" s="22">
        <v>2534</v>
      </c>
      <c r="E32" s="33">
        <v>204</v>
      </c>
      <c r="F32" s="34">
        <v>465</v>
      </c>
      <c r="G32" s="34">
        <v>628</v>
      </c>
      <c r="H32" s="34">
        <v>286</v>
      </c>
      <c r="I32" s="34">
        <v>908</v>
      </c>
      <c r="J32" s="34">
        <v>43</v>
      </c>
    </row>
    <row r="33" spans="1:10" ht="15" customHeight="1">
      <c r="A33" s="47"/>
      <c r="B33" s="25"/>
      <c r="C33" s="51"/>
      <c r="D33" s="32">
        <v>1</v>
      </c>
      <c r="E33" s="27">
        <v>8.050513022888714E-2</v>
      </c>
      <c r="F33" s="28">
        <v>0.18350434096290449</v>
      </c>
      <c r="G33" s="28">
        <v>0.24782951854775059</v>
      </c>
      <c r="H33" s="28">
        <v>0.11286503551696922</v>
      </c>
      <c r="I33" s="28">
        <v>0.35832675611681136</v>
      </c>
      <c r="J33" s="28">
        <v>1.696921862667719E-2</v>
      </c>
    </row>
    <row r="34" spans="1:10" ht="15" customHeight="1">
      <c r="A34" s="47"/>
      <c r="B34" s="25"/>
      <c r="C34" s="49" t="s">
        <v>409</v>
      </c>
      <c r="D34" s="29">
        <v>13584</v>
      </c>
      <c r="E34" s="35">
        <v>1193</v>
      </c>
      <c r="F34" s="36">
        <v>3134</v>
      </c>
      <c r="G34" s="36">
        <v>3588</v>
      </c>
      <c r="H34" s="36">
        <v>1541</v>
      </c>
      <c r="I34" s="36">
        <v>3841</v>
      </c>
      <c r="J34" s="36">
        <v>287</v>
      </c>
    </row>
    <row r="35" spans="1:10" ht="15" customHeight="1">
      <c r="A35" s="47"/>
      <c r="B35" s="25"/>
      <c r="C35" s="51"/>
      <c r="D35" s="32">
        <v>1</v>
      </c>
      <c r="E35" s="27">
        <v>8.7823910482921083E-2</v>
      </c>
      <c r="F35" s="28">
        <v>0.23071260306242639</v>
      </c>
      <c r="G35" s="28">
        <v>0.26413427561837455</v>
      </c>
      <c r="H35" s="28">
        <v>0.11344228504122497</v>
      </c>
      <c r="I35" s="28">
        <v>0.28275912838633688</v>
      </c>
      <c r="J35" s="28">
        <v>2.1127797408716138E-2</v>
      </c>
    </row>
    <row r="36" spans="1:10" ht="15" customHeight="1">
      <c r="A36" s="47"/>
      <c r="B36" s="25"/>
      <c r="C36" s="49" t="s">
        <v>410</v>
      </c>
      <c r="D36" s="29">
        <v>2397</v>
      </c>
      <c r="E36" s="35">
        <v>322</v>
      </c>
      <c r="F36" s="36">
        <v>671</v>
      </c>
      <c r="G36" s="36">
        <v>581</v>
      </c>
      <c r="H36" s="36">
        <v>225</v>
      </c>
      <c r="I36" s="36">
        <v>531</v>
      </c>
      <c r="J36" s="36">
        <v>67</v>
      </c>
    </row>
    <row r="37" spans="1:10" ht="15" customHeight="1">
      <c r="A37" s="47"/>
      <c r="B37" s="25"/>
      <c r="C37" s="51"/>
      <c r="D37" s="32">
        <v>1</v>
      </c>
      <c r="E37" s="27">
        <v>0.13433458489778891</v>
      </c>
      <c r="F37" s="28">
        <v>0.27993324989570295</v>
      </c>
      <c r="G37" s="28">
        <v>0.24238631622861911</v>
      </c>
      <c r="H37" s="28">
        <v>9.3867334167709635E-2</v>
      </c>
      <c r="I37" s="28">
        <v>0.22152690863579474</v>
      </c>
      <c r="J37" s="28">
        <v>2.7951606174384646E-2</v>
      </c>
    </row>
    <row r="38" spans="1:10" ht="15" customHeight="1">
      <c r="A38" s="47"/>
      <c r="B38" s="25"/>
      <c r="C38" s="49" t="s">
        <v>411</v>
      </c>
      <c r="D38" s="29">
        <v>794</v>
      </c>
      <c r="E38" s="35">
        <v>189</v>
      </c>
      <c r="F38" s="36">
        <v>201</v>
      </c>
      <c r="G38" s="36">
        <v>155</v>
      </c>
      <c r="H38" s="36">
        <v>60</v>
      </c>
      <c r="I38" s="36">
        <v>146</v>
      </c>
      <c r="J38" s="36">
        <v>43</v>
      </c>
    </row>
    <row r="39" spans="1:10" ht="15" customHeight="1">
      <c r="A39" s="47"/>
      <c r="B39" s="40"/>
      <c r="C39" s="50"/>
      <c r="D39" s="41">
        <v>1</v>
      </c>
      <c r="E39" s="42">
        <v>0.23803526448362719</v>
      </c>
      <c r="F39" s="43">
        <v>0.25314861460957178</v>
      </c>
      <c r="G39" s="43">
        <v>0.19521410579345089</v>
      </c>
      <c r="H39" s="43">
        <v>7.5566750629722929E-2</v>
      </c>
      <c r="I39" s="43">
        <v>0.18387909319899245</v>
      </c>
      <c r="J39" s="43">
        <v>5.4156171284634763E-2</v>
      </c>
    </row>
    <row r="40" spans="1:10" ht="15" customHeight="1">
      <c r="A40" s="47"/>
      <c r="B40" s="25" t="s">
        <v>297</v>
      </c>
      <c r="C40" s="52" t="s">
        <v>2</v>
      </c>
      <c r="D40" s="22">
        <v>1979</v>
      </c>
      <c r="E40" s="23">
        <v>300</v>
      </c>
      <c r="F40" s="24">
        <v>560</v>
      </c>
      <c r="G40" s="24">
        <v>441</v>
      </c>
      <c r="H40" s="24">
        <v>186</v>
      </c>
      <c r="I40" s="24">
        <v>437</v>
      </c>
      <c r="J40" s="24">
        <v>55</v>
      </c>
    </row>
    <row r="41" spans="1:10" ht="15" customHeight="1">
      <c r="A41" s="47"/>
      <c r="B41" s="25"/>
      <c r="C41" s="51"/>
      <c r="D41" s="32">
        <v>1</v>
      </c>
      <c r="E41" s="27">
        <v>0.15159171298635674</v>
      </c>
      <c r="F41" s="28">
        <v>0.2829711975745326</v>
      </c>
      <c r="G41" s="28">
        <v>0.22283981808994441</v>
      </c>
      <c r="H41" s="28">
        <v>9.3986862051541178E-2</v>
      </c>
      <c r="I41" s="28">
        <v>0.22081859525012631</v>
      </c>
      <c r="J41" s="28">
        <v>2.7791814047498736E-2</v>
      </c>
    </row>
    <row r="42" spans="1:10" ht="15" customHeight="1">
      <c r="A42" s="47"/>
      <c r="B42" s="25"/>
      <c r="C42" s="49" t="s">
        <v>309</v>
      </c>
      <c r="D42" s="29">
        <v>1921</v>
      </c>
      <c r="E42" s="30">
        <v>142</v>
      </c>
      <c r="F42" s="31">
        <v>405</v>
      </c>
      <c r="G42" s="31">
        <v>529</v>
      </c>
      <c r="H42" s="31">
        <v>225</v>
      </c>
      <c r="I42" s="31">
        <v>585</v>
      </c>
      <c r="J42" s="31">
        <v>35</v>
      </c>
    </row>
    <row r="43" spans="1:10" ht="15" customHeight="1">
      <c r="A43" s="47"/>
      <c r="B43" s="25"/>
      <c r="C43" s="51"/>
      <c r="D43" s="32">
        <v>1</v>
      </c>
      <c r="E43" s="27">
        <v>7.39198334200937E-2</v>
      </c>
      <c r="F43" s="28">
        <v>0.21082769390942219</v>
      </c>
      <c r="G43" s="28">
        <v>0.27537740760020823</v>
      </c>
      <c r="H43" s="28">
        <v>0.11712649661634565</v>
      </c>
      <c r="I43" s="28">
        <v>0.30452889120249871</v>
      </c>
      <c r="J43" s="28">
        <v>1.8219677251431546E-2</v>
      </c>
    </row>
    <row r="44" spans="1:10" ht="15" customHeight="1">
      <c r="A44" s="47"/>
      <c r="B44" s="25"/>
      <c r="C44" s="49" t="s">
        <v>310</v>
      </c>
      <c r="D44" s="29">
        <v>1117</v>
      </c>
      <c r="E44" s="30">
        <v>140</v>
      </c>
      <c r="F44" s="31">
        <v>312</v>
      </c>
      <c r="G44" s="31">
        <v>273</v>
      </c>
      <c r="H44" s="31">
        <v>112</v>
      </c>
      <c r="I44" s="31">
        <v>265</v>
      </c>
      <c r="J44" s="31">
        <v>15</v>
      </c>
    </row>
    <row r="45" spans="1:10" ht="15" customHeight="1">
      <c r="A45" s="47"/>
      <c r="B45" s="25"/>
      <c r="C45" s="51"/>
      <c r="D45" s="32">
        <v>1</v>
      </c>
      <c r="E45" s="27">
        <v>0.12533572068039392</v>
      </c>
      <c r="F45" s="28">
        <v>0.27931960608773498</v>
      </c>
      <c r="G45" s="28">
        <v>0.24440465532676814</v>
      </c>
      <c r="H45" s="28">
        <v>0.10026857654431513</v>
      </c>
      <c r="I45" s="28">
        <v>0.23724261414503134</v>
      </c>
      <c r="J45" s="28">
        <v>1.342882721575649E-2</v>
      </c>
    </row>
    <row r="46" spans="1:10" ht="15" customHeight="1">
      <c r="A46" s="47"/>
      <c r="B46" s="25"/>
      <c r="C46" s="49" t="s">
        <v>5</v>
      </c>
      <c r="D46" s="29">
        <v>1482</v>
      </c>
      <c r="E46" s="30">
        <v>158</v>
      </c>
      <c r="F46" s="31">
        <v>332</v>
      </c>
      <c r="G46" s="31">
        <v>366</v>
      </c>
      <c r="H46" s="31">
        <v>164</v>
      </c>
      <c r="I46" s="31">
        <v>414</v>
      </c>
      <c r="J46" s="31">
        <v>48</v>
      </c>
    </row>
    <row r="47" spans="1:10" ht="15" customHeight="1">
      <c r="A47" s="47"/>
      <c r="B47" s="25"/>
      <c r="C47" s="51"/>
      <c r="D47" s="32">
        <v>1</v>
      </c>
      <c r="E47" s="27">
        <v>0.10661268556005399</v>
      </c>
      <c r="F47" s="28">
        <v>0.22402159244264508</v>
      </c>
      <c r="G47" s="28">
        <v>0.24696356275303644</v>
      </c>
      <c r="H47" s="28">
        <v>0.1106612685560054</v>
      </c>
      <c r="I47" s="28">
        <v>0.2793522267206478</v>
      </c>
      <c r="J47" s="28">
        <v>3.2388663967611336E-2</v>
      </c>
    </row>
    <row r="48" spans="1:10" ht="15" customHeight="1">
      <c r="A48" s="47"/>
      <c r="B48" s="25"/>
      <c r="C48" s="49" t="s">
        <v>311</v>
      </c>
      <c r="D48" s="29">
        <v>2208</v>
      </c>
      <c r="E48" s="30">
        <v>296</v>
      </c>
      <c r="F48" s="31">
        <v>585</v>
      </c>
      <c r="G48" s="31">
        <v>537</v>
      </c>
      <c r="H48" s="31">
        <v>198</v>
      </c>
      <c r="I48" s="31">
        <v>516</v>
      </c>
      <c r="J48" s="31">
        <v>76</v>
      </c>
    </row>
    <row r="49" spans="1:10" ht="15" customHeight="1">
      <c r="A49" s="47"/>
      <c r="B49" s="25"/>
      <c r="C49" s="51"/>
      <c r="D49" s="32">
        <v>1</v>
      </c>
      <c r="E49" s="27">
        <v>0.13405797101449277</v>
      </c>
      <c r="F49" s="28">
        <v>0.26494565217391303</v>
      </c>
      <c r="G49" s="28">
        <v>0.24320652173913043</v>
      </c>
      <c r="H49" s="28">
        <v>8.9673913043478257E-2</v>
      </c>
      <c r="I49" s="28">
        <v>0.23369565217391305</v>
      </c>
      <c r="J49" s="28">
        <v>3.4420289855072464E-2</v>
      </c>
    </row>
    <row r="50" spans="1:10" ht="15" customHeight="1">
      <c r="A50" s="47"/>
      <c r="B50" s="25"/>
      <c r="C50" s="49" t="s">
        <v>7</v>
      </c>
      <c r="D50" s="29">
        <v>1532</v>
      </c>
      <c r="E50" s="30">
        <v>148</v>
      </c>
      <c r="F50" s="31">
        <v>367</v>
      </c>
      <c r="G50" s="31">
        <v>383</v>
      </c>
      <c r="H50" s="31">
        <v>164</v>
      </c>
      <c r="I50" s="31">
        <v>428</v>
      </c>
      <c r="J50" s="31">
        <v>42</v>
      </c>
    </row>
    <row r="51" spans="1:10" ht="15" customHeight="1">
      <c r="A51" s="47"/>
      <c r="B51" s="25"/>
      <c r="C51" s="51"/>
      <c r="D51" s="32">
        <v>1</v>
      </c>
      <c r="E51" s="27">
        <v>9.6605744125326368E-2</v>
      </c>
      <c r="F51" s="28">
        <v>0.23955613577023499</v>
      </c>
      <c r="G51" s="28">
        <v>0.25</v>
      </c>
      <c r="H51" s="28">
        <v>0.10704960835509138</v>
      </c>
      <c r="I51" s="28">
        <v>0.27937336814621411</v>
      </c>
      <c r="J51" s="28">
        <v>2.7415143603133161E-2</v>
      </c>
    </row>
    <row r="52" spans="1:10" ht="15" customHeight="1">
      <c r="A52" s="47"/>
      <c r="B52" s="25"/>
      <c r="C52" s="49" t="s">
        <v>3</v>
      </c>
      <c r="D52" s="29">
        <v>2344</v>
      </c>
      <c r="E52" s="30">
        <v>290</v>
      </c>
      <c r="F52" s="31">
        <v>574</v>
      </c>
      <c r="G52" s="31">
        <v>615</v>
      </c>
      <c r="H52" s="31">
        <v>233</v>
      </c>
      <c r="I52" s="31">
        <v>565</v>
      </c>
      <c r="J52" s="31">
        <v>67</v>
      </c>
    </row>
    <row r="53" spans="1:10" ht="15" customHeight="1">
      <c r="A53" s="47"/>
      <c r="B53" s="25"/>
      <c r="C53" s="51"/>
      <c r="D53" s="32">
        <v>1</v>
      </c>
      <c r="E53" s="27">
        <v>0.12372013651877133</v>
      </c>
      <c r="F53" s="28">
        <v>0.24488054607508533</v>
      </c>
      <c r="G53" s="28">
        <v>0.26237201365187712</v>
      </c>
      <c r="H53" s="28">
        <v>9.9402730375426615E-2</v>
      </c>
      <c r="I53" s="28">
        <v>0.24104095563139932</v>
      </c>
      <c r="J53" s="28">
        <v>2.8583617747440272E-2</v>
      </c>
    </row>
    <row r="54" spans="1:10" ht="15" customHeight="1">
      <c r="A54" s="47"/>
      <c r="B54" s="25"/>
      <c r="C54" s="49" t="s">
        <v>6</v>
      </c>
      <c r="D54" s="29">
        <v>1909</v>
      </c>
      <c r="E54" s="30">
        <v>135</v>
      </c>
      <c r="F54" s="31">
        <v>387</v>
      </c>
      <c r="G54" s="31">
        <v>500</v>
      </c>
      <c r="H54" s="31">
        <v>225</v>
      </c>
      <c r="I54" s="31">
        <v>600</v>
      </c>
      <c r="J54" s="31">
        <v>62</v>
      </c>
    </row>
    <row r="55" spans="1:10" ht="15" customHeight="1">
      <c r="A55" s="47"/>
      <c r="B55" s="25"/>
      <c r="C55" s="51"/>
      <c r="D55" s="32">
        <v>1</v>
      </c>
      <c r="E55" s="27">
        <v>7.071765322158198E-2</v>
      </c>
      <c r="F55" s="28">
        <v>0.20272393923520168</v>
      </c>
      <c r="G55" s="28">
        <v>0.26191723415400736</v>
      </c>
      <c r="H55" s="28">
        <v>0.1178627553693033</v>
      </c>
      <c r="I55" s="28">
        <v>0.31430068098480879</v>
      </c>
      <c r="J55" s="28">
        <v>3.2477737035096911E-2</v>
      </c>
    </row>
    <row r="56" spans="1:10" ht="15" customHeight="1">
      <c r="A56" s="47"/>
      <c r="B56" s="25"/>
      <c r="C56" s="49" t="s">
        <v>8</v>
      </c>
      <c r="D56" s="29">
        <v>5182</v>
      </c>
      <c r="E56" s="30">
        <v>332</v>
      </c>
      <c r="F56" s="31">
        <v>990</v>
      </c>
      <c r="G56" s="31">
        <v>1359</v>
      </c>
      <c r="H56" s="31">
        <v>629</v>
      </c>
      <c r="I56" s="31">
        <v>1662</v>
      </c>
      <c r="J56" s="31">
        <v>210</v>
      </c>
    </row>
    <row r="57" spans="1:10" ht="15" customHeight="1">
      <c r="A57" s="47"/>
      <c r="B57" s="40"/>
      <c r="C57" s="50"/>
      <c r="D57" s="41">
        <v>1</v>
      </c>
      <c r="E57" s="42">
        <v>6.4067927441142411E-2</v>
      </c>
      <c r="F57" s="43">
        <v>0.19104592821304517</v>
      </c>
      <c r="G57" s="43">
        <v>0.26225395600154383</v>
      </c>
      <c r="H57" s="43">
        <v>0.12138170590505597</v>
      </c>
      <c r="I57" s="43">
        <v>0.32072558857583944</v>
      </c>
      <c r="J57" s="43">
        <v>4.0524893863373213E-2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649" priority="31" rank="1"/>
  </conditionalFormatting>
  <conditionalFormatting sqref="E57:J57">
    <cfRule type="top10" dxfId="648" priority="25" rank="1"/>
  </conditionalFormatting>
  <conditionalFormatting sqref="E55:J55">
    <cfRule type="top10" dxfId="647" priority="24" rank="1"/>
  </conditionalFormatting>
  <conditionalFormatting sqref="E53:J53">
    <cfRule type="top10" dxfId="646" priority="23" rank="1"/>
  </conditionalFormatting>
  <conditionalFormatting sqref="E51:J51">
    <cfRule type="top10" dxfId="645" priority="22" rank="1"/>
  </conditionalFormatting>
  <conditionalFormatting sqref="E49:J49">
    <cfRule type="top10" dxfId="644" priority="21" rank="1"/>
  </conditionalFormatting>
  <conditionalFormatting sqref="E47:J47">
    <cfRule type="top10" dxfId="643" priority="20" rank="1"/>
  </conditionalFormatting>
  <conditionalFormatting sqref="E45:J45">
    <cfRule type="top10" dxfId="642" priority="19" rank="1"/>
  </conditionalFormatting>
  <conditionalFormatting sqref="E43:J43">
    <cfRule type="top10" dxfId="641" priority="18" rank="1"/>
  </conditionalFormatting>
  <conditionalFormatting sqref="E41:J41">
    <cfRule type="top10" dxfId="640" priority="17" rank="1"/>
  </conditionalFormatting>
  <conditionalFormatting sqref="E39:J39">
    <cfRule type="top10" dxfId="639" priority="16" rank="1"/>
  </conditionalFormatting>
  <conditionalFormatting sqref="E37:J37">
    <cfRule type="top10" dxfId="638" priority="15" rank="1"/>
  </conditionalFormatting>
  <conditionalFormatting sqref="E35:J35">
    <cfRule type="top10" dxfId="637" priority="14" rank="1"/>
  </conditionalFormatting>
  <conditionalFormatting sqref="E33:J33">
    <cfRule type="top10" dxfId="636" priority="13" rank="1"/>
  </conditionalFormatting>
  <conditionalFormatting sqref="E31:J31">
    <cfRule type="top10" dxfId="635" priority="11" rank="1"/>
  </conditionalFormatting>
  <conditionalFormatting sqref="E29:J29">
    <cfRule type="top10" dxfId="634" priority="10" rank="1"/>
  </conditionalFormatting>
  <conditionalFormatting sqref="E27:J27">
    <cfRule type="top10" dxfId="633" priority="9" rank="1"/>
  </conditionalFormatting>
  <conditionalFormatting sqref="E25:J25">
    <cfRule type="top10" dxfId="632" priority="8" rank="1"/>
  </conditionalFormatting>
  <conditionalFormatting sqref="E23:J23">
    <cfRule type="top10" dxfId="631" priority="7" rank="1"/>
  </conditionalFormatting>
  <conditionalFormatting sqref="E21:J21">
    <cfRule type="top10" dxfId="630" priority="6" rank="1"/>
  </conditionalFormatting>
  <conditionalFormatting sqref="E19:J19">
    <cfRule type="top10" dxfId="629" priority="5" rank="1"/>
  </conditionalFormatting>
  <conditionalFormatting sqref="E17:J17">
    <cfRule type="top10" dxfId="628" priority="4" rank="1"/>
  </conditionalFormatting>
  <conditionalFormatting sqref="E15:J15">
    <cfRule type="top10" dxfId="627" priority="3" rank="1"/>
  </conditionalFormatting>
  <conditionalFormatting sqref="E13:J13">
    <cfRule type="top10" dxfId="626" priority="2" rank="1"/>
  </conditionalFormatting>
  <conditionalFormatting sqref="E11:J11">
    <cfRule type="top10" dxfId="6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348</v>
      </c>
    </row>
    <row r="4" spans="1:16384" ht="15" customHeight="1">
      <c r="B4" s="3" t="s">
        <v>349</v>
      </c>
    </row>
    <row r="5" spans="1:16384" ht="15" customHeight="1">
      <c r="B5" s="3" t="s">
        <v>285</v>
      </c>
    </row>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164</v>
      </c>
      <c r="F7" s="14" t="s">
        <v>165</v>
      </c>
      <c r="G7" s="14" t="s">
        <v>166</v>
      </c>
      <c r="H7" s="14" t="s">
        <v>167</v>
      </c>
      <c r="I7" s="14" t="s">
        <v>168</v>
      </c>
      <c r="J7" s="14" t="s">
        <v>169</v>
      </c>
      <c r="K7" s="14" t="s">
        <v>69</v>
      </c>
      <c r="L7" s="14" t="s">
        <v>170</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8321</v>
      </c>
      <c r="F8" s="17">
        <v>3155</v>
      </c>
      <c r="G8" s="17">
        <v>6885</v>
      </c>
      <c r="H8" s="17">
        <v>9226</v>
      </c>
      <c r="I8" s="17">
        <v>5617</v>
      </c>
      <c r="J8" s="17">
        <v>850</v>
      </c>
      <c r="K8" s="17">
        <v>1714</v>
      </c>
      <c r="L8" s="17">
        <v>902</v>
      </c>
      <c r="M8" s="17">
        <v>473</v>
      </c>
    </row>
    <row r="9" spans="1:16384" ht="15" customHeight="1">
      <c r="A9" s="47"/>
      <c r="B9" s="55"/>
      <c r="C9" s="56"/>
      <c r="D9" s="18">
        <v>1</v>
      </c>
      <c r="E9" s="19">
        <v>0.42294398698790281</v>
      </c>
      <c r="F9" s="20">
        <v>0.16036393209311783</v>
      </c>
      <c r="G9" s="20">
        <v>0.34995425434583716</v>
      </c>
      <c r="H9" s="20">
        <v>0.46894378367388434</v>
      </c>
      <c r="I9" s="20">
        <v>0.28550371048083767</v>
      </c>
      <c r="J9" s="20">
        <v>4.3204228931584834E-2</v>
      </c>
      <c r="K9" s="20">
        <v>8.7120056927925182E-2</v>
      </c>
      <c r="L9" s="20">
        <v>4.5847311172105318E-2</v>
      </c>
      <c r="M9" s="20">
        <v>2.4041882687811326E-2</v>
      </c>
    </row>
    <row r="10" spans="1:16384" ht="15" customHeight="1">
      <c r="A10" s="47"/>
      <c r="B10" s="21" t="s">
        <v>294</v>
      </c>
      <c r="C10" s="57" t="s">
        <v>300</v>
      </c>
      <c r="D10" s="22">
        <v>9368</v>
      </c>
      <c r="E10" s="23">
        <v>3936</v>
      </c>
      <c r="F10" s="24">
        <v>1772</v>
      </c>
      <c r="G10" s="24">
        <v>3281</v>
      </c>
      <c r="H10" s="24">
        <v>4335</v>
      </c>
      <c r="I10" s="24">
        <v>2761</v>
      </c>
      <c r="J10" s="24">
        <v>390</v>
      </c>
      <c r="K10" s="24">
        <v>654</v>
      </c>
      <c r="L10" s="24">
        <v>476</v>
      </c>
      <c r="M10" s="24">
        <v>219</v>
      </c>
    </row>
    <row r="11" spans="1:16384" ht="15" customHeight="1">
      <c r="A11" s="47"/>
      <c r="B11" s="25"/>
      <c r="C11" s="51"/>
      <c r="D11" s="26">
        <v>1</v>
      </c>
      <c r="E11" s="27">
        <v>0.42015371477369767</v>
      </c>
      <c r="F11" s="28">
        <v>0.18915456874466269</v>
      </c>
      <c r="G11" s="28">
        <v>0.35023484201537147</v>
      </c>
      <c r="H11" s="28">
        <v>0.4627455166524338</v>
      </c>
      <c r="I11" s="28">
        <v>0.29472672929120408</v>
      </c>
      <c r="J11" s="28">
        <v>4.1631084543125536E-2</v>
      </c>
      <c r="K11" s="28">
        <v>6.9812126387702816E-2</v>
      </c>
      <c r="L11" s="28">
        <v>5.0811272416737829E-2</v>
      </c>
      <c r="M11" s="28">
        <v>2.3377455166524338E-2</v>
      </c>
    </row>
    <row r="12" spans="1:16384" ht="15" customHeight="1">
      <c r="A12" s="47"/>
      <c r="B12" s="25"/>
      <c r="C12" s="49" t="s">
        <v>301</v>
      </c>
      <c r="D12" s="29">
        <v>10225</v>
      </c>
      <c r="E12" s="30">
        <v>4351</v>
      </c>
      <c r="F12" s="31">
        <v>1375</v>
      </c>
      <c r="G12" s="31">
        <v>3582</v>
      </c>
      <c r="H12" s="31">
        <v>4862</v>
      </c>
      <c r="I12" s="31">
        <v>2835</v>
      </c>
      <c r="J12" s="31">
        <v>458</v>
      </c>
      <c r="K12" s="31">
        <v>1055</v>
      </c>
      <c r="L12" s="31">
        <v>420</v>
      </c>
      <c r="M12" s="31">
        <v>251</v>
      </c>
    </row>
    <row r="13" spans="1:16384" ht="15" customHeight="1">
      <c r="A13" s="47"/>
      <c r="B13" s="40"/>
      <c r="C13" s="50"/>
      <c r="D13" s="41">
        <v>1</v>
      </c>
      <c r="E13" s="42">
        <v>0.42552567237163813</v>
      </c>
      <c r="F13" s="43">
        <v>0.13447432762836187</v>
      </c>
      <c r="G13" s="43">
        <v>0.35031784841075797</v>
      </c>
      <c r="H13" s="43">
        <v>0.47550122249388754</v>
      </c>
      <c r="I13" s="43">
        <v>0.27726161369193153</v>
      </c>
      <c r="J13" s="43">
        <v>4.4792176039119808E-2</v>
      </c>
      <c r="K13" s="43">
        <v>0.10317848410757946</v>
      </c>
      <c r="L13" s="43">
        <v>4.1075794621026895E-2</v>
      </c>
      <c r="M13" s="43">
        <v>2.4547677261613693E-2</v>
      </c>
    </row>
    <row r="14" spans="1:16384" ht="15" customHeight="1">
      <c r="A14" s="47"/>
      <c r="B14" s="25" t="s">
        <v>1</v>
      </c>
      <c r="C14" s="52" t="s">
        <v>302</v>
      </c>
      <c r="D14" s="22">
        <v>2690</v>
      </c>
      <c r="E14" s="23">
        <v>920</v>
      </c>
      <c r="F14" s="24">
        <v>440</v>
      </c>
      <c r="G14" s="24">
        <v>1117</v>
      </c>
      <c r="H14" s="24">
        <v>1321</v>
      </c>
      <c r="I14" s="24">
        <v>695</v>
      </c>
      <c r="J14" s="24">
        <v>78</v>
      </c>
      <c r="K14" s="24">
        <v>286</v>
      </c>
      <c r="L14" s="24">
        <v>128</v>
      </c>
      <c r="M14" s="24">
        <v>43</v>
      </c>
    </row>
    <row r="15" spans="1:16384" ht="15" customHeight="1">
      <c r="A15" s="47"/>
      <c r="B15" s="25"/>
      <c r="C15" s="51"/>
      <c r="D15" s="32">
        <v>1</v>
      </c>
      <c r="E15" s="27">
        <v>0.34200743494423791</v>
      </c>
      <c r="F15" s="28">
        <v>0.16356877323420074</v>
      </c>
      <c r="G15" s="28">
        <v>0.41524163568773237</v>
      </c>
      <c r="H15" s="28">
        <v>0.49107806691449812</v>
      </c>
      <c r="I15" s="28">
        <v>0.25836431226765799</v>
      </c>
      <c r="J15" s="28">
        <v>2.8996282527881039E-2</v>
      </c>
      <c r="K15" s="28">
        <v>0.10631970260223049</v>
      </c>
      <c r="L15" s="28">
        <v>4.7583643122676579E-2</v>
      </c>
      <c r="M15" s="28">
        <v>1.5985130111524165E-2</v>
      </c>
    </row>
    <row r="16" spans="1:16384" ht="15" customHeight="1">
      <c r="A16" s="47"/>
      <c r="B16" s="25"/>
      <c r="C16" s="49" t="s">
        <v>303</v>
      </c>
      <c r="D16" s="29">
        <v>2875</v>
      </c>
      <c r="E16" s="30">
        <v>1019</v>
      </c>
      <c r="F16" s="31">
        <v>426</v>
      </c>
      <c r="G16" s="31">
        <v>1123</v>
      </c>
      <c r="H16" s="31">
        <v>1400</v>
      </c>
      <c r="I16" s="31">
        <v>780</v>
      </c>
      <c r="J16" s="31">
        <v>92</v>
      </c>
      <c r="K16" s="31">
        <v>271</v>
      </c>
      <c r="L16" s="31">
        <v>151</v>
      </c>
      <c r="M16" s="31">
        <v>68</v>
      </c>
    </row>
    <row r="17" spans="1:13" ht="15" customHeight="1">
      <c r="A17" s="47"/>
      <c r="B17" s="25"/>
      <c r="C17" s="51"/>
      <c r="D17" s="32">
        <v>1</v>
      </c>
      <c r="E17" s="27">
        <v>0.35443478260869565</v>
      </c>
      <c r="F17" s="28">
        <v>0.14817391304347827</v>
      </c>
      <c r="G17" s="28">
        <v>0.39060869565217393</v>
      </c>
      <c r="H17" s="28">
        <v>0.48695652173913045</v>
      </c>
      <c r="I17" s="28">
        <v>0.27130434782608698</v>
      </c>
      <c r="J17" s="28">
        <v>3.2000000000000001E-2</v>
      </c>
      <c r="K17" s="28">
        <v>9.4260869565217398E-2</v>
      </c>
      <c r="L17" s="28">
        <v>5.2521739130434786E-2</v>
      </c>
      <c r="M17" s="28">
        <v>2.365217391304348E-2</v>
      </c>
    </row>
    <row r="18" spans="1:13" ht="15" customHeight="1">
      <c r="A18" s="47"/>
      <c r="B18" s="25"/>
      <c r="C18" s="49" t="s">
        <v>304</v>
      </c>
      <c r="D18" s="29">
        <v>3280</v>
      </c>
      <c r="E18" s="30">
        <v>1254</v>
      </c>
      <c r="F18" s="31">
        <v>554</v>
      </c>
      <c r="G18" s="31">
        <v>1293</v>
      </c>
      <c r="H18" s="31">
        <v>1646</v>
      </c>
      <c r="I18" s="31">
        <v>894</v>
      </c>
      <c r="J18" s="31">
        <v>126</v>
      </c>
      <c r="K18" s="31">
        <v>311</v>
      </c>
      <c r="L18" s="31">
        <v>167</v>
      </c>
      <c r="M18" s="31">
        <v>66</v>
      </c>
    </row>
    <row r="19" spans="1:13" ht="15" customHeight="1">
      <c r="A19" s="47"/>
      <c r="B19" s="25"/>
      <c r="C19" s="51"/>
      <c r="D19" s="32">
        <v>1</v>
      </c>
      <c r="E19" s="27">
        <v>0.38231707317073171</v>
      </c>
      <c r="F19" s="28">
        <v>0.16890243902439026</v>
      </c>
      <c r="G19" s="28">
        <v>0.39420731707317075</v>
      </c>
      <c r="H19" s="28">
        <v>0.50182926829268293</v>
      </c>
      <c r="I19" s="28">
        <v>0.27256097560975612</v>
      </c>
      <c r="J19" s="28">
        <v>3.8414634146341463E-2</v>
      </c>
      <c r="K19" s="28">
        <v>9.4817073170731708E-2</v>
      </c>
      <c r="L19" s="28">
        <v>5.091463414634146E-2</v>
      </c>
      <c r="M19" s="28">
        <v>2.0121951219512196E-2</v>
      </c>
    </row>
    <row r="20" spans="1:13" ht="15" customHeight="1">
      <c r="A20" s="47"/>
      <c r="B20" s="25"/>
      <c r="C20" s="49" t="s">
        <v>305</v>
      </c>
      <c r="D20" s="29">
        <v>4523</v>
      </c>
      <c r="E20" s="30">
        <v>1990</v>
      </c>
      <c r="F20" s="31">
        <v>706</v>
      </c>
      <c r="G20" s="31">
        <v>1536</v>
      </c>
      <c r="H20" s="31">
        <v>2212</v>
      </c>
      <c r="I20" s="31">
        <v>1281</v>
      </c>
      <c r="J20" s="31">
        <v>197</v>
      </c>
      <c r="K20" s="31">
        <v>372</v>
      </c>
      <c r="L20" s="31">
        <v>195</v>
      </c>
      <c r="M20" s="31">
        <v>111</v>
      </c>
    </row>
    <row r="21" spans="1:13" ht="15" customHeight="1">
      <c r="A21" s="47"/>
      <c r="B21" s="25"/>
      <c r="C21" s="51"/>
      <c r="D21" s="32">
        <v>1</v>
      </c>
      <c r="E21" s="27">
        <v>0.43997346893654654</v>
      </c>
      <c r="F21" s="28">
        <v>0.15609108998452353</v>
      </c>
      <c r="G21" s="28">
        <v>0.33959761220428919</v>
      </c>
      <c r="H21" s="28">
        <v>0.48905593632544769</v>
      </c>
      <c r="I21" s="28">
        <v>0.28321910236568648</v>
      </c>
      <c r="J21" s="28">
        <v>4.3555162502763652E-2</v>
      </c>
      <c r="K21" s="28">
        <v>8.2246296705726293E-2</v>
      </c>
      <c r="L21" s="28">
        <v>4.3112978111872653E-2</v>
      </c>
      <c r="M21" s="28">
        <v>2.4541233694450586E-2</v>
      </c>
    </row>
    <row r="22" spans="1:13" ht="15" customHeight="1">
      <c r="A22" s="47"/>
      <c r="B22" s="25"/>
      <c r="C22" s="49" t="s">
        <v>306</v>
      </c>
      <c r="D22" s="29">
        <v>5762</v>
      </c>
      <c r="E22" s="30">
        <v>2893</v>
      </c>
      <c r="F22" s="31">
        <v>940</v>
      </c>
      <c r="G22" s="31">
        <v>1668</v>
      </c>
      <c r="H22" s="31">
        <v>2440</v>
      </c>
      <c r="I22" s="31">
        <v>1814</v>
      </c>
      <c r="J22" s="31">
        <v>326</v>
      </c>
      <c r="K22" s="31">
        <v>433</v>
      </c>
      <c r="L22" s="31">
        <v>238</v>
      </c>
      <c r="M22" s="31">
        <v>149</v>
      </c>
    </row>
    <row r="23" spans="1:13" ht="15" customHeight="1">
      <c r="A23" s="47"/>
      <c r="B23" s="40"/>
      <c r="C23" s="50"/>
      <c r="D23" s="41">
        <v>1</v>
      </c>
      <c r="E23" s="42">
        <v>0.50208261020479006</v>
      </c>
      <c r="F23" s="43">
        <v>0.16313779937521694</v>
      </c>
      <c r="G23" s="43">
        <v>0.28948281846581048</v>
      </c>
      <c r="H23" s="43">
        <v>0.42346407497396737</v>
      </c>
      <c r="I23" s="43">
        <v>0.31482124262408884</v>
      </c>
      <c r="J23" s="43">
        <v>5.6577577230128427E-2</v>
      </c>
      <c r="K23" s="43">
        <v>7.5147518222839285E-2</v>
      </c>
      <c r="L23" s="43">
        <v>4.1305102395001736E-2</v>
      </c>
      <c r="M23" s="43">
        <v>2.5859076709475876E-2</v>
      </c>
    </row>
    <row r="24" spans="1:13" ht="15" customHeight="1">
      <c r="A24" s="47"/>
      <c r="B24" s="25" t="s">
        <v>295</v>
      </c>
      <c r="C24" s="52" t="s">
        <v>307</v>
      </c>
      <c r="D24" s="22">
        <v>2093</v>
      </c>
      <c r="E24" s="23">
        <v>726</v>
      </c>
      <c r="F24" s="24">
        <v>310</v>
      </c>
      <c r="G24" s="24">
        <v>619</v>
      </c>
      <c r="H24" s="24">
        <v>929</v>
      </c>
      <c r="I24" s="24">
        <v>565</v>
      </c>
      <c r="J24" s="24">
        <v>64</v>
      </c>
      <c r="K24" s="24">
        <v>221</v>
      </c>
      <c r="L24" s="24">
        <v>143</v>
      </c>
      <c r="M24" s="24">
        <v>66</v>
      </c>
    </row>
    <row r="25" spans="1:13" ht="15" customHeight="1">
      <c r="A25" s="47"/>
      <c r="B25" s="25"/>
      <c r="C25" s="51"/>
      <c r="D25" s="32">
        <v>1</v>
      </c>
      <c r="E25" s="27">
        <v>0.34687052078356428</v>
      </c>
      <c r="F25" s="28">
        <v>0.14811275680840899</v>
      </c>
      <c r="G25" s="28">
        <v>0.2957477305303392</v>
      </c>
      <c r="H25" s="28">
        <v>0.44386048733874822</v>
      </c>
      <c r="I25" s="28">
        <v>0.26994744386048736</v>
      </c>
      <c r="J25" s="28">
        <v>3.0578117534639272E-2</v>
      </c>
      <c r="K25" s="28">
        <v>0.10559006211180125</v>
      </c>
      <c r="L25" s="28">
        <v>6.8322981366459631E-2</v>
      </c>
      <c r="M25" s="28">
        <v>3.1533683707596752E-2</v>
      </c>
    </row>
    <row r="26" spans="1:13" ht="15" customHeight="1">
      <c r="A26" s="47"/>
      <c r="B26" s="25"/>
      <c r="C26" s="49" t="s">
        <v>308</v>
      </c>
      <c r="D26" s="29">
        <v>6217</v>
      </c>
      <c r="E26" s="30">
        <v>2939</v>
      </c>
      <c r="F26" s="31">
        <v>984</v>
      </c>
      <c r="G26" s="31">
        <v>2068</v>
      </c>
      <c r="H26" s="31">
        <v>2928</v>
      </c>
      <c r="I26" s="31">
        <v>1977</v>
      </c>
      <c r="J26" s="31">
        <v>309</v>
      </c>
      <c r="K26" s="31">
        <v>437</v>
      </c>
      <c r="L26" s="31">
        <v>225</v>
      </c>
      <c r="M26" s="31">
        <v>126</v>
      </c>
    </row>
    <row r="27" spans="1:13" ht="15" customHeight="1">
      <c r="A27" s="47"/>
      <c r="B27" s="25"/>
      <c r="C27" s="51"/>
      <c r="D27" s="32">
        <v>1</v>
      </c>
      <c r="E27" s="27">
        <v>0.47273604632459387</v>
      </c>
      <c r="F27" s="28">
        <v>0.15827569567315425</v>
      </c>
      <c r="G27" s="28">
        <v>0.33263631976837704</v>
      </c>
      <c r="H27" s="28">
        <v>0.47096670419816633</v>
      </c>
      <c r="I27" s="28">
        <v>0.31799903490429465</v>
      </c>
      <c r="J27" s="28">
        <v>4.9702428824191736E-2</v>
      </c>
      <c r="K27" s="28">
        <v>7.0291137204439441E-2</v>
      </c>
      <c r="L27" s="28">
        <v>3.6191088949654171E-2</v>
      </c>
      <c r="M27" s="28">
        <v>2.0267009811806336E-2</v>
      </c>
    </row>
    <row r="28" spans="1:13" ht="15" customHeight="1">
      <c r="A28" s="47"/>
      <c r="B28" s="25"/>
      <c r="C28" s="49" t="s">
        <v>406</v>
      </c>
      <c r="D28" s="29">
        <v>7018</v>
      </c>
      <c r="E28" s="30">
        <v>2981</v>
      </c>
      <c r="F28" s="31">
        <v>1156</v>
      </c>
      <c r="G28" s="31">
        <v>2638</v>
      </c>
      <c r="H28" s="31">
        <v>3431</v>
      </c>
      <c r="I28" s="31">
        <v>1955</v>
      </c>
      <c r="J28" s="31">
        <v>279</v>
      </c>
      <c r="K28" s="31">
        <v>619</v>
      </c>
      <c r="L28" s="31">
        <v>282</v>
      </c>
      <c r="M28" s="31">
        <v>159</v>
      </c>
    </row>
    <row r="29" spans="1:13" ht="15" customHeight="1">
      <c r="A29" s="47"/>
      <c r="B29" s="25"/>
      <c r="C29" s="51"/>
      <c r="D29" s="32">
        <v>1</v>
      </c>
      <c r="E29" s="27">
        <v>0.42476489028213166</v>
      </c>
      <c r="F29" s="28">
        <v>0.16471929324593901</v>
      </c>
      <c r="G29" s="28">
        <v>0.37589056711313762</v>
      </c>
      <c r="H29" s="28">
        <v>0.48888572242804218</v>
      </c>
      <c r="I29" s="28">
        <v>0.27856939298945571</v>
      </c>
      <c r="J29" s="28">
        <v>3.975491593046452E-2</v>
      </c>
      <c r="K29" s="28">
        <v>8.8201766885152466E-2</v>
      </c>
      <c r="L29" s="28">
        <v>4.0182388144770591E-2</v>
      </c>
      <c r="M29" s="28">
        <v>2.2656027358221715E-2</v>
      </c>
    </row>
    <row r="30" spans="1:13" ht="15" customHeight="1">
      <c r="A30" s="47"/>
      <c r="B30" s="25"/>
      <c r="C30" s="49" t="s">
        <v>407</v>
      </c>
      <c r="D30" s="29">
        <v>4023</v>
      </c>
      <c r="E30" s="30">
        <v>1562</v>
      </c>
      <c r="F30" s="31">
        <v>670</v>
      </c>
      <c r="G30" s="31">
        <v>1460</v>
      </c>
      <c r="H30" s="31">
        <v>1834</v>
      </c>
      <c r="I30" s="31">
        <v>1053</v>
      </c>
      <c r="J30" s="31">
        <v>185</v>
      </c>
      <c r="K30" s="31">
        <v>416</v>
      </c>
      <c r="L30" s="31">
        <v>219</v>
      </c>
      <c r="M30" s="31">
        <v>90</v>
      </c>
    </row>
    <row r="31" spans="1:13" ht="15" customHeight="1">
      <c r="A31" s="47"/>
      <c r="B31" s="40"/>
      <c r="C31" s="50"/>
      <c r="D31" s="41">
        <v>1</v>
      </c>
      <c r="E31" s="42">
        <v>0.38826746209296548</v>
      </c>
      <c r="F31" s="43">
        <v>0.16654238130748197</v>
      </c>
      <c r="G31" s="43">
        <v>0.3629132488192891</v>
      </c>
      <c r="H31" s="43">
        <v>0.45587869748943577</v>
      </c>
      <c r="I31" s="43">
        <v>0.26174496644295303</v>
      </c>
      <c r="J31" s="43">
        <v>4.5985582898334577E-2</v>
      </c>
      <c r="K31" s="43">
        <v>0.10340541884166045</v>
      </c>
      <c r="L31" s="43">
        <v>5.4436987322893364E-2</v>
      </c>
      <c r="M31" s="43">
        <v>2.2371364653243849E-2</v>
      </c>
    </row>
    <row r="32" spans="1:13" ht="15" customHeight="1">
      <c r="A32" s="47"/>
      <c r="B32" s="25" t="s">
        <v>296</v>
      </c>
      <c r="C32" s="52" t="s">
        <v>408</v>
      </c>
      <c r="D32" s="22">
        <v>2534</v>
      </c>
      <c r="E32" s="33">
        <v>1147</v>
      </c>
      <c r="F32" s="34">
        <v>423</v>
      </c>
      <c r="G32" s="34">
        <v>889</v>
      </c>
      <c r="H32" s="34">
        <v>1255</v>
      </c>
      <c r="I32" s="34">
        <v>879</v>
      </c>
      <c r="J32" s="34">
        <v>154</v>
      </c>
      <c r="K32" s="34">
        <v>244</v>
      </c>
      <c r="L32" s="34">
        <v>83</v>
      </c>
      <c r="M32" s="34">
        <v>22</v>
      </c>
    </row>
    <row r="33" spans="1:13" ht="15" customHeight="1">
      <c r="A33" s="47"/>
      <c r="B33" s="25"/>
      <c r="C33" s="51"/>
      <c r="D33" s="32">
        <v>1</v>
      </c>
      <c r="E33" s="27">
        <v>0.45264404104183109</v>
      </c>
      <c r="F33" s="28">
        <v>0.16692975532754539</v>
      </c>
      <c r="G33" s="28">
        <v>0.35082872928176795</v>
      </c>
      <c r="H33" s="28">
        <v>0.4952644041041831</v>
      </c>
      <c r="I33" s="28">
        <v>0.34688239936858722</v>
      </c>
      <c r="J33" s="28">
        <v>6.0773480662983423E-2</v>
      </c>
      <c r="K33" s="28">
        <v>9.6290449881610105E-2</v>
      </c>
      <c r="L33" s="28">
        <v>3.2754538279400155E-2</v>
      </c>
      <c r="M33" s="28">
        <v>8.6819258089976328E-3</v>
      </c>
    </row>
    <row r="34" spans="1:13" ht="15" customHeight="1">
      <c r="A34" s="47"/>
      <c r="B34" s="25"/>
      <c r="C34" s="49" t="s">
        <v>409</v>
      </c>
      <c r="D34" s="29">
        <v>13584</v>
      </c>
      <c r="E34" s="35">
        <v>5900</v>
      </c>
      <c r="F34" s="36">
        <v>2233</v>
      </c>
      <c r="G34" s="36">
        <v>4996</v>
      </c>
      <c r="H34" s="36">
        <v>6608</v>
      </c>
      <c r="I34" s="36">
        <v>3993</v>
      </c>
      <c r="J34" s="36">
        <v>587</v>
      </c>
      <c r="K34" s="36">
        <v>1138</v>
      </c>
      <c r="L34" s="36">
        <v>488</v>
      </c>
      <c r="M34" s="36">
        <v>209</v>
      </c>
    </row>
    <row r="35" spans="1:13" ht="15" customHeight="1">
      <c r="A35" s="47"/>
      <c r="B35" s="25"/>
      <c r="C35" s="51"/>
      <c r="D35" s="32">
        <v>1</v>
      </c>
      <c r="E35" s="27">
        <v>0.43433451118963484</v>
      </c>
      <c r="F35" s="28">
        <v>0.16438457008244994</v>
      </c>
      <c r="G35" s="28">
        <v>0.36778563015312132</v>
      </c>
      <c r="H35" s="28">
        <v>0.48645465253239106</v>
      </c>
      <c r="I35" s="28">
        <v>0.29394876325088337</v>
      </c>
      <c r="J35" s="28">
        <v>4.3212603062426386E-2</v>
      </c>
      <c r="K35" s="28">
        <v>8.3775029446407537E-2</v>
      </c>
      <c r="L35" s="28">
        <v>3.5924617196702001E-2</v>
      </c>
      <c r="M35" s="28">
        <v>1.5385747938751472E-2</v>
      </c>
    </row>
    <row r="36" spans="1:13" ht="15" customHeight="1">
      <c r="A36" s="47"/>
      <c r="B36" s="25"/>
      <c r="C36" s="49" t="s">
        <v>410</v>
      </c>
      <c r="D36" s="29">
        <v>2397</v>
      </c>
      <c r="E36" s="35">
        <v>938</v>
      </c>
      <c r="F36" s="36">
        <v>388</v>
      </c>
      <c r="G36" s="36">
        <v>746</v>
      </c>
      <c r="H36" s="36">
        <v>1043</v>
      </c>
      <c r="I36" s="36">
        <v>553</v>
      </c>
      <c r="J36" s="36">
        <v>81</v>
      </c>
      <c r="K36" s="36">
        <v>232</v>
      </c>
      <c r="L36" s="36">
        <v>176</v>
      </c>
      <c r="M36" s="36">
        <v>45</v>
      </c>
    </row>
    <row r="37" spans="1:13" ht="15" customHeight="1">
      <c r="A37" s="47"/>
      <c r="B37" s="25"/>
      <c r="C37" s="51"/>
      <c r="D37" s="32">
        <v>1</v>
      </c>
      <c r="E37" s="27">
        <v>0.39132248644138506</v>
      </c>
      <c r="F37" s="28">
        <v>0.16186900292031706</v>
      </c>
      <c r="G37" s="28">
        <v>0.31122236128493952</v>
      </c>
      <c r="H37" s="28">
        <v>0.43512724238631623</v>
      </c>
      <c r="I37" s="28">
        <v>0.23070504797663746</v>
      </c>
      <c r="J37" s="28">
        <v>3.3792240300375469E-2</v>
      </c>
      <c r="K37" s="28">
        <v>9.6787651230705055E-2</v>
      </c>
      <c r="L37" s="28">
        <v>7.3425114726741764E-2</v>
      </c>
      <c r="M37" s="28">
        <v>1.8773466833541929E-2</v>
      </c>
    </row>
    <row r="38" spans="1:13" ht="15" customHeight="1">
      <c r="A38" s="47"/>
      <c r="B38" s="25"/>
      <c r="C38" s="49" t="s">
        <v>411</v>
      </c>
      <c r="D38" s="29">
        <v>794</v>
      </c>
      <c r="E38" s="35">
        <v>257</v>
      </c>
      <c r="F38" s="36">
        <v>91</v>
      </c>
      <c r="G38" s="36">
        <v>197</v>
      </c>
      <c r="H38" s="36">
        <v>228</v>
      </c>
      <c r="I38" s="36">
        <v>145</v>
      </c>
      <c r="J38" s="36">
        <v>23</v>
      </c>
      <c r="K38" s="36">
        <v>86</v>
      </c>
      <c r="L38" s="36">
        <v>136</v>
      </c>
      <c r="M38" s="36">
        <v>27</v>
      </c>
    </row>
    <row r="39" spans="1:13" ht="15" customHeight="1">
      <c r="A39" s="47"/>
      <c r="B39" s="40"/>
      <c r="C39" s="50"/>
      <c r="D39" s="41">
        <v>1</v>
      </c>
      <c r="E39" s="42">
        <v>0.32367758186397982</v>
      </c>
      <c r="F39" s="43">
        <v>0.11460957178841309</v>
      </c>
      <c r="G39" s="43">
        <v>0.24811083123425692</v>
      </c>
      <c r="H39" s="43">
        <v>0.2871536523929471</v>
      </c>
      <c r="I39" s="43">
        <v>0.18261964735516373</v>
      </c>
      <c r="J39" s="43">
        <v>2.8967254408060455E-2</v>
      </c>
      <c r="K39" s="43">
        <v>0.10831234256926953</v>
      </c>
      <c r="L39" s="43">
        <v>0.1712846347607053</v>
      </c>
      <c r="M39" s="43">
        <v>3.4005037783375318E-2</v>
      </c>
    </row>
    <row r="40" spans="1:13" ht="15" customHeight="1">
      <c r="A40" s="47"/>
      <c r="B40" s="25" t="s">
        <v>297</v>
      </c>
      <c r="C40" s="52" t="s">
        <v>2</v>
      </c>
      <c r="D40" s="22">
        <v>1979</v>
      </c>
      <c r="E40" s="23">
        <v>699</v>
      </c>
      <c r="F40" s="24">
        <v>229</v>
      </c>
      <c r="G40" s="24">
        <v>667</v>
      </c>
      <c r="H40" s="24">
        <v>963</v>
      </c>
      <c r="I40" s="24">
        <v>527</v>
      </c>
      <c r="J40" s="24">
        <v>73</v>
      </c>
      <c r="K40" s="24">
        <v>215</v>
      </c>
      <c r="L40" s="24">
        <v>101</v>
      </c>
      <c r="M40" s="24">
        <v>54</v>
      </c>
    </row>
    <row r="41" spans="1:13" ht="15" customHeight="1">
      <c r="A41" s="47"/>
      <c r="B41" s="25"/>
      <c r="C41" s="51"/>
      <c r="D41" s="32">
        <v>1</v>
      </c>
      <c r="E41" s="27">
        <v>0.35320869125821119</v>
      </c>
      <c r="F41" s="28">
        <v>0.11571500757958565</v>
      </c>
      <c r="G41" s="28">
        <v>0.3370389085396665</v>
      </c>
      <c r="H41" s="28">
        <v>0.48660939868620517</v>
      </c>
      <c r="I41" s="28">
        <v>0.26629610914603336</v>
      </c>
      <c r="J41" s="28">
        <v>3.6887316826680144E-2</v>
      </c>
      <c r="K41" s="28">
        <v>0.10864072764022234</v>
      </c>
      <c r="L41" s="28">
        <v>5.1035876705406769E-2</v>
      </c>
      <c r="M41" s="28">
        <v>2.7286508337544216E-2</v>
      </c>
    </row>
    <row r="42" spans="1:13" ht="15" customHeight="1">
      <c r="A42" s="47"/>
      <c r="B42" s="25"/>
      <c r="C42" s="49" t="s">
        <v>309</v>
      </c>
      <c r="D42" s="29">
        <v>1921</v>
      </c>
      <c r="E42" s="30">
        <v>946</v>
      </c>
      <c r="F42" s="31">
        <v>340</v>
      </c>
      <c r="G42" s="31">
        <v>762</v>
      </c>
      <c r="H42" s="31">
        <v>901</v>
      </c>
      <c r="I42" s="31">
        <v>540</v>
      </c>
      <c r="J42" s="31">
        <v>103</v>
      </c>
      <c r="K42" s="31">
        <v>133</v>
      </c>
      <c r="L42" s="31">
        <v>64</v>
      </c>
      <c r="M42" s="31">
        <v>24</v>
      </c>
    </row>
    <row r="43" spans="1:13" ht="15" customHeight="1">
      <c r="A43" s="47"/>
      <c r="B43" s="25"/>
      <c r="C43" s="51"/>
      <c r="D43" s="32">
        <v>1</v>
      </c>
      <c r="E43" s="27">
        <v>0.49245184799583552</v>
      </c>
      <c r="F43" s="28">
        <v>0.17699115044247787</v>
      </c>
      <c r="G43" s="28">
        <v>0.39666840187402397</v>
      </c>
      <c r="H43" s="28">
        <v>0.46902654867256638</v>
      </c>
      <c r="I43" s="28">
        <v>0.28110359187922956</v>
      </c>
      <c r="J43" s="28">
        <v>5.3617907339927121E-2</v>
      </c>
      <c r="K43" s="28">
        <v>6.9234773555439874E-2</v>
      </c>
      <c r="L43" s="28">
        <v>3.3315981259760541E-2</v>
      </c>
      <c r="M43" s="28">
        <v>1.2493492972410203E-2</v>
      </c>
    </row>
    <row r="44" spans="1:13" ht="15" customHeight="1">
      <c r="A44" s="47"/>
      <c r="B44" s="25"/>
      <c r="C44" s="49" t="s">
        <v>310</v>
      </c>
      <c r="D44" s="29">
        <v>1117</v>
      </c>
      <c r="E44" s="30">
        <v>444</v>
      </c>
      <c r="F44" s="31">
        <v>147</v>
      </c>
      <c r="G44" s="31">
        <v>348</v>
      </c>
      <c r="H44" s="31">
        <v>530</v>
      </c>
      <c r="I44" s="31">
        <v>309</v>
      </c>
      <c r="J44" s="31">
        <v>53</v>
      </c>
      <c r="K44" s="31">
        <v>115</v>
      </c>
      <c r="L44" s="31">
        <v>73</v>
      </c>
      <c r="M44" s="31">
        <v>10</v>
      </c>
    </row>
    <row r="45" spans="1:13" ht="15" customHeight="1">
      <c r="A45" s="47"/>
      <c r="B45" s="25"/>
      <c r="C45" s="51"/>
      <c r="D45" s="32">
        <v>1</v>
      </c>
      <c r="E45" s="27">
        <v>0.39749328558639213</v>
      </c>
      <c r="F45" s="28">
        <v>0.13160250671441362</v>
      </c>
      <c r="G45" s="28">
        <v>0.31154879140555058</v>
      </c>
      <c r="H45" s="28">
        <v>0.47448522829006268</v>
      </c>
      <c r="I45" s="28">
        <v>0.27663384064458368</v>
      </c>
      <c r="J45" s="28">
        <v>4.7448522829006266E-2</v>
      </c>
      <c r="K45" s="28">
        <v>0.10295434198746643</v>
      </c>
      <c r="L45" s="28">
        <v>6.535362578334826E-2</v>
      </c>
      <c r="M45" s="28">
        <v>8.9525514771709933E-3</v>
      </c>
    </row>
    <row r="46" spans="1:13" ht="15" customHeight="1">
      <c r="A46" s="47"/>
      <c r="B46" s="25"/>
      <c r="C46" s="49" t="s">
        <v>5</v>
      </c>
      <c r="D46" s="29">
        <v>1482</v>
      </c>
      <c r="E46" s="30">
        <v>607</v>
      </c>
      <c r="F46" s="31">
        <v>255</v>
      </c>
      <c r="G46" s="31">
        <v>552</v>
      </c>
      <c r="H46" s="31">
        <v>693</v>
      </c>
      <c r="I46" s="31">
        <v>431</v>
      </c>
      <c r="J46" s="31">
        <v>67</v>
      </c>
      <c r="K46" s="31">
        <v>125</v>
      </c>
      <c r="L46" s="31">
        <v>77</v>
      </c>
      <c r="M46" s="31">
        <v>42</v>
      </c>
    </row>
    <row r="47" spans="1:13" ht="15" customHeight="1">
      <c r="A47" s="47"/>
      <c r="B47" s="25"/>
      <c r="C47" s="51"/>
      <c r="D47" s="32">
        <v>1</v>
      </c>
      <c r="E47" s="27">
        <v>0.40958164642375167</v>
      </c>
      <c r="F47" s="28">
        <v>0.17206477732793521</v>
      </c>
      <c r="G47" s="28">
        <v>0.37246963562753038</v>
      </c>
      <c r="H47" s="28">
        <v>0.46761133603238869</v>
      </c>
      <c r="I47" s="28">
        <v>0.29082321187584348</v>
      </c>
      <c r="J47" s="28">
        <v>4.520917678812416E-2</v>
      </c>
      <c r="K47" s="28">
        <v>8.4345479082321193E-2</v>
      </c>
      <c r="L47" s="28">
        <v>5.1956815114709849E-2</v>
      </c>
      <c r="M47" s="28">
        <v>2.8340080971659919E-2</v>
      </c>
    </row>
    <row r="48" spans="1:13" ht="15" customHeight="1">
      <c r="A48" s="47"/>
      <c r="B48" s="25"/>
      <c r="C48" s="49" t="s">
        <v>311</v>
      </c>
      <c r="D48" s="29">
        <v>2208</v>
      </c>
      <c r="E48" s="30">
        <v>786</v>
      </c>
      <c r="F48" s="31">
        <v>275</v>
      </c>
      <c r="G48" s="31">
        <v>684</v>
      </c>
      <c r="H48" s="31">
        <v>1081</v>
      </c>
      <c r="I48" s="31">
        <v>568</v>
      </c>
      <c r="J48" s="31">
        <v>91</v>
      </c>
      <c r="K48" s="31">
        <v>191</v>
      </c>
      <c r="L48" s="31">
        <v>127</v>
      </c>
      <c r="M48" s="31">
        <v>70</v>
      </c>
    </row>
    <row r="49" spans="1:13" ht="15" customHeight="1">
      <c r="A49" s="47"/>
      <c r="B49" s="25"/>
      <c r="C49" s="51"/>
      <c r="D49" s="32">
        <v>1</v>
      </c>
      <c r="E49" s="27">
        <v>0.35597826086956524</v>
      </c>
      <c r="F49" s="28">
        <v>0.12454710144927536</v>
      </c>
      <c r="G49" s="28">
        <v>0.30978260869565216</v>
      </c>
      <c r="H49" s="28">
        <v>0.48958333333333331</v>
      </c>
      <c r="I49" s="28">
        <v>0.25724637681159418</v>
      </c>
      <c r="J49" s="28">
        <v>4.1213768115942032E-2</v>
      </c>
      <c r="K49" s="28">
        <v>8.6503623188405793E-2</v>
      </c>
      <c r="L49" s="28">
        <v>5.7518115942028984E-2</v>
      </c>
      <c r="M49" s="28">
        <v>3.170289855072464E-2</v>
      </c>
    </row>
    <row r="50" spans="1:13" ht="15" customHeight="1">
      <c r="A50" s="47"/>
      <c r="B50" s="25"/>
      <c r="C50" s="49" t="s">
        <v>7</v>
      </c>
      <c r="D50" s="29">
        <v>1532</v>
      </c>
      <c r="E50" s="30">
        <v>676</v>
      </c>
      <c r="F50" s="31">
        <v>206</v>
      </c>
      <c r="G50" s="31">
        <v>500</v>
      </c>
      <c r="H50" s="31">
        <v>738</v>
      </c>
      <c r="I50" s="31">
        <v>441</v>
      </c>
      <c r="J50" s="31">
        <v>82</v>
      </c>
      <c r="K50" s="31">
        <v>115</v>
      </c>
      <c r="L50" s="31">
        <v>69</v>
      </c>
      <c r="M50" s="31">
        <v>31</v>
      </c>
    </row>
    <row r="51" spans="1:13" ht="15" customHeight="1">
      <c r="A51" s="47"/>
      <c r="B51" s="25"/>
      <c r="C51" s="51"/>
      <c r="D51" s="32">
        <v>1</v>
      </c>
      <c r="E51" s="27">
        <v>0.44125326370757179</v>
      </c>
      <c r="F51" s="28">
        <v>0.13446475195822455</v>
      </c>
      <c r="G51" s="28">
        <v>0.32637075718015668</v>
      </c>
      <c r="H51" s="28">
        <v>0.48172323759791125</v>
      </c>
      <c r="I51" s="28">
        <v>0.28785900783289819</v>
      </c>
      <c r="J51" s="28">
        <v>5.3524804177545689E-2</v>
      </c>
      <c r="K51" s="28">
        <v>7.5065274151436032E-2</v>
      </c>
      <c r="L51" s="28">
        <v>4.5039164490861622E-2</v>
      </c>
      <c r="M51" s="28">
        <v>2.0234986945169713E-2</v>
      </c>
    </row>
    <row r="52" spans="1:13" ht="15" customHeight="1">
      <c r="A52" s="47"/>
      <c r="B52" s="25"/>
      <c r="C52" s="49" t="s">
        <v>3</v>
      </c>
      <c r="D52" s="29">
        <v>2344</v>
      </c>
      <c r="E52" s="30">
        <v>880</v>
      </c>
      <c r="F52" s="31">
        <v>336</v>
      </c>
      <c r="G52" s="31">
        <v>746</v>
      </c>
      <c r="H52" s="31">
        <v>1139</v>
      </c>
      <c r="I52" s="31">
        <v>598</v>
      </c>
      <c r="J52" s="31">
        <v>87</v>
      </c>
      <c r="K52" s="31">
        <v>227</v>
      </c>
      <c r="L52" s="31">
        <v>144</v>
      </c>
      <c r="M52" s="31">
        <v>57</v>
      </c>
    </row>
    <row r="53" spans="1:13" ht="15" customHeight="1">
      <c r="A53" s="47"/>
      <c r="B53" s="25"/>
      <c r="C53" s="51"/>
      <c r="D53" s="32">
        <v>1</v>
      </c>
      <c r="E53" s="27">
        <v>0.37542662116040953</v>
      </c>
      <c r="F53" s="28">
        <v>0.14334470989761092</v>
      </c>
      <c r="G53" s="28">
        <v>0.31825938566552903</v>
      </c>
      <c r="H53" s="28">
        <v>0.48592150170648463</v>
      </c>
      <c r="I53" s="28">
        <v>0.2551194539249147</v>
      </c>
      <c r="J53" s="28">
        <v>3.7116040955631396E-2</v>
      </c>
      <c r="K53" s="28">
        <v>9.6843003412969281E-2</v>
      </c>
      <c r="L53" s="28">
        <v>6.1433447098976107E-2</v>
      </c>
      <c r="M53" s="28">
        <v>2.4317406143344711E-2</v>
      </c>
    </row>
    <row r="54" spans="1:13" ht="15" customHeight="1">
      <c r="A54" s="47"/>
      <c r="B54" s="25"/>
      <c r="C54" s="49" t="s">
        <v>6</v>
      </c>
      <c r="D54" s="29">
        <v>1909</v>
      </c>
      <c r="E54" s="30">
        <v>965</v>
      </c>
      <c r="F54" s="31">
        <v>293</v>
      </c>
      <c r="G54" s="31">
        <v>612</v>
      </c>
      <c r="H54" s="31">
        <v>865</v>
      </c>
      <c r="I54" s="31">
        <v>607</v>
      </c>
      <c r="J54" s="31">
        <v>74</v>
      </c>
      <c r="K54" s="31">
        <v>155</v>
      </c>
      <c r="L54" s="31">
        <v>67</v>
      </c>
      <c r="M54" s="31">
        <v>42</v>
      </c>
    </row>
    <row r="55" spans="1:13" ht="15" customHeight="1">
      <c r="A55" s="47"/>
      <c r="B55" s="25"/>
      <c r="C55" s="51"/>
      <c r="D55" s="32">
        <v>1</v>
      </c>
      <c r="E55" s="27">
        <v>0.50550026191723418</v>
      </c>
      <c r="F55" s="28">
        <v>0.15348349921424831</v>
      </c>
      <c r="G55" s="28">
        <v>0.32058669460450495</v>
      </c>
      <c r="H55" s="28">
        <v>0.4531168150864327</v>
      </c>
      <c r="I55" s="28">
        <v>0.31796752226296493</v>
      </c>
      <c r="J55" s="28">
        <v>3.8763750654793087E-2</v>
      </c>
      <c r="K55" s="28">
        <v>8.1194342587742274E-2</v>
      </c>
      <c r="L55" s="28">
        <v>3.5096909376636981E-2</v>
      </c>
      <c r="M55" s="28">
        <v>2.2001047668936617E-2</v>
      </c>
    </row>
    <row r="56" spans="1:13" ht="15" customHeight="1">
      <c r="A56" s="47"/>
      <c r="B56" s="25"/>
      <c r="C56" s="49" t="s">
        <v>8</v>
      </c>
      <c r="D56" s="29">
        <v>5182</v>
      </c>
      <c r="E56" s="30">
        <v>2318</v>
      </c>
      <c r="F56" s="31">
        <v>1074</v>
      </c>
      <c r="G56" s="31">
        <v>2014</v>
      </c>
      <c r="H56" s="31">
        <v>2316</v>
      </c>
      <c r="I56" s="31">
        <v>1596</v>
      </c>
      <c r="J56" s="31">
        <v>220</v>
      </c>
      <c r="K56" s="31">
        <v>438</v>
      </c>
      <c r="L56" s="31">
        <v>180</v>
      </c>
      <c r="M56" s="31">
        <v>143</v>
      </c>
    </row>
    <row r="57" spans="1:13" ht="15" customHeight="1">
      <c r="A57" s="47"/>
      <c r="B57" s="40"/>
      <c r="C57" s="50"/>
      <c r="D57" s="41">
        <v>1</v>
      </c>
      <c r="E57" s="42">
        <v>0.44731763797761481</v>
      </c>
      <c r="F57" s="43">
        <v>0.20725588575839443</v>
      </c>
      <c r="G57" s="43">
        <v>0.38865302971825549</v>
      </c>
      <c r="H57" s="43">
        <v>0.44693168660748744</v>
      </c>
      <c r="I57" s="43">
        <v>0.30798919336163644</v>
      </c>
      <c r="J57" s="43">
        <v>4.2454650714010035E-2</v>
      </c>
      <c r="K57" s="43">
        <v>8.4523350057892702E-2</v>
      </c>
      <c r="L57" s="43">
        <v>3.4735623311462759E-2</v>
      </c>
      <c r="M57" s="43">
        <v>2.7595522964106521E-2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624" priority="31" rank="1"/>
  </conditionalFormatting>
  <conditionalFormatting sqref="E57:M57">
    <cfRule type="top10" dxfId="623" priority="25" rank="1"/>
  </conditionalFormatting>
  <conditionalFormatting sqref="E55:M55">
    <cfRule type="top10" dxfId="622" priority="24" rank="1"/>
  </conditionalFormatting>
  <conditionalFormatting sqref="E53:M53">
    <cfRule type="top10" dxfId="621" priority="23" rank="1"/>
  </conditionalFormatting>
  <conditionalFormatting sqref="E51:M51">
    <cfRule type="top10" dxfId="620" priority="22" rank="1"/>
  </conditionalFormatting>
  <conditionalFormatting sqref="E49:M49">
    <cfRule type="top10" dxfId="619" priority="21" rank="1"/>
  </conditionalFormatting>
  <conditionalFormatting sqref="E47:M47">
    <cfRule type="top10" dxfId="618" priority="20" rank="1"/>
  </conditionalFormatting>
  <conditionalFormatting sqref="E45:M45">
    <cfRule type="top10" dxfId="617" priority="19" rank="1"/>
  </conditionalFormatting>
  <conditionalFormatting sqref="E43:M43">
    <cfRule type="top10" dxfId="616" priority="18" rank="1"/>
  </conditionalFormatting>
  <conditionalFormatting sqref="E41:M41">
    <cfRule type="top10" dxfId="615" priority="17" rank="1"/>
  </conditionalFormatting>
  <conditionalFormatting sqref="E39:M39">
    <cfRule type="top10" dxfId="614" priority="16" rank="1"/>
  </conditionalFormatting>
  <conditionalFormatting sqref="E37:M37">
    <cfRule type="top10" dxfId="613" priority="15" rank="1"/>
  </conditionalFormatting>
  <conditionalFormatting sqref="E35:M35">
    <cfRule type="top10" dxfId="612" priority="14" rank="1"/>
  </conditionalFormatting>
  <conditionalFormatting sqref="E33:M33">
    <cfRule type="top10" dxfId="611" priority="13" rank="1"/>
  </conditionalFormatting>
  <conditionalFormatting sqref="E31:M31">
    <cfRule type="top10" dxfId="610" priority="11" rank="1"/>
  </conditionalFormatting>
  <conditionalFormatting sqref="E29:M29">
    <cfRule type="top10" dxfId="609" priority="10" rank="1"/>
  </conditionalFormatting>
  <conditionalFormatting sqref="E27:M27">
    <cfRule type="top10" dxfId="608" priority="9" rank="1"/>
  </conditionalFormatting>
  <conditionalFormatting sqref="E25:M25">
    <cfRule type="top10" dxfId="607" priority="8" rank="1"/>
  </conditionalFormatting>
  <conditionalFormatting sqref="E23:M23">
    <cfRule type="top10" dxfId="606" priority="7" rank="1"/>
  </conditionalFormatting>
  <conditionalFormatting sqref="E21:M21">
    <cfRule type="top10" dxfId="605" priority="6" rank="1"/>
  </conditionalFormatting>
  <conditionalFormatting sqref="E19:M19">
    <cfRule type="top10" dxfId="604" priority="5" rank="1"/>
  </conditionalFormatting>
  <conditionalFormatting sqref="E17:M17">
    <cfRule type="top10" dxfId="603" priority="4" rank="1"/>
  </conditionalFormatting>
  <conditionalFormatting sqref="E15:M15">
    <cfRule type="top10" dxfId="602" priority="3" rank="1"/>
  </conditionalFormatting>
  <conditionalFormatting sqref="E13:M13">
    <cfRule type="top10" dxfId="601" priority="2" rank="1"/>
  </conditionalFormatting>
  <conditionalFormatting sqref="E11:M11">
    <cfRule type="top10" dxfId="6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9" width="8.625" style="3"/>
    <col min="10" max="16384" width="8.625" style="38"/>
  </cols>
  <sheetData>
    <row r="1" spans="1:16384" ht="15" customHeight="1">
      <c r="A1" s="48"/>
      <c r="B1" s="37"/>
      <c r="C1" s="37"/>
      <c r="D1" s="37"/>
      <c r="E1" s="37"/>
      <c r="F1" s="37"/>
      <c r="G1" s="37"/>
      <c r="H1" s="37"/>
      <c r="I1" s="37"/>
    </row>
    <row r="2" spans="1:16384" ht="15" customHeight="1"/>
    <row r="3" spans="1:16384" ht="15" customHeight="1">
      <c r="B3" s="3" t="s">
        <v>350</v>
      </c>
    </row>
    <row r="4" spans="1:16384" ht="15" customHeight="1"/>
    <row r="5" spans="1:16384" ht="15" customHeight="1"/>
    <row r="6" spans="1:16384" ht="2.1" customHeight="1">
      <c r="B6" s="5"/>
      <c r="C6" s="6"/>
      <c r="D6" s="7"/>
      <c r="E6" s="8"/>
      <c r="F6" s="9"/>
      <c r="G6" s="9"/>
      <c r="H6" s="9"/>
      <c r="I6" s="9"/>
    </row>
    <row r="7" spans="1:16384" s="44" customFormat="1" ht="117.95" customHeight="1" thickBot="1">
      <c r="A7" s="10"/>
      <c r="B7" s="11"/>
      <c r="C7" s="12" t="s">
        <v>298</v>
      </c>
      <c r="D7" s="13" t="s">
        <v>0</v>
      </c>
      <c r="E7" s="14" t="s">
        <v>171</v>
      </c>
      <c r="F7" s="14" t="s">
        <v>172</v>
      </c>
      <c r="G7" s="14" t="s">
        <v>173</v>
      </c>
      <c r="H7" s="14" t="s">
        <v>174</v>
      </c>
      <c r="I7" s="14" t="s">
        <v>20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1112</v>
      </c>
      <c r="F8" s="17">
        <v>4213</v>
      </c>
      <c r="G8" s="17">
        <v>10163</v>
      </c>
      <c r="H8" s="17">
        <v>3690</v>
      </c>
      <c r="I8" s="17">
        <v>496</v>
      </c>
    </row>
    <row r="9" spans="1:16384" ht="15" customHeight="1">
      <c r="A9" s="47"/>
      <c r="B9" s="55"/>
      <c r="C9" s="56"/>
      <c r="D9" s="18">
        <v>1</v>
      </c>
      <c r="E9" s="19">
        <v>5.6521297143438037E-2</v>
      </c>
      <c r="F9" s="20">
        <v>0.21414048998678459</v>
      </c>
      <c r="G9" s="20">
        <v>0.51657009250787844</v>
      </c>
      <c r="H9" s="20">
        <v>0.18755718206770358</v>
      </c>
      <c r="I9" s="20">
        <v>2.5210938294195386E-2</v>
      </c>
    </row>
    <row r="10" spans="1:16384" ht="15" customHeight="1">
      <c r="A10" s="47"/>
      <c r="B10" s="21" t="s">
        <v>294</v>
      </c>
      <c r="C10" s="57" t="s">
        <v>300</v>
      </c>
      <c r="D10" s="22">
        <v>9368</v>
      </c>
      <c r="E10" s="23">
        <v>501</v>
      </c>
      <c r="F10" s="24">
        <v>2128</v>
      </c>
      <c r="G10" s="24">
        <v>4613</v>
      </c>
      <c r="H10" s="24">
        <v>1917</v>
      </c>
      <c r="I10" s="24">
        <v>209</v>
      </c>
    </row>
    <row r="11" spans="1:16384" ht="15" customHeight="1">
      <c r="A11" s="47"/>
      <c r="B11" s="25"/>
      <c r="C11" s="51"/>
      <c r="D11" s="26">
        <v>1</v>
      </c>
      <c r="E11" s="27">
        <v>5.3479931682322804E-2</v>
      </c>
      <c r="F11" s="28">
        <v>0.22715627668659266</v>
      </c>
      <c r="G11" s="28">
        <v>0.49242100768573871</v>
      </c>
      <c r="H11" s="28">
        <v>0.2046327924850555</v>
      </c>
      <c r="I11" s="28">
        <v>2.2309991460290349E-2</v>
      </c>
    </row>
    <row r="12" spans="1:16384" ht="15" customHeight="1">
      <c r="A12" s="47"/>
      <c r="B12" s="25"/>
      <c r="C12" s="49" t="s">
        <v>301</v>
      </c>
      <c r="D12" s="29">
        <v>10225</v>
      </c>
      <c r="E12" s="30">
        <v>606</v>
      </c>
      <c r="F12" s="31">
        <v>2067</v>
      </c>
      <c r="G12" s="31">
        <v>5515</v>
      </c>
      <c r="H12" s="31">
        <v>1758</v>
      </c>
      <c r="I12" s="31">
        <v>279</v>
      </c>
    </row>
    <row r="13" spans="1:16384" ht="15" customHeight="1">
      <c r="A13" s="47"/>
      <c r="B13" s="40"/>
      <c r="C13" s="50"/>
      <c r="D13" s="41">
        <v>1</v>
      </c>
      <c r="E13" s="42">
        <v>5.9266503667481665E-2</v>
      </c>
      <c r="F13" s="43">
        <v>0.20215158924205379</v>
      </c>
      <c r="G13" s="43">
        <v>0.53936430317848416</v>
      </c>
      <c r="H13" s="43">
        <v>0.17193154034229829</v>
      </c>
      <c r="I13" s="43">
        <v>2.7286063569682151E-2</v>
      </c>
    </row>
    <row r="14" spans="1:16384" ht="15" customHeight="1">
      <c r="A14" s="47"/>
      <c r="B14" s="25" t="s">
        <v>1</v>
      </c>
      <c r="C14" s="52" t="s">
        <v>302</v>
      </c>
      <c r="D14" s="22">
        <v>2690</v>
      </c>
      <c r="E14" s="23">
        <v>119</v>
      </c>
      <c r="F14" s="24">
        <v>504</v>
      </c>
      <c r="G14" s="24">
        <v>1486</v>
      </c>
      <c r="H14" s="24">
        <v>554</v>
      </c>
      <c r="I14" s="24">
        <v>27</v>
      </c>
    </row>
    <row r="15" spans="1:16384" ht="15" customHeight="1">
      <c r="A15" s="47"/>
      <c r="B15" s="25"/>
      <c r="C15" s="51"/>
      <c r="D15" s="32">
        <v>1</v>
      </c>
      <c r="E15" s="27">
        <v>4.4237918215613382E-2</v>
      </c>
      <c r="F15" s="28">
        <v>0.18736059479553904</v>
      </c>
      <c r="G15" s="28">
        <v>0.55241635687732338</v>
      </c>
      <c r="H15" s="28">
        <v>0.20594795539033459</v>
      </c>
      <c r="I15" s="28">
        <v>1.0037174721189592E-2</v>
      </c>
    </row>
    <row r="16" spans="1:16384" ht="15" customHeight="1">
      <c r="A16" s="47"/>
      <c r="B16" s="25"/>
      <c r="C16" s="49" t="s">
        <v>303</v>
      </c>
      <c r="D16" s="29">
        <v>2875</v>
      </c>
      <c r="E16" s="30">
        <v>132</v>
      </c>
      <c r="F16" s="31">
        <v>568</v>
      </c>
      <c r="G16" s="31">
        <v>1560</v>
      </c>
      <c r="H16" s="31">
        <v>544</v>
      </c>
      <c r="I16" s="31">
        <v>71</v>
      </c>
    </row>
    <row r="17" spans="1:9" ht="15" customHeight="1">
      <c r="A17" s="47"/>
      <c r="B17" s="25"/>
      <c r="C17" s="51"/>
      <c r="D17" s="32">
        <v>1</v>
      </c>
      <c r="E17" s="27">
        <v>4.5913043478260869E-2</v>
      </c>
      <c r="F17" s="28">
        <v>0.19756521739130434</v>
      </c>
      <c r="G17" s="28">
        <v>0.54260869565217396</v>
      </c>
      <c r="H17" s="28">
        <v>0.18921739130434784</v>
      </c>
      <c r="I17" s="28">
        <v>2.4695652173913042E-2</v>
      </c>
    </row>
    <row r="18" spans="1:9" ht="15" customHeight="1">
      <c r="A18" s="47"/>
      <c r="B18" s="25"/>
      <c r="C18" s="49" t="s">
        <v>304</v>
      </c>
      <c r="D18" s="29">
        <v>3280</v>
      </c>
      <c r="E18" s="30">
        <v>176</v>
      </c>
      <c r="F18" s="31">
        <v>699</v>
      </c>
      <c r="G18" s="31">
        <v>1702</v>
      </c>
      <c r="H18" s="31">
        <v>643</v>
      </c>
      <c r="I18" s="31">
        <v>60</v>
      </c>
    </row>
    <row r="19" spans="1:9" ht="15" customHeight="1">
      <c r="A19" s="47"/>
      <c r="B19" s="25"/>
      <c r="C19" s="51"/>
      <c r="D19" s="32">
        <v>1</v>
      </c>
      <c r="E19" s="27">
        <v>5.3658536585365853E-2</v>
      </c>
      <c r="F19" s="28">
        <v>0.21310975609756097</v>
      </c>
      <c r="G19" s="28">
        <v>0.51890243902439026</v>
      </c>
      <c r="H19" s="28">
        <v>0.19603658536585367</v>
      </c>
      <c r="I19" s="28">
        <v>1.8292682926829267E-2</v>
      </c>
    </row>
    <row r="20" spans="1:9" ht="15" customHeight="1">
      <c r="A20" s="47"/>
      <c r="B20" s="25"/>
      <c r="C20" s="49" t="s">
        <v>305</v>
      </c>
      <c r="D20" s="29">
        <v>4523</v>
      </c>
      <c r="E20" s="30">
        <v>256</v>
      </c>
      <c r="F20" s="31">
        <v>989</v>
      </c>
      <c r="G20" s="31">
        <v>2346</v>
      </c>
      <c r="H20" s="31">
        <v>826</v>
      </c>
      <c r="I20" s="31">
        <v>106</v>
      </c>
    </row>
    <row r="21" spans="1:9" ht="15" customHeight="1">
      <c r="A21" s="47"/>
      <c r="B21" s="25"/>
      <c r="C21" s="51"/>
      <c r="D21" s="32">
        <v>1</v>
      </c>
      <c r="E21" s="27">
        <v>5.6599602034048201E-2</v>
      </c>
      <c r="F21" s="28">
        <v>0.21866018129560028</v>
      </c>
      <c r="G21" s="28">
        <v>0.51868229051514481</v>
      </c>
      <c r="H21" s="28">
        <v>0.18262215343798363</v>
      </c>
      <c r="I21" s="28">
        <v>2.3435772717223084E-2</v>
      </c>
    </row>
    <row r="22" spans="1:9" ht="15" customHeight="1">
      <c r="A22" s="47"/>
      <c r="B22" s="25"/>
      <c r="C22" s="49" t="s">
        <v>306</v>
      </c>
      <c r="D22" s="29">
        <v>5762</v>
      </c>
      <c r="E22" s="30">
        <v>400</v>
      </c>
      <c r="F22" s="31">
        <v>1351</v>
      </c>
      <c r="G22" s="31">
        <v>2807</v>
      </c>
      <c r="H22" s="31">
        <v>1016</v>
      </c>
      <c r="I22" s="31">
        <v>188</v>
      </c>
    </row>
    <row r="23" spans="1:9" ht="15" customHeight="1">
      <c r="A23" s="47"/>
      <c r="B23" s="40"/>
      <c r="C23" s="50"/>
      <c r="D23" s="41">
        <v>1</v>
      </c>
      <c r="E23" s="42">
        <v>6.9420340159666777E-2</v>
      </c>
      <c r="F23" s="43">
        <v>0.23446719888927456</v>
      </c>
      <c r="G23" s="43">
        <v>0.48715723707046166</v>
      </c>
      <c r="H23" s="43">
        <v>0.17632766400555364</v>
      </c>
      <c r="I23" s="43">
        <v>3.2627559875043385E-2</v>
      </c>
    </row>
    <row r="24" spans="1:9" ht="15" customHeight="1">
      <c r="A24" s="47"/>
      <c r="B24" s="25" t="s">
        <v>295</v>
      </c>
      <c r="C24" s="52" t="s">
        <v>307</v>
      </c>
      <c r="D24" s="22">
        <v>2093</v>
      </c>
      <c r="E24" s="23">
        <v>124</v>
      </c>
      <c r="F24" s="24">
        <v>397</v>
      </c>
      <c r="G24" s="24">
        <v>984</v>
      </c>
      <c r="H24" s="24">
        <v>514</v>
      </c>
      <c r="I24" s="24">
        <v>74</v>
      </c>
    </row>
    <row r="25" spans="1:9" ht="15" customHeight="1">
      <c r="A25" s="47"/>
      <c r="B25" s="25"/>
      <c r="C25" s="51"/>
      <c r="D25" s="32">
        <v>1</v>
      </c>
      <c r="E25" s="27">
        <v>5.9245102723363592E-2</v>
      </c>
      <c r="F25" s="28">
        <v>0.18967988533205923</v>
      </c>
      <c r="G25" s="28">
        <v>0.47013855709507885</v>
      </c>
      <c r="H25" s="28">
        <v>0.24558050645007168</v>
      </c>
      <c r="I25" s="28">
        <v>3.5355948399426664E-2</v>
      </c>
    </row>
    <row r="26" spans="1:9" ht="15" customHeight="1">
      <c r="A26" s="47"/>
      <c r="B26" s="25"/>
      <c r="C26" s="49" t="s">
        <v>308</v>
      </c>
      <c r="D26" s="29">
        <v>6217</v>
      </c>
      <c r="E26" s="30">
        <v>401</v>
      </c>
      <c r="F26" s="31">
        <v>1476</v>
      </c>
      <c r="G26" s="31">
        <v>3145</v>
      </c>
      <c r="H26" s="31">
        <v>1049</v>
      </c>
      <c r="I26" s="31">
        <v>146</v>
      </c>
    </row>
    <row r="27" spans="1:9" ht="15" customHeight="1">
      <c r="A27" s="47"/>
      <c r="B27" s="25"/>
      <c r="C27" s="51"/>
      <c r="D27" s="32">
        <v>1</v>
      </c>
      <c r="E27" s="27">
        <v>6.4500562972494777E-2</v>
      </c>
      <c r="F27" s="28">
        <v>0.23741354350973137</v>
      </c>
      <c r="G27" s="28">
        <v>0.50587099887405496</v>
      </c>
      <c r="H27" s="28">
        <v>0.16873089914749878</v>
      </c>
      <c r="I27" s="28">
        <v>2.3483995496220041E-2</v>
      </c>
    </row>
    <row r="28" spans="1:9" ht="15" customHeight="1">
      <c r="A28" s="47"/>
      <c r="B28" s="25"/>
      <c r="C28" s="49" t="s">
        <v>406</v>
      </c>
      <c r="D28" s="29">
        <v>7018</v>
      </c>
      <c r="E28" s="30">
        <v>367</v>
      </c>
      <c r="F28" s="31">
        <v>1479</v>
      </c>
      <c r="G28" s="31">
        <v>3871</v>
      </c>
      <c r="H28" s="31">
        <v>1162</v>
      </c>
      <c r="I28" s="31">
        <v>139</v>
      </c>
    </row>
    <row r="29" spans="1:9" ht="15" customHeight="1">
      <c r="A29" s="47"/>
      <c r="B29" s="25"/>
      <c r="C29" s="51"/>
      <c r="D29" s="32">
        <v>1</v>
      </c>
      <c r="E29" s="27">
        <v>5.2294100883442579E-2</v>
      </c>
      <c r="F29" s="28">
        <v>0.21074380165289255</v>
      </c>
      <c r="G29" s="28">
        <v>0.55158164719293246</v>
      </c>
      <c r="H29" s="28">
        <v>0.16557423767455115</v>
      </c>
      <c r="I29" s="28">
        <v>1.9806212596181247E-2</v>
      </c>
    </row>
    <row r="30" spans="1:9" ht="15" customHeight="1">
      <c r="A30" s="47"/>
      <c r="B30" s="25"/>
      <c r="C30" s="49" t="s">
        <v>407</v>
      </c>
      <c r="D30" s="29">
        <v>4023</v>
      </c>
      <c r="E30" s="30">
        <v>196</v>
      </c>
      <c r="F30" s="31">
        <v>805</v>
      </c>
      <c r="G30" s="31">
        <v>2022</v>
      </c>
      <c r="H30" s="31">
        <v>899</v>
      </c>
      <c r="I30" s="31">
        <v>101</v>
      </c>
    </row>
    <row r="31" spans="1:9" ht="15" customHeight="1">
      <c r="A31" s="47"/>
      <c r="B31" s="40"/>
      <c r="C31" s="50"/>
      <c r="D31" s="41">
        <v>1</v>
      </c>
      <c r="E31" s="42">
        <v>4.871986080039771E-2</v>
      </c>
      <c r="F31" s="43">
        <v>0.20009942828734775</v>
      </c>
      <c r="G31" s="43">
        <v>0.50260999254287841</v>
      </c>
      <c r="H31" s="43">
        <v>0.2234650758140691</v>
      </c>
      <c r="I31" s="43">
        <v>2.5105642555306985E-2</v>
      </c>
    </row>
    <row r="32" spans="1:9" ht="15" customHeight="1">
      <c r="A32" s="47"/>
      <c r="B32" s="25" t="s">
        <v>296</v>
      </c>
      <c r="C32" s="52" t="s">
        <v>408</v>
      </c>
      <c r="D32" s="22">
        <v>2534</v>
      </c>
      <c r="E32" s="33">
        <v>237</v>
      </c>
      <c r="F32" s="34">
        <v>631</v>
      </c>
      <c r="G32" s="34">
        <v>1242</v>
      </c>
      <c r="H32" s="34">
        <v>392</v>
      </c>
      <c r="I32" s="34">
        <v>32</v>
      </c>
    </row>
    <row r="33" spans="1:9" ht="15" customHeight="1">
      <c r="A33" s="47"/>
      <c r="B33" s="25"/>
      <c r="C33" s="51"/>
      <c r="D33" s="32">
        <v>1</v>
      </c>
      <c r="E33" s="27">
        <v>9.3528018942383578E-2</v>
      </c>
      <c r="F33" s="28">
        <v>0.24901341752170481</v>
      </c>
      <c r="G33" s="28">
        <v>0.49013417521704816</v>
      </c>
      <c r="H33" s="28">
        <v>0.15469613259668508</v>
      </c>
      <c r="I33" s="28">
        <v>1.2628255722178374E-2</v>
      </c>
    </row>
    <row r="34" spans="1:9" ht="15" customHeight="1">
      <c r="A34" s="47"/>
      <c r="B34" s="25"/>
      <c r="C34" s="49" t="s">
        <v>409</v>
      </c>
      <c r="D34" s="29">
        <v>13584</v>
      </c>
      <c r="E34" s="35">
        <v>740</v>
      </c>
      <c r="F34" s="36">
        <v>3036</v>
      </c>
      <c r="G34" s="36">
        <v>7337</v>
      </c>
      <c r="H34" s="36">
        <v>2280</v>
      </c>
      <c r="I34" s="36">
        <v>191</v>
      </c>
    </row>
    <row r="35" spans="1:9" ht="15" customHeight="1">
      <c r="A35" s="47"/>
      <c r="B35" s="25"/>
      <c r="C35" s="51"/>
      <c r="D35" s="32">
        <v>1</v>
      </c>
      <c r="E35" s="27">
        <v>5.4475853945818609E-2</v>
      </c>
      <c r="F35" s="28">
        <v>0.22349823321554771</v>
      </c>
      <c r="G35" s="28">
        <v>0.5401207302709069</v>
      </c>
      <c r="H35" s="28">
        <v>0.16784452296819788</v>
      </c>
      <c r="I35" s="28">
        <v>1.4060659599528857E-2</v>
      </c>
    </row>
    <row r="36" spans="1:9" ht="15" customHeight="1">
      <c r="A36" s="47"/>
      <c r="B36" s="25"/>
      <c r="C36" s="49" t="s">
        <v>410</v>
      </c>
      <c r="D36" s="29">
        <v>2397</v>
      </c>
      <c r="E36" s="35">
        <v>92</v>
      </c>
      <c r="F36" s="36">
        <v>417</v>
      </c>
      <c r="G36" s="36">
        <v>1198</v>
      </c>
      <c r="H36" s="36">
        <v>642</v>
      </c>
      <c r="I36" s="36">
        <v>48</v>
      </c>
    </row>
    <row r="37" spans="1:9" ht="15" customHeight="1">
      <c r="A37" s="47"/>
      <c r="B37" s="25"/>
      <c r="C37" s="51"/>
      <c r="D37" s="32">
        <v>1</v>
      </c>
      <c r="E37" s="27">
        <v>3.8381309970796827E-2</v>
      </c>
      <c r="F37" s="28">
        <v>0.17396745932415519</v>
      </c>
      <c r="G37" s="28">
        <v>0.49979140592407173</v>
      </c>
      <c r="H37" s="28">
        <v>0.26783479349186484</v>
      </c>
      <c r="I37" s="28">
        <v>2.002503128911139E-2</v>
      </c>
    </row>
    <row r="38" spans="1:9" ht="15" customHeight="1">
      <c r="A38" s="47"/>
      <c r="B38" s="25"/>
      <c r="C38" s="49" t="s">
        <v>411</v>
      </c>
      <c r="D38" s="29">
        <v>794</v>
      </c>
      <c r="E38" s="35">
        <v>34</v>
      </c>
      <c r="F38" s="36">
        <v>90</v>
      </c>
      <c r="G38" s="36">
        <v>296</v>
      </c>
      <c r="H38" s="36">
        <v>339</v>
      </c>
      <c r="I38" s="36">
        <v>35</v>
      </c>
    </row>
    <row r="39" spans="1:9" ht="15" customHeight="1">
      <c r="A39" s="47"/>
      <c r="B39" s="40"/>
      <c r="C39" s="50"/>
      <c r="D39" s="41">
        <v>1</v>
      </c>
      <c r="E39" s="42">
        <v>4.2821158690176324E-2</v>
      </c>
      <c r="F39" s="43">
        <v>0.11335012594458438</v>
      </c>
      <c r="G39" s="43">
        <v>0.37279596977329976</v>
      </c>
      <c r="H39" s="43">
        <v>0.4269521410579345</v>
      </c>
      <c r="I39" s="43">
        <v>4.4080604534005037E-2</v>
      </c>
    </row>
    <row r="40" spans="1:9" ht="15" customHeight="1">
      <c r="A40" s="47"/>
      <c r="B40" s="25" t="s">
        <v>297</v>
      </c>
      <c r="C40" s="52" t="s">
        <v>2</v>
      </c>
      <c r="D40" s="22">
        <v>1979</v>
      </c>
      <c r="E40" s="23">
        <v>98</v>
      </c>
      <c r="F40" s="24">
        <v>345</v>
      </c>
      <c r="G40" s="24">
        <v>1045</v>
      </c>
      <c r="H40" s="24">
        <v>437</v>
      </c>
      <c r="I40" s="24">
        <v>54</v>
      </c>
    </row>
    <row r="41" spans="1:9" ht="15" customHeight="1">
      <c r="A41" s="47"/>
      <c r="B41" s="25"/>
      <c r="C41" s="51"/>
      <c r="D41" s="32">
        <v>1</v>
      </c>
      <c r="E41" s="27">
        <v>4.9519959575543206E-2</v>
      </c>
      <c r="F41" s="28">
        <v>0.17433046993431026</v>
      </c>
      <c r="G41" s="28">
        <v>0.52804446690247597</v>
      </c>
      <c r="H41" s="28">
        <v>0.22081859525012631</v>
      </c>
      <c r="I41" s="28">
        <v>2.7286508337544216E-2</v>
      </c>
    </row>
    <row r="42" spans="1:9" ht="15" customHeight="1">
      <c r="A42" s="47"/>
      <c r="B42" s="25"/>
      <c r="C42" s="49" t="s">
        <v>309</v>
      </c>
      <c r="D42" s="29">
        <v>1921</v>
      </c>
      <c r="E42" s="30">
        <v>104</v>
      </c>
      <c r="F42" s="31">
        <v>429</v>
      </c>
      <c r="G42" s="31">
        <v>1024</v>
      </c>
      <c r="H42" s="31">
        <v>341</v>
      </c>
      <c r="I42" s="31">
        <v>23</v>
      </c>
    </row>
    <row r="43" spans="1:9" ht="15" customHeight="1">
      <c r="A43" s="47"/>
      <c r="B43" s="25"/>
      <c r="C43" s="51"/>
      <c r="D43" s="32">
        <v>1</v>
      </c>
      <c r="E43" s="27">
        <v>5.4138469547110879E-2</v>
      </c>
      <c r="F43" s="28">
        <v>0.22332118688183239</v>
      </c>
      <c r="G43" s="28">
        <v>0.53305570015616865</v>
      </c>
      <c r="H43" s="28">
        <v>0.17751171264966165</v>
      </c>
      <c r="I43" s="28">
        <v>1.1972930765226444E-2</v>
      </c>
    </row>
    <row r="44" spans="1:9" ht="15" customHeight="1">
      <c r="A44" s="47"/>
      <c r="B44" s="25"/>
      <c r="C44" s="49" t="s">
        <v>310</v>
      </c>
      <c r="D44" s="29">
        <v>1117</v>
      </c>
      <c r="E44" s="30">
        <v>60</v>
      </c>
      <c r="F44" s="31">
        <v>230</v>
      </c>
      <c r="G44" s="31">
        <v>597</v>
      </c>
      <c r="H44" s="31">
        <v>226</v>
      </c>
      <c r="I44" s="31">
        <v>4</v>
      </c>
    </row>
    <row r="45" spans="1:9" ht="15" customHeight="1">
      <c r="A45" s="47"/>
      <c r="B45" s="25"/>
      <c r="C45" s="51"/>
      <c r="D45" s="32">
        <v>1</v>
      </c>
      <c r="E45" s="27">
        <v>5.371530886302596E-2</v>
      </c>
      <c r="F45" s="28">
        <v>0.20590868397493287</v>
      </c>
      <c r="G45" s="28">
        <v>0.53446732318710832</v>
      </c>
      <c r="H45" s="28">
        <v>0.20232766338406447</v>
      </c>
      <c r="I45" s="28">
        <v>3.5810205908683975E-3</v>
      </c>
    </row>
    <row r="46" spans="1:9" ht="15" customHeight="1">
      <c r="A46" s="47"/>
      <c r="B46" s="25"/>
      <c r="C46" s="49" t="s">
        <v>5</v>
      </c>
      <c r="D46" s="29">
        <v>1482</v>
      </c>
      <c r="E46" s="30">
        <v>89</v>
      </c>
      <c r="F46" s="31">
        <v>285</v>
      </c>
      <c r="G46" s="31">
        <v>770</v>
      </c>
      <c r="H46" s="31">
        <v>299</v>
      </c>
      <c r="I46" s="31">
        <v>39</v>
      </c>
    </row>
    <row r="47" spans="1:9" ht="15" customHeight="1">
      <c r="A47" s="47"/>
      <c r="B47" s="25"/>
      <c r="C47" s="51"/>
      <c r="D47" s="32">
        <v>1</v>
      </c>
      <c r="E47" s="27">
        <v>6.0053981106612683E-2</v>
      </c>
      <c r="F47" s="28">
        <v>0.19230769230769232</v>
      </c>
      <c r="G47" s="28">
        <v>0.51956815114709853</v>
      </c>
      <c r="H47" s="28">
        <v>0.20175438596491227</v>
      </c>
      <c r="I47" s="28">
        <v>2.6315789473684209E-2</v>
      </c>
    </row>
    <row r="48" spans="1:9" ht="15" customHeight="1">
      <c r="A48" s="47"/>
      <c r="B48" s="25"/>
      <c r="C48" s="49" t="s">
        <v>311</v>
      </c>
      <c r="D48" s="29">
        <v>2208</v>
      </c>
      <c r="E48" s="30">
        <v>103</v>
      </c>
      <c r="F48" s="31">
        <v>421</v>
      </c>
      <c r="G48" s="31">
        <v>1154</v>
      </c>
      <c r="H48" s="31">
        <v>457</v>
      </c>
      <c r="I48" s="31">
        <v>73</v>
      </c>
    </row>
    <row r="49" spans="1:9" ht="15" customHeight="1">
      <c r="A49" s="47"/>
      <c r="B49" s="25"/>
      <c r="C49" s="51"/>
      <c r="D49" s="32">
        <v>1</v>
      </c>
      <c r="E49" s="27">
        <v>4.664855072463768E-2</v>
      </c>
      <c r="F49" s="28">
        <v>0.19067028985507245</v>
      </c>
      <c r="G49" s="28">
        <v>0.52264492753623193</v>
      </c>
      <c r="H49" s="28">
        <v>0.20697463768115942</v>
      </c>
      <c r="I49" s="28">
        <v>3.3061594202898552E-2</v>
      </c>
    </row>
    <row r="50" spans="1:9" ht="15" customHeight="1">
      <c r="A50" s="47"/>
      <c r="B50" s="25"/>
      <c r="C50" s="49" t="s">
        <v>7</v>
      </c>
      <c r="D50" s="29">
        <v>1532</v>
      </c>
      <c r="E50" s="30">
        <v>77</v>
      </c>
      <c r="F50" s="31">
        <v>318</v>
      </c>
      <c r="G50" s="31">
        <v>809</v>
      </c>
      <c r="H50" s="31">
        <v>290</v>
      </c>
      <c r="I50" s="31">
        <v>38</v>
      </c>
    </row>
    <row r="51" spans="1:9" ht="15" customHeight="1">
      <c r="A51" s="47"/>
      <c r="B51" s="25"/>
      <c r="C51" s="51"/>
      <c r="D51" s="32">
        <v>1</v>
      </c>
      <c r="E51" s="27">
        <v>5.0261096605744127E-2</v>
      </c>
      <c r="F51" s="28">
        <v>0.20757180156657964</v>
      </c>
      <c r="G51" s="28">
        <v>0.52806788511749347</v>
      </c>
      <c r="H51" s="28">
        <v>0.18929503916449086</v>
      </c>
      <c r="I51" s="28">
        <v>2.4804177545691905E-2</v>
      </c>
    </row>
    <row r="52" spans="1:9" ht="15" customHeight="1">
      <c r="A52" s="47"/>
      <c r="B52" s="25"/>
      <c r="C52" s="49" t="s">
        <v>3</v>
      </c>
      <c r="D52" s="29">
        <v>2344</v>
      </c>
      <c r="E52" s="30">
        <v>126</v>
      </c>
      <c r="F52" s="31">
        <v>449</v>
      </c>
      <c r="G52" s="31">
        <v>1209</v>
      </c>
      <c r="H52" s="31">
        <v>499</v>
      </c>
      <c r="I52" s="31">
        <v>61</v>
      </c>
    </row>
    <row r="53" spans="1:9" ht="15" customHeight="1">
      <c r="A53" s="47"/>
      <c r="B53" s="25"/>
      <c r="C53" s="51"/>
      <c r="D53" s="32">
        <v>1</v>
      </c>
      <c r="E53" s="27">
        <v>5.3754266211604097E-2</v>
      </c>
      <c r="F53" s="28">
        <v>0.19155290102389078</v>
      </c>
      <c r="G53" s="28">
        <v>0.51578498293515362</v>
      </c>
      <c r="H53" s="28">
        <v>0.2128839590443686</v>
      </c>
      <c r="I53" s="28">
        <v>2.6023890784982934E-2</v>
      </c>
    </row>
    <row r="54" spans="1:9" ht="15" customHeight="1">
      <c r="A54" s="47"/>
      <c r="B54" s="25"/>
      <c r="C54" s="49" t="s">
        <v>6</v>
      </c>
      <c r="D54" s="29">
        <v>1909</v>
      </c>
      <c r="E54" s="30">
        <v>105</v>
      </c>
      <c r="F54" s="31">
        <v>459</v>
      </c>
      <c r="G54" s="31">
        <v>993</v>
      </c>
      <c r="H54" s="31">
        <v>312</v>
      </c>
      <c r="I54" s="31">
        <v>40</v>
      </c>
    </row>
    <row r="55" spans="1:9" ht="15" customHeight="1">
      <c r="A55" s="47"/>
      <c r="B55" s="25"/>
      <c r="C55" s="51"/>
      <c r="D55" s="32">
        <v>1</v>
      </c>
      <c r="E55" s="27">
        <v>5.5002619172341539E-2</v>
      </c>
      <c r="F55" s="28">
        <v>0.24044002095337874</v>
      </c>
      <c r="G55" s="28">
        <v>0.52016762702985853</v>
      </c>
      <c r="H55" s="28">
        <v>0.16343635411210058</v>
      </c>
      <c r="I55" s="28">
        <v>2.0953378732320588E-2</v>
      </c>
    </row>
    <row r="56" spans="1:9" ht="15" customHeight="1">
      <c r="A56" s="47"/>
      <c r="B56" s="25"/>
      <c r="C56" s="49" t="s">
        <v>8</v>
      </c>
      <c r="D56" s="29">
        <v>5182</v>
      </c>
      <c r="E56" s="30">
        <v>350</v>
      </c>
      <c r="F56" s="31">
        <v>1277</v>
      </c>
      <c r="G56" s="31">
        <v>2562</v>
      </c>
      <c r="H56" s="31">
        <v>829</v>
      </c>
      <c r="I56" s="31">
        <v>164</v>
      </c>
    </row>
    <row r="57" spans="1:9" ht="15" customHeight="1">
      <c r="A57" s="47"/>
      <c r="B57" s="40"/>
      <c r="C57" s="50"/>
      <c r="D57" s="41">
        <v>1</v>
      </c>
      <c r="E57" s="42">
        <v>6.7541489772288688E-2</v>
      </c>
      <c r="F57" s="43">
        <v>0.24642994982632188</v>
      </c>
      <c r="G57" s="43">
        <v>0.49440370513315324</v>
      </c>
      <c r="H57" s="43">
        <v>0.15997684291779235</v>
      </c>
      <c r="I57" s="43">
        <v>3.1648012350443844E-2</v>
      </c>
    </row>
    <row r="58" spans="1:9" ht="15" customHeight="1"/>
    <row r="59" spans="1:9" ht="15" hidden="1" customHeight="1"/>
    <row r="60" spans="1:9" ht="12" hidden="1" customHeight="1">
      <c r="C60" s="37"/>
    </row>
    <row r="61" spans="1:9" ht="12" hidden="1" customHeight="1">
      <c r="C61" s="37"/>
    </row>
    <row r="62" spans="1:9" ht="12" hidden="1" customHeight="1"/>
    <row r="63" spans="1:9" ht="12" hidden="1" customHeight="1"/>
    <row r="64" spans="1:9"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I9">
    <cfRule type="top10" dxfId="599" priority="31" rank="1"/>
  </conditionalFormatting>
  <conditionalFormatting sqref="E57:I57">
    <cfRule type="top10" dxfId="598" priority="25" rank="1"/>
  </conditionalFormatting>
  <conditionalFormatting sqref="E55:I55">
    <cfRule type="top10" dxfId="597" priority="24" rank="1"/>
  </conditionalFormatting>
  <conditionalFormatting sqref="E53:I53">
    <cfRule type="top10" dxfId="596" priority="23" rank="1"/>
  </conditionalFormatting>
  <conditionalFormatting sqref="E51:I51">
    <cfRule type="top10" dxfId="595" priority="22" rank="1"/>
  </conditionalFormatting>
  <conditionalFormatting sqref="E49:I49">
    <cfRule type="top10" dxfId="594" priority="21" rank="1"/>
  </conditionalFormatting>
  <conditionalFormatting sqref="E47:I47">
    <cfRule type="top10" dxfId="593" priority="20" rank="1"/>
  </conditionalFormatting>
  <conditionalFormatting sqref="E45:I45">
    <cfRule type="top10" dxfId="592" priority="19" rank="1"/>
  </conditionalFormatting>
  <conditionalFormatting sqref="E43:I43">
    <cfRule type="top10" dxfId="591" priority="18" rank="1"/>
  </conditionalFormatting>
  <conditionalFormatting sqref="E41:I41">
    <cfRule type="top10" dxfId="590" priority="17" rank="1"/>
  </conditionalFormatting>
  <conditionalFormatting sqref="E39:I39">
    <cfRule type="top10" dxfId="589" priority="16" rank="1"/>
  </conditionalFormatting>
  <conditionalFormatting sqref="E37:I37">
    <cfRule type="top10" dxfId="588" priority="15" rank="1"/>
  </conditionalFormatting>
  <conditionalFormatting sqref="E35:I35">
    <cfRule type="top10" dxfId="587" priority="14" rank="1"/>
  </conditionalFormatting>
  <conditionalFormatting sqref="E33:I33">
    <cfRule type="top10" dxfId="586" priority="13" rank="1"/>
  </conditionalFormatting>
  <conditionalFormatting sqref="E31:I31">
    <cfRule type="top10" dxfId="585" priority="11" rank="1"/>
  </conditionalFormatting>
  <conditionalFormatting sqref="E29:I29">
    <cfRule type="top10" dxfId="584" priority="10" rank="1"/>
  </conditionalFormatting>
  <conditionalFormatting sqref="E27:I27">
    <cfRule type="top10" dxfId="583" priority="9" rank="1"/>
  </conditionalFormatting>
  <conditionalFormatting sqref="E25:I25">
    <cfRule type="top10" dxfId="582" priority="8" rank="1"/>
  </conditionalFormatting>
  <conditionalFormatting sqref="E23:I23">
    <cfRule type="top10" dxfId="581" priority="7" rank="1"/>
  </conditionalFormatting>
  <conditionalFormatting sqref="E21:I21">
    <cfRule type="top10" dxfId="580" priority="6" rank="1"/>
  </conditionalFormatting>
  <conditionalFormatting sqref="E19:I19">
    <cfRule type="top10" dxfId="579" priority="5" rank="1"/>
  </conditionalFormatting>
  <conditionalFormatting sqref="E17:I17">
    <cfRule type="top10" dxfId="578" priority="4" rank="1"/>
  </conditionalFormatting>
  <conditionalFormatting sqref="E15:I15">
    <cfRule type="top10" dxfId="577" priority="3" rank="1"/>
  </conditionalFormatting>
  <conditionalFormatting sqref="E13:I13">
    <cfRule type="top10" dxfId="576" priority="2" rank="1"/>
  </conditionalFormatting>
  <conditionalFormatting sqref="E11:I11">
    <cfRule type="top10" dxfId="5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351</v>
      </c>
    </row>
    <row r="4" spans="1:16384" ht="15" customHeight="1">
      <c r="B4" s="3" t="s">
        <v>352</v>
      </c>
    </row>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175</v>
      </c>
      <c r="F7" s="14" t="s">
        <v>176</v>
      </c>
      <c r="G7" s="14" t="s">
        <v>177</v>
      </c>
      <c r="H7" s="14" t="s">
        <v>178</v>
      </c>
      <c r="I7" s="14" t="s">
        <v>179</v>
      </c>
      <c r="J7" s="14" t="s">
        <v>180</v>
      </c>
      <c r="K7" s="14" t="s">
        <v>181</v>
      </c>
      <c r="L7" s="14" t="s">
        <v>182</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8056</v>
      </c>
      <c r="F8" s="17">
        <v>11284</v>
      </c>
      <c r="G8" s="17">
        <v>3170</v>
      </c>
      <c r="H8" s="17">
        <v>4231</v>
      </c>
      <c r="I8" s="17">
        <v>1921</v>
      </c>
      <c r="J8" s="17">
        <v>1510</v>
      </c>
      <c r="K8" s="17">
        <v>2917</v>
      </c>
      <c r="L8" s="17">
        <v>347</v>
      </c>
      <c r="M8" s="17">
        <v>924</v>
      </c>
    </row>
    <row r="9" spans="1:16384" ht="15" customHeight="1">
      <c r="A9" s="47"/>
      <c r="B9" s="55"/>
      <c r="C9" s="56"/>
      <c r="D9" s="18">
        <v>1</v>
      </c>
      <c r="E9" s="19">
        <v>0.40947443326217342</v>
      </c>
      <c r="F9" s="20">
        <v>0.57354884619294499</v>
      </c>
      <c r="G9" s="20">
        <v>0.16112635966249872</v>
      </c>
      <c r="H9" s="20">
        <v>0.21505540307004167</v>
      </c>
      <c r="I9" s="20">
        <v>9.7641557385381716E-2</v>
      </c>
      <c r="J9" s="20">
        <v>7.675104198434482E-2</v>
      </c>
      <c r="K9" s="20">
        <v>0.14826674799227407</v>
      </c>
      <c r="L9" s="20">
        <v>1.7637491105011692E-2</v>
      </c>
      <c r="M9" s="20">
        <v>4.6965538273863981E-2</v>
      </c>
    </row>
    <row r="10" spans="1:16384" ht="15" customHeight="1">
      <c r="A10" s="47"/>
      <c r="B10" s="21" t="s">
        <v>294</v>
      </c>
      <c r="C10" s="57" t="s">
        <v>300</v>
      </c>
      <c r="D10" s="22">
        <v>9368</v>
      </c>
      <c r="E10" s="23">
        <v>3479</v>
      </c>
      <c r="F10" s="24">
        <v>5361</v>
      </c>
      <c r="G10" s="24">
        <v>1462</v>
      </c>
      <c r="H10" s="24">
        <v>1788</v>
      </c>
      <c r="I10" s="24">
        <v>1044</v>
      </c>
      <c r="J10" s="24">
        <v>761</v>
      </c>
      <c r="K10" s="24">
        <v>1681</v>
      </c>
      <c r="L10" s="24">
        <v>231</v>
      </c>
      <c r="M10" s="24">
        <v>392</v>
      </c>
    </row>
    <row r="11" spans="1:16384" ht="15" customHeight="1">
      <c r="A11" s="47"/>
      <c r="B11" s="25"/>
      <c r="C11" s="51"/>
      <c r="D11" s="26">
        <v>1</v>
      </c>
      <c r="E11" s="27">
        <v>0.37137062339880444</v>
      </c>
      <c r="F11" s="28">
        <v>0.57226729291204104</v>
      </c>
      <c r="G11" s="28">
        <v>0.15606319385140904</v>
      </c>
      <c r="H11" s="28">
        <v>0.19086251067463705</v>
      </c>
      <c r="I11" s="28">
        <v>0.11144321093082835</v>
      </c>
      <c r="J11" s="28">
        <v>8.1233988044406485E-2</v>
      </c>
      <c r="K11" s="28">
        <v>0.17944064901793338</v>
      </c>
      <c r="L11" s="28">
        <v>2.4658411614005123E-2</v>
      </c>
      <c r="M11" s="28">
        <v>4.1844577284372332E-2</v>
      </c>
    </row>
    <row r="12" spans="1:16384" ht="15" customHeight="1">
      <c r="A12" s="47"/>
      <c r="B12" s="25"/>
      <c r="C12" s="49" t="s">
        <v>301</v>
      </c>
      <c r="D12" s="29">
        <v>10225</v>
      </c>
      <c r="E12" s="30">
        <v>4547</v>
      </c>
      <c r="F12" s="31">
        <v>5889</v>
      </c>
      <c r="G12" s="31">
        <v>1697</v>
      </c>
      <c r="H12" s="31">
        <v>2430</v>
      </c>
      <c r="I12" s="31">
        <v>876</v>
      </c>
      <c r="J12" s="31">
        <v>742</v>
      </c>
      <c r="K12" s="31">
        <v>1227</v>
      </c>
      <c r="L12" s="31">
        <v>115</v>
      </c>
      <c r="M12" s="31">
        <v>516</v>
      </c>
    </row>
    <row r="13" spans="1:16384" ht="15" customHeight="1">
      <c r="A13" s="47"/>
      <c r="B13" s="40"/>
      <c r="C13" s="50"/>
      <c r="D13" s="41">
        <v>1</v>
      </c>
      <c r="E13" s="42">
        <v>0.44469437652811739</v>
      </c>
      <c r="F13" s="43">
        <v>0.57594132029339851</v>
      </c>
      <c r="G13" s="43">
        <v>0.16596577017114914</v>
      </c>
      <c r="H13" s="43">
        <v>0.23765281173594133</v>
      </c>
      <c r="I13" s="43">
        <v>8.5672371638141814E-2</v>
      </c>
      <c r="J13" s="43">
        <v>7.2567237163814177E-2</v>
      </c>
      <c r="K13" s="43">
        <v>0.12</v>
      </c>
      <c r="L13" s="43">
        <v>1.1246943765281174E-2</v>
      </c>
      <c r="M13" s="43">
        <v>5.0464547677261613E-2</v>
      </c>
    </row>
    <row r="14" spans="1:16384" ht="15" customHeight="1">
      <c r="A14" s="47"/>
      <c r="B14" s="25" t="s">
        <v>1</v>
      </c>
      <c r="C14" s="52" t="s">
        <v>302</v>
      </c>
      <c r="D14" s="22">
        <v>2690</v>
      </c>
      <c r="E14" s="23">
        <v>1138</v>
      </c>
      <c r="F14" s="24">
        <v>1593</v>
      </c>
      <c r="G14" s="24">
        <v>436</v>
      </c>
      <c r="H14" s="24">
        <v>578</v>
      </c>
      <c r="I14" s="24">
        <v>237</v>
      </c>
      <c r="J14" s="24">
        <v>211</v>
      </c>
      <c r="K14" s="24">
        <v>471</v>
      </c>
      <c r="L14" s="24">
        <v>46</v>
      </c>
      <c r="M14" s="24">
        <v>65</v>
      </c>
    </row>
    <row r="15" spans="1:16384" ht="15" customHeight="1">
      <c r="A15" s="47"/>
      <c r="B15" s="25"/>
      <c r="C15" s="51"/>
      <c r="D15" s="32">
        <v>1</v>
      </c>
      <c r="E15" s="27">
        <v>0.42304832713754648</v>
      </c>
      <c r="F15" s="28">
        <v>0.59219330855018593</v>
      </c>
      <c r="G15" s="28">
        <v>0.16208178438661711</v>
      </c>
      <c r="H15" s="28">
        <v>0.21486988847583643</v>
      </c>
      <c r="I15" s="28">
        <v>8.8104089219330856E-2</v>
      </c>
      <c r="J15" s="28">
        <v>7.8438661710037175E-2</v>
      </c>
      <c r="K15" s="28">
        <v>0.17509293680297397</v>
      </c>
      <c r="L15" s="28">
        <v>1.7100371747211896E-2</v>
      </c>
      <c r="M15" s="28">
        <v>2.4163568773234202E-2</v>
      </c>
    </row>
    <row r="16" spans="1:16384" ht="15" customHeight="1">
      <c r="A16" s="47"/>
      <c r="B16" s="25"/>
      <c r="C16" s="49" t="s">
        <v>303</v>
      </c>
      <c r="D16" s="29">
        <v>2875</v>
      </c>
      <c r="E16" s="30">
        <v>1191</v>
      </c>
      <c r="F16" s="31">
        <v>1684</v>
      </c>
      <c r="G16" s="31">
        <v>467</v>
      </c>
      <c r="H16" s="31">
        <v>607</v>
      </c>
      <c r="I16" s="31">
        <v>274</v>
      </c>
      <c r="J16" s="31">
        <v>213</v>
      </c>
      <c r="K16" s="31">
        <v>501</v>
      </c>
      <c r="L16" s="31">
        <v>41</v>
      </c>
      <c r="M16" s="31">
        <v>108</v>
      </c>
    </row>
    <row r="17" spans="1:13" ht="15" customHeight="1">
      <c r="A17" s="47"/>
      <c r="B17" s="25"/>
      <c r="C17" s="51"/>
      <c r="D17" s="32">
        <v>1</v>
      </c>
      <c r="E17" s="27">
        <v>0.4142608695652174</v>
      </c>
      <c r="F17" s="28">
        <v>0.58573913043478265</v>
      </c>
      <c r="G17" s="28">
        <v>0.16243478260869565</v>
      </c>
      <c r="H17" s="28">
        <v>0.21113043478260871</v>
      </c>
      <c r="I17" s="28">
        <v>9.530434782608696E-2</v>
      </c>
      <c r="J17" s="28">
        <v>7.4086956521739133E-2</v>
      </c>
      <c r="K17" s="28">
        <v>0.17426086956521739</v>
      </c>
      <c r="L17" s="28">
        <v>1.4260869565217391E-2</v>
      </c>
      <c r="M17" s="28">
        <v>3.7565217391304348E-2</v>
      </c>
    </row>
    <row r="18" spans="1:13" ht="15" customHeight="1">
      <c r="A18" s="47"/>
      <c r="B18" s="25"/>
      <c r="C18" s="49" t="s">
        <v>304</v>
      </c>
      <c r="D18" s="29">
        <v>3280</v>
      </c>
      <c r="E18" s="30">
        <v>1380</v>
      </c>
      <c r="F18" s="31">
        <v>1916</v>
      </c>
      <c r="G18" s="31">
        <v>527</v>
      </c>
      <c r="H18" s="31">
        <v>643</v>
      </c>
      <c r="I18" s="31">
        <v>338</v>
      </c>
      <c r="J18" s="31">
        <v>239</v>
      </c>
      <c r="K18" s="31">
        <v>481</v>
      </c>
      <c r="L18" s="31">
        <v>68</v>
      </c>
      <c r="M18" s="31">
        <v>135</v>
      </c>
    </row>
    <row r="19" spans="1:13" ht="15" customHeight="1">
      <c r="A19" s="47"/>
      <c r="B19" s="25"/>
      <c r="C19" s="51"/>
      <c r="D19" s="32">
        <v>1</v>
      </c>
      <c r="E19" s="27">
        <v>0.42073170731707316</v>
      </c>
      <c r="F19" s="28">
        <v>0.5841463414634146</v>
      </c>
      <c r="G19" s="28">
        <v>0.16067073170731708</v>
      </c>
      <c r="H19" s="28">
        <v>0.19603658536585367</v>
      </c>
      <c r="I19" s="28">
        <v>0.10304878048780487</v>
      </c>
      <c r="J19" s="28">
        <v>7.2865853658536581E-2</v>
      </c>
      <c r="K19" s="28">
        <v>0.14664634146341463</v>
      </c>
      <c r="L19" s="28">
        <v>2.0731707317073172E-2</v>
      </c>
      <c r="M19" s="28">
        <v>4.1158536585365856E-2</v>
      </c>
    </row>
    <row r="20" spans="1:13" ht="15" customHeight="1">
      <c r="A20" s="47"/>
      <c r="B20" s="25"/>
      <c r="C20" s="49" t="s">
        <v>305</v>
      </c>
      <c r="D20" s="29">
        <v>4523</v>
      </c>
      <c r="E20" s="30">
        <v>1844</v>
      </c>
      <c r="F20" s="31">
        <v>2585</v>
      </c>
      <c r="G20" s="31">
        <v>710</v>
      </c>
      <c r="H20" s="31">
        <v>992</v>
      </c>
      <c r="I20" s="31">
        <v>442</v>
      </c>
      <c r="J20" s="31">
        <v>377</v>
      </c>
      <c r="K20" s="31">
        <v>687</v>
      </c>
      <c r="L20" s="31">
        <v>76</v>
      </c>
      <c r="M20" s="31">
        <v>211</v>
      </c>
    </row>
    <row r="21" spans="1:13" ht="15" customHeight="1">
      <c r="A21" s="47"/>
      <c r="B21" s="25"/>
      <c r="C21" s="51"/>
      <c r="D21" s="32">
        <v>1</v>
      </c>
      <c r="E21" s="27">
        <v>0.40769400840150344</v>
      </c>
      <c r="F21" s="28">
        <v>0.57152332522661953</v>
      </c>
      <c r="G21" s="28">
        <v>0.15697545876630556</v>
      </c>
      <c r="H21" s="28">
        <v>0.21932345788193677</v>
      </c>
      <c r="I21" s="28">
        <v>9.7722750386911347E-2</v>
      </c>
      <c r="J21" s="28">
        <v>8.3351757682953789E-2</v>
      </c>
      <c r="K21" s="28">
        <v>0.15189033827105902</v>
      </c>
      <c r="L21" s="28">
        <v>1.6803006853858059E-2</v>
      </c>
      <c r="M21" s="28">
        <v>4.6650453239000661E-2</v>
      </c>
    </row>
    <row r="22" spans="1:13" ht="15" customHeight="1">
      <c r="A22" s="47"/>
      <c r="B22" s="25"/>
      <c r="C22" s="49" t="s">
        <v>306</v>
      </c>
      <c r="D22" s="29">
        <v>5762</v>
      </c>
      <c r="E22" s="30">
        <v>2317</v>
      </c>
      <c r="F22" s="31">
        <v>3229</v>
      </c>
      <c r="G22" s="31">
        <v>947</v>
      </c>
      <c r="H22" s="31">
        <v>1281</v>
      </c>
      <c r="I22" s="31">
        <v>590</v>
      </c>
      <c r="J22" s="31">
        <v>430</v>
      </c>
      <c r="K22" s="31">
        <v>716</v>
      </c>
      <c r="L22" s="31">
        <v>105</v>
      </c>
      <c r="M22" s="31">
        <v>342</v>
      </c>
    </row>
    <row r="23" spans="1:13" ht="15" customHeight="1">
      <c r="A23" s="47"/>
      <c r="B23" s="40"/>
      <c r="C23" s="50"/>
      <c r="D23" s="41">
        <v>1</v>
      </c>
      <c r="E23" s="42">
        <v>0.40211732037486986</v>
      </c>
      <c r="F23" s="43">
        <v>0.56039569593891014</v>
      </c>
      <c r="G23" s="43">
        <v>0.1643526553280111</v>
      </c>
      <c r="H23" s="43">
        <v>0.22231863936133286</v>
      </c>
      <c r="I23" s="43">
        <v>0.1023950017355085</v>
      </c>
      <c r="J23" s="43">
        <v>7.4626865671641784E-2</v>
      </c>
      <c r="K23" s="43">
        <v>0.12426240888580355</v>
      </c>
      <c r="L23" s="43">
        <v>1.822283929191253E-2</v>
      </c>
      <c r="M23" s="43">
        <v>5.93543908365151E-2</v>
      </c>
    </row>
    <row r="24" spans="1:13" ht="15" customHeight="1">
      <c r="A24" s="47"/>
      <c r="B24" s="25" t="s">
        <v>295</v>
      </c>
      <c r="C24" s="52" t="s">
        <v>307</v>
      </c>
      <c r="D24" s="22">
        <v>2093</v>
      </c>
      <c r="E24" s="23">
        <v>756</v>
      </c>
      <c r="F24" s="24">
        <v>1087</v>
      </c>
      <c r="G24" s="24">
        <v>303</v>
      </c>
      <c r="H24" s="24">
        <v>407</v>
      </c>
      <c r="I24" s="24">
        <v>221</v>
      </c>
      <c r="J24" s="24">
        <v>163</v>
      </c>
      <c r="K24" s="24">
        <v>327</v>
      </c>
      <c r="L24" s="24">
        <v>91</v>
      </c>
      <c r="M24" s="24">
        <v>139</v>
      </c>
    </row>
    <row r="25" spans="1:13" ht="15" customHeight="1">
      <c r="A25" s="47"/>
      <c r="B25" s="25"/>
      <c r="C25" s="51"/>
      <c r="D25" s="32">
        <v>1</v>
      </c>
      <c r="E25" s="27">
        <v>0.3612040133779264</v>
      </c>
      <c r="F25" s="28">
        <v>0.51935021500238887</v>
      </c>
      <c r="G25" s="28">
        <v>0.14476827520305782</v>
      </c>
      <c r="H25" s="28">
        <v>0.19445771619684663</v>
      </c>
      <c r="I25" s="28">
        <v>0.10559006211180125</v>
      </c>
      <c r="J25" s="28">
        <v>7.78786430960344E-2</v>
      </c>
      <c r="K25" s="28">
        <v>0.15623506927854755</v>
      </c>
      <c r="L25" s="28">
        <v>4.3478260869565216E-2</v>
      </c>
      <c r="M25" s="28">
        <v>6.6411849020544672E-2</v>
      </c>
    </row>
    <row r="26" spans="1:13" ht="15" customHeight="1">
      <c r="A26" s="47"/>
      <c r="B26" s="25"/>
      <c r="C26" s="49" t="s">
        <v>308</v>
      </c>
      <c r="D26" s="29">
        <v>6217</v>
      </c>
      <c r="E26" s="30">
        <v>2604</v>
      </c>
      <c r="F26" s="31">
        <v>3621</v>
      </c>
      <c r="G26" s="31">
        <v>1028</v>
      </c>
      <c r="H26" s="31">
        <v>1367</v>
      </c>
      <c r="I26" s="31">
        <v>623</v>
      </c>
      <c r="J26" s="31">
        <v>476</v>
      </c>
      <c r="K26" s="31">
        <v>820</v>
      </c>
      <c r="L26" s="31">
        <v>75</v>
      </c>
      <c r="M26" s="31">
        <v>278</v>
      </c>
    </row>
    <row r="27" spans="1:13" ht="15" customHeight="1">
      <c r="A27" s="47"/>
      <c r="B27" s="25"/>
      <c r="C27" s="51"/>
      <c r="D27" s="32">
        <v>1</v>
      </c>
      <c r="E27" s="27">
        <v>0.41885153611066428</v>
      </c>
      <c r="F27" s="28">
        <v>0.58243525816310115</v>
      </c>
      <c r="G27" s="28">
        <v>0.16535306417886442</v>
      </c>
      <c r="H27" s="28">
        <v>0.2198809715296767</v>
      </c>
      <c r="I27" s="28">
        <v>0.1002091040694869</v>
      </c>
      <c r="J27" s="28">
        <v>7.6564259289046158E-2</v>
      </c>
      <c r="K27" s="28">
        <v>0.13189641306096189</v>
      </c>
      <c r="L27" s="28">
        <v>1.2063696316551391E-2</v>
      </c>
      <c r="M27" s="28">
        <v>4.4716101013350489E-2</v>
      </c>
    </row>
    <row r="28" spans="1:13" ht="15" customHeight="1">
      <c r="A28" s="47"/>
      <c r="B28" s="25"/>
      <c r="C28" s="49" t="s">
        <v>406</v>
      </c>
      <c r="D28" s="29">
        <v>7018</v>
      </c>
      <c r="E28" s="30">
        <v>2997</v>
      </c>
      <c r="F28" s="31">
        <v>4181</v>
      </c>
      <c r="G28" s="31">
        <v>1124</v>
      </c>
      <c r="H28" s="31">
        <v>1537</v>
      </c>
      <c r="I28" s="31">
        <v>687</v>
      </c>
      <c r="J28" s="31">
        <v>521</v>
      </c>
      <c r="K28" s="31">
        <v>1098</v>
      </c>
      <c r="L28" s="31">
        <v>80</v>
      </c>
      <c r="M28" s="31">
        <v>247</v>
      </c>
    </row>
    <row r="29" spans="1:13" ht="15" customHeight="1">
      <c r="A29" s="47"/>
      <c r="B29" s="25"/>
      <c r="C29" s="51"/>
      <c r="D29" s="32">
        <v>1</v>
      </c>
      <c r="E29" s="27">
        <v>0.42704474209176402</v>
      </c>
      <c r="F29" s="28">
        <v>0.5957537760045597</v>
      </c>
      <c r="G29" s="28">
        <v>0.16015958962667426</v>
      </c>
      <c r="H29" s="28">
        <v>0.21900826446280991</v>
      </c>
      <c r="I29" s="28">
        <v>9.7891137076090054E-2</v>
      </c>
      <c r="J29" s="28">
        <v>7.4237674551154181E-2</v>
      </c>
      <c r="K29" s="28">
        <v>0.15645483043602165</v>
      </c>
      <c r="L29" s="28">
        <v>1.1399259048161869E-2</v>
      </c>
      <c r="M29" s="28">
        <v>3.5195212311199771E-2</v>
      </c>
    </row>
    <row r="30" spans="1:13" ht="15" customHeight="1">
      <c r="A30" s="47"/>
      <c r="B30" s="25"/>
      <c r="C30" s="49" t="s">
        <v>407</v>
      </c>
      <c r="D30" s="29">
        <v>4023</v>
      </c>
      <c r="E30" s="30">
        <v>1600</v>
      </c>
      <c r="F30" s="31">
        <v>2241</v>
      </c>
      <c r="G30" s="31">
        <v>675</v>
      </c>
      <c r="H30" s="31">
        <v>847</v>
      </c>
      <c r="I30" s="31">
        <v>365</v>
      </c>
      <c r="J30" s="31">
        <v>334</v>
      </c>
      <c r="K30" s="31">
        <v>631</v>
      </c>
      <c r="L30" s="31">
        <v>89</v>
      </c>
      <c r="M30" s="31">
        <v>207</v>
      </c>
    </row>
    <row r="31" spans="1:13" ht="15" customHeight="1">
      <c r="A31" s="47"/>
      <c r="B31" s="40"/>
      <c r="C31" s="50"/>
      <c r="D31" s="41">
        <v>1</v>
      </c>
      <c r="E31" s="42">
        <v>0.39771314939100172</v>
      </c>
      <c r="F31" s="43">
        <v>0.55704697986577179</v>
      </c>
      <c r="G31" s="43">
        <v>0.16778523489932887</v>
      </c>
      <c r="H31" s="43">
        <v>0.21053939845886155</v>
      </c>
      <c r="I31" s="43">
        <v>9.0728312204822276E-2</v>
      </c>
      <c r="J31" s="43">
        <v>8.3022619935371619E-2</v>
      </c>
      <c r="K31" s="43">
        <v>0.15684812329107631</v>
      </c>
      <c r="L31" s="43">
        <v>2.2122793934874471E-2</v>
      </c>
      <c r="M31" s="43">
        <v>5.145413870246085E-2</v>
      </c>
    </row>
    <row r="32" spans="1:13" ht="15" customHeight="1">
      <c r="A32" s="47"/>
      <c r="B32" s="25" t="s">
        <v>296</v>
      </c>
      <c r="C32" s="52" t="s">
        <v>408</v>
      </c>
      <c r="D32" s="22">
        <v>2534</v>
      </c>
      <c r="E32" s="33">
        <v>1122</v>
      </c>
      <c r="F32" s="34">
        <v>1437</v>
      </c>
      <c r="G32" s="34">
        <v>442</v>
      </c>
      <c r="H32" s="34">
        <v>539</v>
      </c>
      <c r="I32" s="34">
        <v>237</v>
      </c>
      <c r="J32" s="34">
        <v>181</v>
      </c>
      <c r="K32" s="34">
        <v>372</v>
      </c>
      <c r="L32" s="34">
        <v>47</v>
      </c>
      <c r="M32" s="34">
        <v>69</v>
      </c>
    </row>
    <row r="33" spans="1:13" ht="15" customHeight="1">
      <c r="A33" s="47"/>
      <c r="B33" s="25"/>
      <c r="C33" s="51"/>
      <c r="D33" s="32">
        <v>1</v>
      </c>
      <c r="E33" s="27">
        <v>0.44277821625887925</v>
      </c>
      <c r="F33" s="28">
        <v>0.56708760852407258</v>
      </c>
      <c r="G33" s="28">
        <v>0.17442778216258878</v>
      </c>
      <c r="H33" s="28">
        <v>0.212707182320442</v>
      </c>
      <c r="I33" s="28">
        <v>9.3528018942383578E-2</v>
      </c>
      <c r="J33" s="28">
        <v>7.1428571428571425E-2</v>
      </c>
      <c r="K33" s="28">
        <v>0.1468034727703236</v>
      </c>
      <c r="L33" s="28">
        <v>1.8547750591949488E-2</v>
      </c>
      <c r="M33" s="28">
        <v>2.7229676400947121E-2</v>
      </c>
    </row>
    <row r="34" spans="1:13" ht="15" customHeight="1">
      <c r="A34" s="47"/>
      <c r="B34" s="25"/>
      <c r="C34" s="49" t="s">
        <v>409</v>
      </c>
      <c r="D34" s="29">
        <v>13584</v>
      </c>
      <c r="E34" s="35">
        <v>5738</v>
      </c>
      <c r="F34" s="36">
        <v>8129</v>
      </c>
      <c r="G34" s="36">
        <v>2234</v>
      </c>
      <c r="H34" s="36">
        <v>2970</v>
      </c>
      <c r="I34" s="36">
        <v>1366</v>
      </c>
      <c r="J34" s="36">
        <v>1006</v>
      </c>
      <c r="K34" s="36">
        <v>1967</v>
      </c>
      <c r="L34" s="36">
        <v>182</v>
      </c>
      <c r="M34" s="36">
        <v>461</v>
      </c>
    </row>
    <row r="35" spans="1:13" ht="15" customHeight="1">
      <c r="A35" s="47"/>
      <c r="B35" s="25"/>
      <c r="C35" s="51"/>
      <c r="D35" s="32">
        <v>1</v>
      </c>
      <c r="E35" s="27">
        <v>0.42240871613663133</v>
      </c>
      <c r="F35" s="28">
        <v>0.59842461719670204</v>
      </c>
      <c r="G35" s="28">
        <v>0.16445818610129564</v>
      </c>
      <c r="H35" s="28">
        <v>0.21863957597173145</v>
      </c>
      <c r="I35" s="28">
        <v>0.10055948174322733</v>
      </c>
      <c r="J35" s="28">
        <v>7.4057714958775028E-2</v>
      </c>
      <c r="K35" s="28">
        <v>0.14480270906949352</v>
      </c>
      <c r="L35" s="28">
        <v>1.339811542991755E-2</v>
      </c>
      <c r="M35" s="28">
        <v>3.3936984687868078E-2</v>
      </c>
    </row>
    <row r="36" spans="1:13" ht="15" customHeight="1">
      <c r="A36" s="47"/>
      <c r="B36" s="25"/>
      <c r="C36" s="49" t="s">
        <v>410</v>
      </c>
      <c r="D36" s="29">
        <v>2397</v>
      </c>
      <c r="E36" s="35">
        <v>875</v>
      </c>
      <c r="F36" s="36">
        <v>1277</v>
      </c>
      <c r="G36" s="36">
        <v>368</v>
      </c>
      <c r="H36" s="36">
        <v>501</v>
      </c>
      <c r="I36" s="36">
        <v>231</v>
      </c>
      <c r="J36" s="36">
        <v>240</v>
      </c>
      <c r="K36" s="36">
        <v>420</v>
      </c>
      <c r="L36" s="36">
        <v>57</v>
      </c>
      <c r="M36" s="36">
        <v>119</v>
      </c>
    </row>
    <row r="37" spans="1:13" ht="15" customHeight="1">
      <c r="A37" s="47"/>
      <c r="B37" s="25"/>
      <c r="C37" s="51"/>
      <c r="D37" s="32">
        <v>1</v>
      </c>
      <c r="E37" s="27">
        <v>0.36503963287442637</v>
      </c>
      <c r="F37" s="28">
        <v>0.53274926992073424</v>
      </c>
      <c r="G37" s="28">
        <v>0.15352523988318731</v>
      </c>
      <c r="H37" s="28">
        <v>0.20901126408010012</v>
      </c>
      <c r="I37" s="28">
        <v>9.6370463078848556E-2</v>
      </c>
      <c r="J37" s="28">
        <v>0.10012515644555695</v>
      </c>
      <c r="K37" s="28">
        <v>0.17521902377972465</v>
      </c>
      <c r="L37" s="28">
        <v>2.3779724655819776E-2</v>
      </c>
      <c r="M37" s="28">
        <v>4.9645390070921988E-2</v>
      </c>
    </row>
    <row r="38" spans="1:13" ht="15" customHeight="1">
      <c r="A38" s="47"/>
      <c r="B38" s="25"/>
      <c r="C38" s="49" t="s">
        <v>411</v>
      </c>
      <c r="D38" s="29">
        <v>794</v>
      </c>
      <c r="E38" s="35">
        <v>253</v>
      </c>
      <c r="F38" s="36">
        <v>351</v>
      </c>
      <c r="G38" s="36">
        <v>96</v>
      </c>
      <c r="H38" s="36">
        <v>179</v>
      </c>
      <c r="I38" s="36">
        <v>67</v>
      </c>
      <c r="J38" s="36">
        <v>72</v>
      </c>
      <c r="K38" s="36">
        <v>135</v>
      </c>
      <c r="L38" s="36">
        <v>53</v>
      </c>
      <c r="M38" s="36">
        <v>78</v>
      </c>
    </row>
    <row r="39" spans="1:13" ht="15" customHeight="1">
      <c r="A39" s="47"/>
      <c r="B39" s="40"/>
      <c r="C39" s="50"/>
      <c r="D39" s="41">
        <v>1</v>
      </c>
      <c r="E39" s="42">
        <v>0.31863979848866497</v>
      </c>
      <c r="F39" s="43">
        <v>0.44206549118387911</v>
      </c>
      <c r="G39" s="43">
        <v>0.12090680100755667</v>
      </c>
      <c r="H39" s="43">
        <v>0.22544080604534006</v>
      </c>
      <c r="I39" s="43">
        <v>8.4382871536523935E-2</v>
      </c>
      <c r="J39" s="43">
        <v>9.06801007556675E-2</v>
      </c>
      <c r="K39" s="43">
        <v>0.17002518891687657</v>
      </c>
      <c r="L39" s="43">
        <v>6.6750629722921909E-2</v>
      </c>
      <c r="M39" s="43">
        <v>9.8236775818639793E-2</v>
      </c>
    </row>
    <row r="40" spans="1:13" ht="15" customHeight="1">
      <c r="A40" s="47"/>
      <c r="B40" s="25" t="s">
        <v>297</v>
      </c>
      <c r="C40" s="52" t="s">
        <v>2</v>
      </c>
      <c r="D40" s="22">
        <v>1979</v>
      </c>
      <c r="E40" s="23">
        <v>781</v>
      </c>
      <c r="F40" s="24">
        <v>1091</v>
      </c>
      <c r="G40" s="24">
        <v>296</v>
      </c>
      <c r="H40" s="24">
        <v>423</v>
      </c>
      <c r="I40" s="24">
        <v>219</v>
      </c>
      <c r="J40" s="24">
        <v>167</v>
      </c>
      <c r="K40" s="24">
        <v>316</v>
      </c>
      <c r="L40" s="24">
        <v>33</v>
      </c>
      <c r="M40" s="24">
        <v>99</v>
      </c>
    </row>
    <row r="41" spans="1:13" ht="15" customHeight="1">
      <c r="A41" s="47"/>
      <c r="B41" s="25"/>
      <c r="C41" s="51"/>
      <c r="D41" s="32">
        <v>1</v>
      </c>
      <c r="E41" s="27">
        <v>0.39464375947448205</v>
      </c>
      <c r="F41" s="28">
        <v>0.55128852956038399</v>
      </c>
      <c r="G41" s="28">
        <v>0.14957049014653864</v>
      </c>
      <c r="H41" s="28">
        <v>0.21374431531076302</v>
      </c>
      <c r="I41" s="28">
        <v>0.11066195048004042</v>
      </c>
      <c r="J41" s="28">
        <v>8.438605356240525E-2</v>
      </c>
      <c r="K41" s="28">
        <v>0.15967660434562911</v>
      </c>
      <c r="L41" s="28">
        <v>1.6675088428499241E-2</v>
      </c>
      <c r="M41" s="28">
        <v>5.0025265285497729E-2</v>
      </c>
    </row>
    <row r="42" spans="1:13" ht="15" customHeight="1">
      <c r="A42" s="47"/>
      <c r="B42" s="25"/>
      <c r="C42" s="49" t="s">
        <v>309</v>
      </c>
      <c r="D42" s="29">
        <v>1921</v>
      </c>
      <c r="E42" s="30">
        <v>883</v>
      </c>
      <c r="F42" s="31">
        <v>1152</v>
      </c>
      <c r="G42" s="31">
        <v>331</v>
      </c>
      <c r="H42" s="31">
        <v>431</v>
      </c>
      <c r="I42" s="31">
        <v>186</v>
      </c>
      <c r="J42" s="31">
        <v>140</v>
      </c>
      <c r="K42" s="31">
        <v>243</v>
      </c>
      <c r="L42" s="31">
        <v>23</v>
      </c>
      <c r="M42" s="31">
        <v>48</v>
      </c>
    </row>
    <row r="43" spans="1:13" ht="15" customHeight="1">
      <c r="A43" s="47"/>
      <c r="B43" s="25"/>
      <c r="C43" s="51"/>
      <c r="D43" s="32">
        <v>1</v>
      </c>
      <c r="E43" s="27">
        <v>0.4596564289432587</v>
      </c>
      <c r="F43" s="28">
        <v>0.59968766267568974</v>
      </c>
      <c r="G43" s="28">
        <v>0.17230609057782406</v>
      </c>
      <c r="H43" s="28">
        <v>0.22436231129619991</v>
      </c>
      <c r="I43" s="28">
        <v>9.6824570536179072E-2</v>
      </c>
      <c r="J43" s="28">
        <v>7.2878709005726183E-2</v>
      </c>
      <c r="K43" s="28">
        <v>0.12649661634565332</v>
      </c>
      <c r="L43" s="28">
        <v>1.1972930765226444E-2</v>
      </c>
      <c r="M43" s="28">
        <v>2.4986985944820406E-2</v>
      </c>
    </row>
    <row r="44" spans="1:13" ht="15" customHeight="1">
      <c r="A44" s="47"/>
      <c r="B44" s="25"/>
      <c r="C44" s="49" t="s">
        <v>310</v>
      </c>
      <c r="D44" s="29">
        <v>1117</v>
      </c>
      <c r="E44" s="30">
        <v>499</v>
      </c>
      <c r="F44" s="31">
        <v>685</v>
      </c>
      <c r="G44" s="31">
        <v>165</v>
      </c>
      <c r="H44" s="31">
        <v>259</v>
      </c>
      <c r="I44" s="31">
        <v>85</v>
      </c>
      <c r="J44" s="31">
        <v>95</v>
      </c>
      <c r="K44" s="31">
        <v>166</v>
      </c>
      <c r="L44" s="31">
        <v>24</v>
      </c>
      <c r="M44" s="31">
        <v>11</v>
      </c>
    </row>
    <row r="45" spans="1:13" ht="15" customHeight="1">
      <c r="A45" s="47"/>
      <c r="B45" s="25"/>
      <c r="C45" s="51"/>
      <c r="D45" s="32">
        <v>1</v>
      </c>
      <c r="E45" s="27">
        <v>0.44673231871083258</v>
      </c>
      <c r="F45" s="28">
        <v>0.61324977618621312</v>
      </c>
      <c r="G45" s="28">
        <v>0.14771709937332139</v>
      </c>
      <c r="H45" s="28">
        <v>0.23187108325872874</v>
      </c>
      <c r="I45" s="28">
        <v>7.6096687555953446E-2</v>
      </c>
      <c r="J45" s="28">
        <v>8.5049239033124446E-2</v>
      </c>
      <c r="K45" s="28">
        <v>0.14861235452103849</v>
      </c>
      <c r="L45" s="28">
        <v>2.1486123545210387E-2</v>
      </c>
      <c r="M45" s="28">
        <v>9.8478066248880933E-3</v>
      </c>
    </row>
    <row r="46" spans="1:13" ht="15" customHeight="1">
      <c r="A46" s="47"/>
      <c r="B46" s="25"/>
      <c r="C46" s="49" t="s">
        <v>5</v>
      </c>
      <c r="D46" s="29">
        <v>1482</v>
      </c>
      <c r="E46" s="30">
        <v>618</v>
      </c>
      <c r="F46" s="31">
        <v>843</v>
      </c>
      <c r="G46" s="31">
        <v>227</v>
      </c>
      <c r="H46" s="31">
        <v>294</v>
      </c>
      <c r="I46" s="31">
        <v>134</v>
      </c>
      <c r="J46" s="31">
        <v>112</v>
      </c>
      <c r="K46" s="31">
        <v>228</v>
      </c>
      <c r="L46" s="31">
        <v>27</v>
      </c>
      <c r="M46" s="31">
        <v>95</v>
      </c>
    </row>
    <row r="47" spans="1:13" ht="15" customHeight="1">
      <c r="A47" s="47"/>
      <c r="B47" s="25"/>
      <c r="C47" s="51"/>
      <c r="D47" s="32">
        <v>1</v>
      </c>
      <c r="E47" s="27">
        <v>0.41700404858299595</v>
      </c>
      <c r="F47" s="28">
        <v>0.56882591093117407</v>
      </c>
      <c r="G47" s="28">
        <v>0.15317139001349528</v>
      </c>
      <c r="H47" s="28">
        <v>0.19838056680161945</v>
      </c>
      <c r="I47" s="28">
        <v>9.041835357624832E-2</v>
      </c>
      <c r="J47" s="28">
        <v>7.5573549257759789E-2</v>
      </c>
      <c r="K47" s="28">
        <v>0.15384615384615385</v>
      </c>
      <c r="L47" s="28">
        <v>1.8218623481781375E-2</v>
      </c>
      <c r="M47" s="28">
        <v>6.4102564102564097E-2</v>
      </c>
    </row>
    <row r="48" spans="1:13" ht="15" customHeight="1">
      <c r="A48" s="47"/>
      <c r="B48" s="25"/>
      <c r="C48" s="49" t="s">
        <v>311</v>
      </c>
      <c r="D48" s="29">
        <v>2208</v>
      </c>
      <c r="E48" s="30">
        <v>894</v>
      </c>
      <c r="F48" s="31">
        <v>1292</v>
      </c>
      <c r="G48" s="31">
        <v>331</v>
      </c>
      <c r="H48" s="31">
        <v>489</v>
      </c>
      <c r="I48" s="31">
        <v>206</v>
      </c>
      <c r="J48" s="31">
        <v>180</v>
      </c>
      <c r="K48" s="31">
        <v>320</v>
      </c>
      <c r="L48" s="31">
        <v>40</v>
      </c>
      <c r="M48" s="31">
        <v>109</v>
      </c>
    </row>
    <row r="49" spans="1:13" ht="15" customHeight="1">
      <c r="A49" s="47"/>
      <c r="B49" s="25"/>
      <c r="C49" s="51"/>
      <c r="D49" s="32">
        <v>1</v>
      </c>
      <c r="E49" s="27">
        <v>0.40489130434782611</v>
      </c>
      <c r="F49" s="28">
        <v>0.58514492753623193</v>
      </c>
      <c r="G49" s="28">
        <v>0.14990942028985507</v>
      </c>
      <c r="H49" s="28">
        <v>0.22146739130434784</v>
      </c>
      <c r="I49" s="28">
        <v>9.329710144927536E-2</v>
      </c>
      <c r="J49" s="28">
        <v>8.1521739130434784E-2</v>
      </c>
      <c r="K49" s="28">
        <v>0.14492753623188406</v>
      </c>
      <c r="L49" s="28">
        <v>1.8115942028985508E-2</v>
      </c>
      <c r="M49" s="28">
        <v>4.9365942028985504E-2</v>
      </c>
    </row>
    <row r="50" spans="1:13" ht="15" customHeight="1">
      <c r="A50" s="47"/>
      <c r="B50" s="25"/>
      <c r="C50" s="49" t="s">
        <v>7</v>
      </c>
      <c r="D50" s="29">
        <v>1532</v>
      </c>
      <c r="E50" s="30">
        <v>612</v>
      </c>
      <c r="F50" s="31">
        <v>858</v>
      </c>
      <c r="G50" s="31">
        <v>237</v>
      </c>
      <c r="H50" s="31">
        <v>363</v>
      </c>
      <c r="I50" s="31">
        <v>165</v>
      </c>
      <c r="J50" s="31">
        <v>129</v>
      </c>
      <c r="K50" s="31">
        <v>232</v>
      </c>
      <c r="L50" s="31">
        <v>27</v>
      </c>
      <c r="M50" s="31">
        <v>71</v>
      </c>
    </row>
    <row r="51" spans="1:13" ht="15" customHeight="1">
      <c r="A51" s="47"/>
      <c r="B51" s="25"/>
      <c r="C51" s="51"/>
      <c r="D51" s="32">
        <v>1</v>
      </c>
      <c r="E51" s="27">
        <v>0.39947780678851175</v>
      </c>
      <c r="F51" s="28">
        <v>0.56005221932114879</v>
      </c>
      <c r="G51" s="28">
        <v>0.15469973890339425</v>
      </c>
      <c r="H51" s="28">
        <v>0.23694516971279372</v>
      </c>
      <c r="I51" s="28">
        <v>0.10770234986945169</v>
      </c>
      <c r="J51" s="28">
        <v>8.4203655352480422E-2</v>
      </c>
      <c r="K51" s="28">
        <v>0.1514360313315927</v>
      </c>
      <c r="L51" s="28">
        <v>1.7624020887728461E-2</v>
      </c>
      <c r="M51" s="28">
        <v>4.6344647519582248E-2</v>
      </c>
    </row>
    <row r="52" spans="1:13" ht="15" customHeight="1">
      <c r="A52" s="47"/>
      <c r="B52" s="25"/>
      <c r="C52" s="49" t="s">
        <v>3</v>
      </c>
      <c r="D52" s="29">
        <v>2344</v>
      </c>
      <c r="E52" s="30">
        <v>943</v>
      </c>
      <c r="F52" s="31">
        <v>1324</v>
      </c>
      <c r="G52" s="31">
        <v>371</v>
      </c>
      <c r="H52" s="31">
        <v>497</v>
      </c>
      <c r="I52" s="31">
        <v>223</v>
      </c>
      <c r="J52" s="31">
        <v>173</v>
      </c>
      <c r="K52" s="31">
        <v>377</v>
      </c>
      <c r="L52" s="31">
        <v>66</v>
      </c>
      <c r="M52" s="31">
        <v>105</v>
      </c>
    </row>
    <row r="53" spans="1:13" ht="15" customHeight="1">
      <c r="A53" s="47"/>
      <c r="B53" s="25"/>
      <c r="C53" s="51"/>
      <c r="D53" s="32">
        <v>1</v>
      </c>
      <c r="E53" s="27">
        <v>0.40230375426621162</v>
      </c>
      <c r="F53" s="28">
        <v>0.56484641638225253</v>
      </c>
      <c r="G53" s="28">
        <v>0.15827645051194539</v>
      </c>
      <c r="H53" s="28">
        <v>0.21203071672354948</v>
      </c>
      <c r="I53" s="28">
        <v>9.5136518771331058E-2</v>
      </c>
      <c r="J53" s="28">
        <v>7.3805460750853244E-2</v>
      </c>
      <c r="K53" s="28">
        <v>0.16083617747440274</v>
      </c>
      <c r="L53" s="28">
        <v>2.8156996587030716E-2</v>
      </c>
      <c r="M53" s="28">
        <v>4.4795221843003413E-2</v>
      </c>
    </row>
    <row r="54" spans="1:13" ht="15" customHeight="1">
      <c r="A54" s="47"/>
      <c r="B54" s="25"/>
      <c r="C54" s="49" t="s">
        <v>6</v>
      </c>
      <c r="D54" s="29">
        <v>1909</v>
      </c>
      <c r="E54" s="30">
        <v>765</v>
      </c>
      <c r="F54" s="31">
        <v>1108</v>
      </c>
      <c r="G54" s="31">
        <v>335</v>
      </c>
      <c r="H54" s="31">
        <v>395</v>
      </c>
      <c r="I54" s="31">
        <v>192</v>
      </c>
      <c r="J54" s="31">
        <v>150</v>
      </c>
      <c r="K54" s="31">
        <v>308</v>
      </c>
      <c r="L54" s="31">
        <v>26</v>
      </c>
      <c r="M54" s="31">
        <v>77</v>
      </c>
    </row>
    <row r="55" spans="1:13" ht="15" customHeight="1">
      <c r="A55" s="47"/>
      <c r="B55" s="25"/>
      <c r="C55" s="51"/>
      <c r="D55" s="32">
        <v>1</v>
      </c>
      <c r="E55" s="27">
        <v>0.40073336825563122</v>
      </c>
      <c r="F55" s="28">
        <v>0.5804085908852803</v>
      </c>
      <c r="G55" s="28">
        <v>0.17548454688318491</v>
      </c>
      <c r="H55" s="28">
        <v>0.2069146149816658</v>
      </c>
      <c r="I55" s="28">
        <v>0.10057621791513882</v>
      </c>
      <c r="J55" s="28">
        <v>7.8575170246202197E-2</v>
      </c>
      <c r="K55" s="28">
        <v>0.16134101623886851</v>
      </c>
      <c r="L55" s="28">
        <v>1.3619696176008382E-2</v>
      </c>
      <c r="M55" s="28">
        <v>4.0335254059717128E-2</v>
      </c>
    </row>
    <row r="56" spans="1:13" ht="15" customHeight="1">
      <c r="A56" s="47"/>
      <c r="B56" s="25"/>
      <c r="C56" s="49" t="s">
        <v>8</v>
      </c>
      <c r="D56" s="29">
        <v>5182</v>
      </c>
      <c r="E56" s="30">
        <v>2061</v>
      </c>
      <c r="F56" s="31">
        <v>2931</v>
      </c>
      <c r="G56" s="31">
        <v>877</v>
      </c>
      <c r="H56" s="31">
        <v>1080</v>
      </c>
      <c r="I56" s="31">
        <v>511</v>
      </c>
      <c r="J56" s="31">
        <v>364</v>
      </c>
      <c r="K56" s="31">
        <v>727</v>
      </c>
      <c r="L56" s="31">
        <v>81</v>
      </c>
      <c r="M56" s="31">
        <v>309</v>
      </c>
    </row>
    <row r="57" spans="1:13" ht="15" customHeight="1">
      <c r="A57" s="47"/>
      <c r="B57" s="40"/>
      <c r="C57" s="50"/>
      <c r="D57" s="41">
        <v>1</v>
      </c>
      <c r="E57" s="42">
        <v>0.39772288691624857</v>
      </c>
      <c r="F57" s="43">
        <v>0.5656117329216519</v>
      </c>
      <c r="G57" s="43">
        <v>0.16923967580084909</v>
      </c>
      <c r="H57" s="43">
        <v>0.20841373986877654</v>
      </c>
      <c r="I57" s="43">
        <v>9.8610575067541492E-2</v>
      </c>
      <c r="J57" s="43">
        <v>7.0243149363180241E-2</v>
      </c>
      <c r="K57" s="43">
        <v>0.1402933230412968</v>
      </c>
      <c r="L57" s="43">
        <v>1.5631030490158241E-2</v>
      </c>
      <c r="M57" s="43">
        <v>5.9629486684677734E-2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574" priority="31" rank="1"/>
  </conditionalFormatting>
  <conditionalFormatting sqref="E57:M57">
    <cfRule type="top10" dxfId="573" priority="25" rank="1"/>
  </conditionalFormatting>
  <conditionalFormatting sqref="E55:M55">
    <cfRule type="top10" dxfId="572" priority="24" rank="1"/>
  </conditionalFormatting>
  <conditionalFormatting sqref="E53:M53">
    <cfRule type="top10" dxfId="571" priority="23" rank="1"/>
  </conditionalFormatting>
  <conditionalFormatting sqref="E51:M51">
    <cfRule type="top10" dxfId="570" priority="22" rank="1"/>
  </conditionalFormatting>
  <conditionalFormatting sqref="E49:M49">
    <cfRule type="top10" dxfId="569" priority="21" rank="1"/>
  </conditionalFormatting>
  <conditionalFormatting sqref="E47:M47">
    <cfRule type="top10" dxfId="568" priority="20" rank="1"/>
  </conditionalFormatting>
  <conditionalFormatting sqref="E45:M45">
    <cfRule type="top10" dxfId="567" priority="19" rank="1"/>
  </conditionalFormatting>
  <conditionalFormatting sqref="E43:M43">
    <cfRule type="top10" dxfId="566" priority="18" rank="1"/>
  </conditionalFormatting>
  <conditionalFormatting sqref="E41:M41">
    <cfRule type="top10" dxfId="565" priority="17" rank="1"/>
  </conditionalFormatting>
  <conditionalFormatting sqref="E39:M39">
    <cfRule type="top10" dxfId="564" priority="16" rank="1"/>
  </conditionalFormatting>
  <conditionalFormatting sqref="E37:M37">
    <cfRule type="top10" dxfId="563" priority="15" rank="1"/>
  </conditionalFormatting>
  <conditionalFormatting sqref="E35:M35">
    <cfRule type="top10" dxfId="562" priority="14" rank="1"/>
  </conditionalFormatting>
  <conditionalFormatting sqref="E33:M33">
    <cfRule type="top10" dxfId="561" priority="13" rank="1"/>
  </conditionalFormatting>
  <conditionalFormatting sqref="E31:M31">
    <cfRule type="top10" dxfId="560" priority="11" rank="1"/>
  </conditionalFormatting>
  <conditionalFormatting sqref="E29:M29">
    <cfRule type="top10" dxfId="559" priority="10" rank="1"/>
  </conditionalFormatting>
  <conditionalFormatting sqref="E27:M27">
    <cfRule type="top10" dxfId="558" priority="9" rank="1"/>
  </conditionalFormatting>
  <conditionalFormatting sqref="E25:M25">
    <cfRule type="top10" dxfId="557" priority="8" rank="1"/>
  </conditionalFormatting>
  <conditionalFormatting sqref="E23:M23">
    <cfRule type="top10" dxfId="556" priority="7" rank="1"/>
  </conditionalFormatting>
  <conditionalFormatting sqref="E21:M21">
    <cfRule type="top10" dxfId="555" priority="6" rank="1"/>
  </conditionalFormatting>
  <conditionalFormatting sqref="E19:M19">
    <cfRule type="top10" dxfId="554" priority="5" rank="1"/>
  </conditionalFormatting>
  <conditionalFormatting sqref="E17:M17">
    <cfRule type="top10" dxfId="553" priority="4" rank="1"/>
  </conditionalFormatting>
  <conditionalFormatting sqref="E15:M15">
    <cfRule type="top10" dxfId="552" priority="3" rank="1"/>
  </conditionalFormatting>
  <conditionalFormatting sqref="E13:M13">
    <cfRule type="top10" dxfId="551" priority="2" rank="1"/>
  </conditionalFormatting>
  <conditionalFormatting sqref="E11:M11">
    <cfRule type="top10" dxfId="5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2" width="8.625" style="3"/>
    <col min="13" max="16384" width="8.625" style="38"/>
  </cols>
  <sheetData>
    <row r="1" spans="1:16384" ht="15" customHeight="1">
      <c r="A1" s="48"/>
      <c r="B1" s="37"/>
      <c r="C1" s="37"/>
      <c r="D1" s="37"/>
      <c r="E1" s="37"/>
      <c r="F1" s="37"/>
      <c r="G1" s="37"/>
      <c r="H1" s="37"/>
      <c r="I1" s="37"/>
      <c r="J1" s="37"/>
      <c r="K1" s="37"/>
      <c r="L1" s="37"/>
    </row>
    <row r="2" spans="1:16384" ht="15" customHeight="1"/>
    <row r="3" spans="1:16384" ht="15" customHeight="1">
      <c r="B3" s="3" t="s">
        <v>353</v>
      </c>
    </row>
    <row r="4" spans="1:16384" ht="15" customHeight="1"/>
    <row r="5" spans="1:16384" ht="15" customHeight="1"/>
    <row r="6" spans="1:16384" ht="2.1" customHeight="1">
      <c r="B6" s="5"/>
      <c r="C6" s="6"/>
      <c r="D6" s="7"/>
      <c r="E6" s="8"/>
      <c r="F6" s="9"/>
      <c r="G6" s="9"/>
      <c r="H6" s="9"/>
      <c r="I6" s="9"/>
      <c r="J6" s="9"/>
      <c r="K6" s="9"/>
      <c r="L6" s="9"/>
    </row>
    <row r="7" spans="1:16384" s="44" customFormat="1" ht="117.95" customHeight="1" thickBot="1">
      <c r="A7" s="10"/>
      <c r="B7" s="11"/>
      <c r="C7" s="12" t="s">
        <v>298</v>
      </c>
      <c r="D7" s="13" t="s">
        <v>0</v>
      </c>
      <c r="E7" s="39" t="s">
        <v>385</v>
      </c>
      <c r="F7" s="39" t="s">
        <v>386</v>
      </c>
      <c r="G7" s="39" t="s">
        <v>387</v>
      </c>
      <c r="H7" s="39" t="s">
        <v>388</v>
      </c>
      <c r="I7" s="39" t="s">
        <v>389</v>
      </c>
      <c r="J7" s="14" t="s">
        <v>183</v>
      </c>
      <c r="K7" s="14" t="s">
        <v>184</v>
      </c>
      <c r="L7" s="14" t="s">
        <v>20</v>
      </c>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1857</v>
      </c>
      <c r="F8" s="17">
        <v>6670</v>
      </c>
      <c r="G8" s="17">
        <v>3440</v>
      </c>
      <c r="H8" s="17">
        <v>604</v>
      </c>
      <c r="I8" s="17">
        <v>107</v>
      </c>
      <c r="J8" s="17">
        <v>3971</v>
      </c>
      <c r="K8" s="17">
        <v>2618</v>
      </c>
      <c r="L8" s="17">
        <v>407</v>
      </c>
    </row>
    <row r="9" spans="1:16384" ht="15" customHeight="1">
      <c r="A9" s="47"/>
      <c r="B9" s="55"/>
      <c r="C9" s="56"/>
      <c r="D9" s="18">
        <v>1</v>
      </c>
      <c r="E9" s="19">
        <v>9.4388533089356505E-2</v>
      </c>
      <c r="F9" s="20">
        <v>0.33902612585137748</v>
      </c>
      <c r="G9" s="20">
        <v>0.17485005591135508</v>
      </c>
      <c r="H9" s="20">
        <v>3.0700416793737927E-2</v>
      </c>
      <c r="I9" s="20">
        <v>5.4386499949171498E-3</v>
      </c>
      <c r="J9" s="20">
        <v>0.20183999186743926</v>
      </c>
      <c r="K9" s="20">
        <v>0.13306902510928129</v>
      </c>
      <c r="L9" s="20">
        <v>2.0687201382535325E-2</v>
      </c>
    </row>
    <row r="10" spans="1:16384" ht="15" customHeight="1">
      <c r="A10" s="47"/>
      <c r="B10" s="21" t="s">
        <v>294</v>
      </c>
      <c r="C10" s="57" t="s">
        <v>300</v>
      </c>
      <c r="D10" s="22">
        <v>9368</v>
      </c>
      <c r="E10" s="23">
        <v>882</v>
      </c>
      <c r="F10" s="24">
        <v>3245</v>
      </c>
      <c r="G10" s="24">
        <v>1955</v>
      </c>
      <c r="H10" s="24">
        <v>398</v>
      </c>
      <c r="I10" s="24">
        <v>69</v>
      </c>
      <c r="J10" s="24">
        <v>1855</v>
      </c>
      <c r="K10" s="24">
        <v>807</v>
      </c>
      <c r="L10" s="24">
        <v>157</v>
      </c>
    </row>
    <row r="11" spans="1:16384" ht="15" customHeight="1">
      <c r="A11" s="47"/>
      <c r="B11" s="25"/>
      <c r="C11" s="51"/>
      <c r="D11" s="26">
        <v>1</v>
      </c>
      <c r="E11" s="27">
        <v>9.4150298889837752E-2</v>
      </c>
      <c r="F11" s="28">
        <v>0.34639197267292909</v>
      </c>
      <c r="G11" s="28">
        <v>0.20868915456874465</v>
      </c>
      <c r="H11" s="28">
        <v>4.2485055508112726E-2</v>
      </c>
      <c r="I11" s="28">
        <v>7.3654995730145171E-3</v>
      </c>
      <c r="J11" s="28">
        <v>0.19801451750640478</v>
      </c>
      <c r="K11" s="28">
        <v>8.6144321093082829E-2</v>
      </c>
      <c r="L11" s="28">
        <v>1.6759180187873611E-2</v>
      </c>
    </row>
    <row r="12" spans="1:16384" ht="15" customHeight="1">
      <c r="A12" s="47"/>
      <c r="B12" s="25"/>
      <c r="C12" s="49" t="s">
        <v>301</v>
      </c>
      <c r="D12" s="29">
        <v>10225</v>
      </c>
      <c r="E12" s="30">
        <v>974</v>
      </c>
      <c r="F12" s="31">
        <v>3399</v>
      </c>
      <c r="G12" s="31">
        <v>1476</v>
      </c>
      <c r="H12" s="31">
        <v>204</v>
      </c>
      <c r="I12" s="31">
        <v>38</v>
      </c>
      <c r="J12" s="31">
        <v>2091</v>
      </c>
      <c r="K12" s="31">
        <v>1797</v>
      </c>
      <c r="L12" s="31">
        <v>246</v>
      </c>
    </row>
    <row r="13" spans="1:16384" ht="15" customHeight="1">
      <c r="A13" s="47"/>
      <c r="B13" s="40"/>
      <c r="C13" s="50"/>
      <c r="D13" s="41">
        <v>1</v>
      </c>
      <c r="E13" s="42">
        <v>9.5256723716381414E-2</v>
      </c>
      <c r="F13" s="43">
        <v>0.33242053789731052</v>
      </c>
      <c r="G13" s="43">
        <v>0.1443520782396088</v>
      </c>
      <c r="H13" s="43">
        <v>1.9951100244498778E-2</v>
      </c>
      <c r="I13" s="43">
        <v>3.7163814180929096E-3</v>
      </c>
      <c r="J13" s="43">
        <v>0.20449877750611248</v>
      </c>
      <c r="K13" s="43">
        <v>0.17574572127139365</v>
      </c>
      <c r="L13" s="43">
        <v>2.4058679706601468E-2</v>
      </c>
    </row>
    <row r="14" spans="1:16384" ht="15" customHeight="1">
      <c r="A14" s="47"/>
      <c r="B14" s="25" t="s">
        <v>1</v>
      </c>
      <c r="C14" s="52" t="s">
        <v>302</v>
      </c>
      <c r="D14" s="22">
        <v>2690</v>
      </c>
      <c r="E14" s="23">
        <v>414</v>
      </c>
      <c r="F14" s="24">
        <v>935</v>
      </c>
      <c r="G14" s="24">
        <v>354</v>
      </c>
      <c r="H14" s="24">
        <v>49</v>
      </c>
      <c r="I14" s="24">
        <v>5</v>
      </c>
      <c r="J14" s="24">
        <v>653</v>
      </c>
      <c r="K14" s="24">
        <v>252</v>
      </c>
      <c r="L14" s="24">
        <v>28</v>
      </c>
    </row>
    <row r="15" spans="1:16384" ht="15" customHeight="1">
      <c r="A15" s="47"/>
      <c r="B15" s="25"/>
      <c r="C15" s="51"/>
      <c r="D15" s="32">
        <v>1</v>
      </c>
      <c r="E15" s="27">
        <v>0.15390334572490708</v>
      </c>
      <c r="F15" s="28">
        <v>0.34758364312267659</v>
      </c>
      <c r="G15" s="28">
        <v>0.13159851301115241</v>
      </c>
      <c r="H15" s="28">
        <v>1.8215613382899627E-2</v>
      </c>
      <c r="I15" s="28">
        <v>1.8587360594795538E-3</v>
      </c>
      <c r="J15" s="28">
        <v>0.24275092936802975</v>
      </c>
      <c r="K15" s="28">
        <v>9.3680297397769521E-2</v>
      </c>
      <c r="L15" s="28">
        <v>1.0408921933085501E-2</v>
      </c>
    </row>
    <row r="16" spans="1:16384" ht="15" customHeight="1">
      <c r="A16" s="47"/>
      <c r="B16" s="25"/>
      <c r="C16" s="49" t="s">
        <v>303</v>
      </c>
      <c r="D16" s="29">
        <v>2875</v>
      </c>
      <c r="E16" s="30">
        <v>468</v>
      </c>
      <c r="F16" s="31">
        <v>1006</v>
      </c>
      <c r="G16" s="31">
        <v>369</v>
      </c>
      <c r="H16" s="31">
        <v>65</v>
      </c>
      <c r="I16" s="31">
        <v>14</v>
      </c>
      <c r="J16" s="31">
        <v>683</v>
      </c>
      <c r="K16" s="31">
        <v>220</v>
      </c>
      <c r="L16" s="31">
        <v>50</v>
      </c>
    </row>
    <row r="17" spans="1:12" ht="15" customHeight="1">
      <c r="A17" s="47"/>
      <c r="B17" s="25"/>
      <c r="C17" s="51"/>
      <c r="D17" s="32">
        <v>1</v>
      </c>
      <c r="E17" s="27">
        <v>0.16278260869565217</v>
      </c>
      <c r="F17" s="28">
        <v>0.34991304347826085</v>
      </c>
      <c r="G17" s="28">
        <v>0.12834782608695652</v>
      </c>
      <c r="H17" s="28">
        <v>2.2608695652173914E-2</v>
      </c>
      <c r="I17" s="28">
        <v>4.8695652173913039E-3</v>
      </c>
      <c r="J17" s="28">
        <v>0.23756521739130435</v>
      </c>
      <c r="K17" s="28">
        <v>7.6521739130434779E-2</v>
      </c>
      <c r="L17" s="28">
        <v>1.7391304347826087E-2</v>
      </c>
    </row>
    <row r="18" spans="1:12" ht="15" customHeight="1">
      <c r="A18" s="47"/>
      <c r="B18" s="25"/>
      <c r="C18" s="49" t="s">
        <v>304</v>
      </c>
      <c r="D18" s="29">
        <v>3280</v>
      </c>
      <c r="E18" s="30">
        <v>457</v>
      </c>
      <c r="F18" s="31">
        <v>1262</v>
      </c>
      <c r="G18" s="31">
        <v>473</v>
      </c>
      <c r="H18" s="31">
        <v>69</v>
      </c>
      <c r="I18" s="31">
        <v>12</v>
      </c>
      <c r="J18" s="31">
        <v>647</v>
      </c>
      <c r="K18" s="31">
        <v>314</v>
      </c>
      <c r="L18" s="31">
        <v>46</v>
      </c>
    </row>
    <row r="19" spans="1:12" ht="15" customHeight="1">
      <c r="A19" s="47"/>
      <c r="B19" s="25"/>
      <c r="C19" s="51"/>
      <c r="D19" s="32">
        <v>1</v>
      </c>
      <c r="E19" s="27">
        <v>0.13932926829268294</v>
      </c>
      <c r="F19" s="28">
        <v>0.38475609756097562</v>
      </c>
      <c r="G19" s="28">
        <v>0.14420731707317072</v>
      </c>
      <c r="H19" s="28">
        <v>2.103658536585366E-2</v>
      </c>
      <c r="I19" s="28">
        <v>3.6585365853658539E-3</v>
      </c>
      <c r="J19" s="28">
        <v>0.19725609756097562</v>
      </c>
      <c r="K19" s="28">
        <v>9.5731707317073172E-2</v>
      </c>
      <c r="L19" s="28">
        <v>1.4024390243902439E-2</v>
      </c>
    </row>
    <row r="20" spans="1:12" ht="15" customHeight="1">
      <c r="A20" s="47"/>
      <c r="B20" s="25"/>
      <c r="C20" s="49" t="s">
        <v>305</v>
      </c>
      <c r="D20" s="29">
        <v>4523</v>
      </c>
      <c r="E20" s="30">
        <v>419</v>
      </c>
      <c r="F20" s="31">
        <v>1798</v>
      </c>
      <c r="G20" s="31">
        <v>744</v>
      </c>
      <c r="H20" s="31">
        <v>124</v>
      </c>
      <c r="I20" s="31">
        <v>28</v>
      </c>
      <c r="J20" s="31">
        <v>800</v>
      </c>
      <c r="K20" s="31">
        <v>509</v>
      </c>
      <c r="L20" s="31">
        <v>101</v>
      </c>
    </row>
    <row r="21" spans="1:12" ht="15" customHeight="1">
      <c r="A21" s="47"/>
      <c r="B21" s="25"/>
      <c r="C21" s="51"/>
      <c r="D21" s="32">
        <v>1</v>
      </c>
      <c r="E21" s="27">
        <v>9.2637629891664824E-2</v>
      </c>
      <c r="F21" s="28">
        <v>0.39752376741101036</v>
      </c>
      <c r="G21" s="28">
        <v>0.16449259341145259</v>
      </c>
      <c r="H21" s="28">
        <v>2.7415432235242097E-2</v>
      </c>
      <c r="I21" s="28">
        <v>6.1905814724740214E-3</v>
      </c>
      <c r="J21" s="28">
        <v>0.17687375635640062</v>
      </c>
      <c r="K21" s="28">
        <v>0.11253592748175989</v>
      </c>
      <c r="L21" s="28">
        <v>2.2330311739995577E-2</v>
      </c>
    </row>
    <row r="22" spans="1:12" ht="15" customHeight="1">
      <c r="A22" s="47"/>
      <c r="B22" s="25"/>
      <c r="C22" s="49" t="s">
        <v>306</v>
      </c>
      <c r="D22" s="29">
        <v>5762</v>
      </c>
      <c r="E22" s="30">
        <v>81</v>
      </c>
      <c r="F22" s="31">
        <v>1564</v>
      </c>
      <c r="G22" s="31">
        <v>1389</v>
      </c>
      <c r="H22" s="31">
        <v>268</v>
      </c>
      <c r="I22" s="31">
        <v>41</v>
      </c>
      <c r="J22" s="31">
        <v>1076</v>
      </c>
      <c r="K22" s="31">
        <v>1191</v>
      </c>
      <c r="L22" s="31">
        <v>152</v>
      </c>
    </row>
    <row r="23" spans="1:12" ht="15" customHeight="1">
      <c r="A23" s="47"/>
      <c r="B23" s="40"/>
      <c r="C23" s="50"/>
      <c r="D23" s="41">
        <v>1</v>
      </c>
      <c r="E23" s="42">
        <v>1.4057618882332524E-2</v>
      </c>
      <c r="F23" s="43">
        <v>0.2714335300242971</v>
      </c>
      <c r="G23" s="43">
        <v>0.24106213120444289</v>
      </c>
      <c r="H23" s="43">
        <v>4.6511627906976744E-2</v>
      </c>
      <c r="I23" s="43">
        <v>7.1155848663658448E-3</v>
      </c>
      <c r="J23" s="43">
        <v>0.18674071502950365</v>
      </c>
      <c r="K23" s="43">
        <v>0.20669906282540784</v>
      </c>
      <c r="L23" s="43">
        <v>2.6379729260673376E-2</v>
      </c>
    </row>
    <row r="24" spans="1:12" ht="15" customHeight="1">
      <c r="A24" s="47"/>
      <c r="B24" s="25" t="s">
        <v>295</v>
      </c>
      <c r="C24" s="52" t="s">
        <v>307</v>
      </c>
      <c r="D24" s="22">
        <v>2093</v>
      </c>
      <c r="E24" s="23">
        <v>183</v>
      </c>
      <c r="F24" s="24">
        <v>665</v>
      </c>
      <c r="G24" s="24">
        <v>330</v>
      </c>
      <c r="H24" s="24">
        <v>66</v>
      </c>
      <c r="I24" s="24">
        <v>15</v>
      </c>
      <c r="J24" s="24">
        <v>415</v>
      </c>
      <c r="K24" s="24">
        <v>364</v>
      </c>
      <c r="L24" s="24">
        <v>55</v>
      </c>
    </row>
    <row r="25" spans="1:12" ht="15" customHeight="1">
      <c r="A25" s="47"/>
      <c r="B25" s="25"/>
      <c r="C25" s="51"/>
      <c r="D25" s="32">
        <v>1</v>
      </c>
      <c r="E25" s="27">
        <v>8.7434304825609169E-2</v>
      </c>
      <c r="F25" s="28">
        <v>0.31772575250836121</v>
      </c>
      <c r="G25" s="28">
        <v>0.15766841853798375</v>
      </c>
      <c r="H25" s="28">
        <v>3.1533683707596752E-2</v>
      </c>
      <c r="I25" s="28">
        <v>7.16674629718108E-3</v>
      </c>
      <c r="J25" s="28">
        <v>0.19827998088867654</v>
      </c>
      <c r="K25" s="28">
        <v>0.17391304347826086</v>
      </c>
      <c r="L25" s="28">
        <v>2.6278069756330624E-2</v>
      </c>
    </row>
    <row r="26" spans="1:12" ht="15" customHeight="1">
      <c r="A26" s="47"/>
      <c r="B26" s="25"/>
      <c r="C26" s="49" t="s">
        <v>308</v>
      </c>
      <c r="D26" s="29">
        <v>6217</v>
      </c>
      <c r="E26" s="30">
        <v>433</v>
      </c>
      <c r="F26" s="31">
        <v>2127</v>
      </c>
      <c r="G26" s="31">
        <v>1250</v>
      </c>
      <c r="H26" s="31">
        <v>214</v>
      </c>
      <c r="I26" s="31">
        <v>38</v>
      </c>
      <c r="J26" s="31">
        <v>1149</v>
      </c>
      <c r="K26" s="31">
        <v>886</v>
      </c>
      <c r="L26" s="31">
        <v>120</v>
      </c>
    </row>
    <row r="27" spans="1:12" ht="15" customHeight="1">
      <c r="A27" s="47"/>
      <c r="B27" s="25"/>
      <c r="C27" s="51"/>
      <c r="D27" s="32">
        <v>1</v>
      </c>
      <c r="E27" s="27">
        <v>6.9647740067556696E-2</v>
      </c>
      <c r="F27" s="28">
        <v>0.34212642753739747</v>
      </c>
      <c r="G27" s="28">
        <v>0.20106160527585651</v>
      </c>
      <c r="H27" s="28">
        <v>3.4421746823226636E-2</v>
      </c>
      <c r="I27" s="28">
        <v>6.112272800386038E-3</v>
      </c>
      <c r="J27" s="28">
        <v>0.18481582756956733</v>
      </c>
      <c r="K27" s="28">
        <v>0.14251246581952709</v>
      </c>
      <c r="L27" s="28">
        <v>1.9301914106482226E-2</v>
      </c>
    </row>
    <row r="28" spans="1:12" ht="15" customHeight="1">
      <c r="A28" s="47"/>
      <c r="B28" s="25"/>
      <c r="C28" s="49" t="s">
        <v>406</v>
      </c>
      <c r="D28" s="29">
        <v>7018</v>
      </c>
      <c r="E28" s="30">
        <v>884</v>
      </c>
      <c r="F28" s="31">
        <v>2513</v>
      </c>
      <c r="G28" s="31">
        <v>1112</v>
      </c>
      <c r="H28" s="31">
        <v>192</v>
      </c>
      <c r="I28" s="31">
        <v>29</v>
      </c>
      <c r="J28" s="31">
        <v>1429</v>
      </c>
      <c r="K28" s="31">
        <v>740</v>
      </c>
      <c r="L28" s="31">
        <v>119</v>
      </c>
    </row>
    <row r="29" spans="1:12" ht="15" customHeight="1">
      <c r="A29" s="47"/>
      <c r="B29" s="25"/>
      <c r="C29" s="51"/>
      <c r="D29" s="32">
        <v>1</v>
      </c>
      <c r="E29" s="27">
        <v>0.12596181248218866</v>
      </c>
      <c r="F29" s="28">
        <v>0.35807922485038474</v>
      </c>
      <c r="G29" s="28">
        <v>0.15844970076944997</v>
      </c>
      <c r="H29" s="28">
        <v>2.7358221715588486E-2</v>
      </c>
      <c r="I29" s="28">
        <v>4.1322314049586778E-3</v>
      </c>
      <c r="J29" s="28">
        <v>0.20361926474779141</v>
      </c>
      <c r="K29" s="28">
        <v>0.10544314619549729</v>
      </c>
      <c r="L29" s="28">
        <v>1.6956397834140782E-2</v>
      </c>
    </row>
    <row r="30" spans="1:12" ht="15" customHeight="1">
      <c r="A30" s="47"/>
      <c r="B30" s="25"/>
      <c r="C30" s="49" t="s">
        <v>407</v>
      </c>
      <c r="D30" s="29">
        <v>4023</v>
      </c>
      <c r="E30" s="30">
        <v>326</v>
      </c>
      <c r="F30" s="31">
        <v>1287</v>
      </c>
      <c r="G30" s="31">
        <v>693</v>
      </c>
      <c r="H30" s="31">
        <v>121</v>
      </c>
      <c r="I30" s="31">
        <v>20</v>
      </c>
      <c r="J30" s="31">
        <v>915</v>
      </c>
      <c r="K30" s="31">
        <v>573</v>
      </c>
      <c r="L30" s="31">
        <v>88</v>
      </c>
    </row>
    <row r="31" spans="1:12" ht="15" customHeight="1">
      <c r="A31" s="47"/>
      <c r="B31" s="40"/>
      <c r="C31" s="50"/>
      <c r="D31" s="41">
        <v>1</v>
      </c>
      <c r="E31" s="42">
        <v>8.103405418841661E-2</v>
      </c>
      <c r="F31" s="43">
        <v>0.31991051454138703</v>
      </c>
      <c r="G31" s="43">
        <v>0.17225950782997762</v>
      </c>
      <c r="H31" s="43">
        <v>3.0077056922694505E-2</v>
      </c>
      <c r="I31" s="43">
        <v>4.9714143673875218E-3</v>
      </c>
      <c r="J31" s="43">
        <v>0.22744220730797912</v>
      </c>
      <c r="K31" s="43">
        <v>0.14243102162565249</v>
      </c>
      <c r="L31" s="43">
        <v>2.1874223216505097E-2</v>
      </c>
    </row>
    <row r="32" spans="1:12" ht="15" customHeight="1">
      <c r="A32" s="47"/>
      <c r="B32" s="25" t="s">
        <v>296</v>
      </c>
      <c r="C32" s="52" t="s">
        <v>408</v>
      </c>
      <c r="D32" s="22">
        <v>2534</v>
      </c>
      <c r="E32" s="33">
        <v>243</v>
      </c>
      <c r="F32" s="34">
        <v>775</v>
      </c>
      <c r="G32" s="34">
        <v>496</v>
      </c>
      <c r="H32" s="34">
        <v>99</v>
      </c>
      <c r="I32" s="34">
        <v>21</v>
      </c>
      <c r="J32" s="34">
        <v>650</v>
      </c>
      <c r="K32" s="34">
        <v>230</v>
      </c>
      <c r="L32" s="34">
        <v>20</v>
      </c>
    </row>
    <row r="33" spans="1:12" ht="15" customHeight="1">
      <c r="A33" s="47"/>
      <c r="B33" s="25"/>
      <c r="C33" s="51"/>
      <c r="D33" s="32">
        <v>1</v>
      </c>
      <c r="E33" s="27">
        <v>9.5895816890292029E-2</v>
      </c>
      <c r="F33" s="28">
        <v>0.30584056827150752</v>
      </c>
      <c r="G33" s="28">
        <v>0.19573796369376481</v>
      </c>
      <c r="H33" s="28">
        <v>3.9068666140489344E-2</v>
      </c>
      <c r="I33" s="28">
        <v>8.2872928176795577E-3</v>
      </c>
      <c r="J33" s="28">
        <v>0.25651144435674822</v>
      </c>
      <c r="K33" s="28">
        <v>9.0765588003157066E-2</v>
      </c>
      <c r="L33" s="28">
        <v>7.8926598263614842E-3</v>
      </c>
    </row>
    <row r="34" spans="1:12" ht="15" customHeight="1">
      <c r="A34" s="47"/>
      <c r="B34" s="25"/>
      <c r="C34" s="49" t="s">
        <v>409</v>
      </c>
      <c r="D34" s="29">
        <v>13584</v>
      </c>
      <c r="E34" s="35">
        <v>1246</v>
      </c>
      <c r="F34" s="36">
        <v>4939</v>
      </c>
      <c r="G34" s="36">
        <v>2523</v>
      </c>
      <c r="H34" s="36">
        <v>416</v>
      </c>
      <c r="I34" s="36">
        <v>67</v>
      </c>
      <c r="J34" s="36">
        <v>2704</v>
      </c>
      <c r="K34" s="36">
        <v>1573</v>
      </c>
      <c r="L34" s="36">
        <v>116</v>
      </c>
    </row>
    <row r="35" spans="1:12" ht="15" customHeight="1">
      <c r="A35" s="47"/>
      <c r="B35" s="25"/>
      <c r="C35" s="51"/>
      <c r="D35" s="32">
        <v>1</v>
      </c>
      <c r="E35" s="27">
        <v>9.1725559481743227E-2</v>
      </c>
      <c r="F35" s="28">
        <v>0.36358951707891635</v>
      </c>
      <c r="G35" s="28">
        <v>0.18573321554770317</v>
      </c>
      <c r="H35" s="28">
        <v>3.0624263839811542E-2</v>
      </c>
      <c r="I35" s="28">
        <v>4.9322732626619556E-3</v>
      </c>
      <c r="J35" s="28">
        <v>0.19905771495877503</v>
      </c>
      <c r="K35" s="28">
        <v>0.1157979976442874</v>
      </c>
      <c r="L35" s="28">
        <v>8.5394581861012956E-3</v>
      </c>
    </row>
    <row r="36" spans="1:12" ht="15" customHeight="1">
      <c r="A36" s="47"/>
      <c r="B36" s="25"/>
      <c r="C36" s="49" t="s">
        <v>410</v>
      </c>
      <c r="D36" s="29">
        <v>2397</v>
      </c>
      <c r="E36" s="35">
        <v>290</v>
      </c>
      <c r="F36" s="36">
        <v>753</v>
      </c>
      <c r="G36" s="36">
        <v>322</v>
      </c>
      <c r="H36" s="36">
        <v>71</v>
      </c>
      <c r="I36" s="36">
        <v>14</v>
      </c>
      <c r="J36" s="36">
        <v>421</v>
      </c>
      <c r="K36" s="36">
        <v>486</v>
      </c>
      <c r="L36" s="36">
        <v>40</v>
      </c>
    </row>
    <row r="37" spans="1:12" ht="15" customHeight="1">
      <c r="A37" s="47"/>
      <c r="B37" s="25"/>
      <c r="C37" s="51"/>
      <c r="D37" s="32">
        <v>1</v>
      </c>
      <c r="E37" s="27">
        <v>0.12098456403838131</v>
      </c>
      <c r="F37" s="28">
        <v>0.31414267834793491</v>
      </c>
      <c r="G37" s="28">
        <v>0.13433458489778891</v>
      </c>
      <c r="H37" s="28">
        <v>2.9620358781810598E-2</v>
      </c>
      <c r="I37" s="28">
        <v>5.8406341259908219E-3</v>
      </c>
      <c r="J37" s="28">
        <v>0.17563621193158113</v>
      </c>
      <c r="K37" s="28">
        <v>0.20275344180225283</v>
      </c>
      <c r="L37" s="28">
        <v>1.6687526074259492E-2</v>
      </c>
    </row>
    <row r="38" spans="1:12" ht="15" customHeight="1">
      <c r="A38" s="47"/>
      <c r="B38" s="25"/>
      <c r="C38" s="49" t="s">
        <v>411</v>
      </c>
      <c r="D38" s="29">
        <v>794</v>
      </c>
      <c r="E38" s="35">
        <v>64</v>
      </c>
      <c r="F38" s="36">
        <v>151</v>
      </c>
      <c r="G38" s="36">
        <v>79</v>
      </c>
      <c r="H38" s="36">
        <v>12</v>
      </c>
      <c r="I38" s="36">
        <v>4</v>
      </c>
      <c r="J38" s="36">
        <v>141</v>
      </c>
      <c r="K38" s="36">
        <v>320</v>
      </c>
      <c r="L38" s="36">
        <v>23</v>
      </c>
    </row>
    <row r="39" spans="1:12" ht="15" customHeight="1">
      <c r="A39" s="47"/>
      <c r="B39" s="40"/>
      <c r="C39" s="50"/>
      <c r="D39" s="41">
        <v>1</v>
      </c>
      <c r="E39" s="42">
        <v>8.0604534005037781E-2</v>
      </c>
      <c r="F39" s="43">
        <v>0.19017632241813601</v>
      </c>
      <c r="G39" s="43">
        <v>9.949622166246852E-2</v>
      </c>
      <c r="H39" s="43">
        <v>1.5113350125944584E-2</v>
      </c>
      <c r="I39" s="43">
        <v>5.0377833753148613E-3</v>
      </c>
      <c r="J39" s="43">
        <v>0.17758186397984888</v>
      </c>
      <c r="K39" s="43">
        <v>0.40302267002518893</v>
      </c>
      <c r="L39" s="43">
        <v>2.8967254408060455E-2</v>
      </c>
    </row>
    <row r="40" spans="1:12" ht="15" customHeight="1">
      <c r="A40" s="47"/>
      <c r="B40" s="25" t="s">
        <v>297</v>
      </c>
      <c r="C40" s="52" t="s">
        <v>2</v>
      </c>
      <c r="D40" s="22">
        <v>1979</v>
      </c>
      <c r="E40" s="23">
        <v>199</v>
      </c>
      <c r="F40" s="24">
        <v>697</v>
      </c>
      <c r="G40" s="24">
        <v>321</v>
      </c>
      <c r="H40" s="24">
        <v>45</v>
      </c>
      <c r="I40" s="24">
        <v>6</v>
      </c>
      <c r="J40" s="24">
        <v>358</v>
      </c>
      <c r="K40" s="24">
        <v>302</v>
      </c>
      <c r="L40" s="24">
        <v>51</v>
      </c>
    </row>
    <row r="41" spans="1:12" ht="15" customHeight="1">
      <c r="A41" s="47"/>
      <c r="B41" s="25"/>
      <c r="C41" s="51"/>
      <c r="D41" s="32">
        <v>1</v>
      </c>
      <c r="E41" s="27">
        <v>0.10055583628094998</v>
      </c>
      <c r="F41" s="28">
        <v>0.35219807983830215</v>
      </c>
      <c r="G41" s="28">
        <v>0.16220313289540172</v>
      </c>
      <c r="H41" s="28">
        <v>2.2738756947953513E-2</v>
      </c>
      <c r="I41" s="28">
        <v>3.0318342597271349E-3</v>
      </c>
      <c r="J41" s="28">
        <v>0.18089944416371906</v>
      </c>
      <c r="K41" s="28">
        <v>0.15260232440626578</v>
      </c>
      <c r="L41" s="28">
        <v>2.5770591207680646E-2</v>
      </c>
    </row>
    <row r="42" spans="1:12" ht="15" customHeight="1">
      <c r="A42" s="47"/>
      <c r="B42" s="25"/>
      <c r="C42" s="49" t="s">
        <v>309</v>
      </c>
      <c r="D42" s="29">
        <v>1921</v>
      </c>
      <c r="E42" s="30">
        <v>166</v>
      </c>
      <c r="F42" s="31">
        <v>667</v>
      </c>
      <c r="G42" s="31">
        <v>341</v>
      </c>
      <c r="H42" s="31">
        <v>61</v>
      </c>
      <c r="I42" s="31">
        <v>11</v>
      </c>
      <c r="J42" s="31">
        <v>384</v>
      </c>
      <c r="K42" s="31">
        <v>274</v>
      </c>
      <c r="L42" s="31">
        <v>17</v>
      </c>
    </row>
    <row r="43" spans="1:12" ht="15" customHeight="1">
      <c r="A43" s="47"/>
      <c r="B43" s="25"/>
      <c r="C43" s="51"/>
      <c r="D43" s="32">
        <v>1</v>
      </c>
      <c r="E43" s="27">
        <v>8.6413326392503903E-2</v>
      </c>
      <c r="F43" s="28">
        <v>0.34721499219156687</v>
      </c>
      <c r="G43" s="28">
        <v>0.17751171264966165</v>
      </c>
      <c r="H43" s="28">
        <v>3.1754294638209266E-2</v>
      </c>
      <c r="I43" s="28">
        <v>5.726184279021343E-3</v>
      </c>
      <c r="J43" s="28">
        <v>0.19989588755856325</v>
      </c>
      <c r="K43" s="28">
        <v>0.14263404476834982</v>
      </c>
      <c r="L43" s="28">
        <v>8.8495575221238937E-3</v>
      </c>
    </row>
    <row r="44" spans="1:12" ht="15" customHeight="1">
      <c r="A44" s="47"/>
      <c r="B44" s="25"/>
      <c r="C44" s="49" t="s">
        <v>310</v>
      </c>
      <c r="D44" s="29">
        <v>1117</v>
      </c>
      <c r="E44" s="30">
        <v>104</v>
      </c>
      <c r="F44" s="31">
        <v>403</v>
      </c>
      <c r="G44" s="31">
        <v>173</v>
      </c>
      <c r="H44" s="31">
        <v>28</v>
      </c>
      <c r="I44" s="31">
        <v>2</v>
      </c>
      <c r="J44" s="31">
        <v>207</v>
      </c>
      <c r="K44" s="31">
        <v>190</v>
      </c>
      <c r="L44" s="31">
        <v>10</v>
      </c>
    </row>
    <row r="45" spans="1:12" ht="15" customHeight="1">
      <c r="A45" s="47"/>
      <c r="B45" s="25"/>
      <c r="C45" s="51"/>
      <c r="D45" s="32">
        <v>1</v>
      </c>
      <c r="E45" s="27">
        <v>9.3106535362578333E-2</v>
      </c>
      <c r="F45" s="28">
        <v>0.36078782452999103</v>
      </c>
      <c r="G45" s="28">
        <v>0.15487914055505819</v>
      </c>
      <c r="H45" s="28">
        <v>2.5067144136078783E-2</v>
      </c>
      <c r="I45" s="28">
        <v>1.7905102954341987E-3</v>
      </c>
      <c r="J45" s="28">
        <v>0.18531781557743957</v>
      </c>
      <c r="K45" s="28">
        <v>0.17009847806624889</v>
      </c>
      <c r="L45" s="28">
        <v>8.9525514771709933E-3</v>
      </c>
    </row>
    <row r="46" spans="1:12" ht="15" customHeight="1">
      <c r="A46" s="47"/>
      <c r="B46" s="25"/>
      <c r="C46" s="49" t="s">
        <v>5</v>
      </c>
      <c r="D46" s="29">
        <v>1482</v>
      </c>
      <c r="E46" s="30">
        <v>124</v>
      </c>
      <c r="F46" s="31">
        <v>501</v>
      </c>
      <c r="G46" s="31">
        <v>248</v>
      </c>
      <c r="H46" s="31">
        <v>54</v>
      </c>
      <c r="I46" s="31">
        <v>8</v>
      </c>
      <c r="J46" s="31">
        <v>329</v>
      </c>
      <c r="K46" s="31">
        <v>185</v>
      </c>
      <c r="L46" s="31">
        <v>33</v>
      </c>
    </row>
    <row r="47" spans="1:12" ht="15" customHeight="1">
      <c r="A47" s="47"/>
      <c r="B47" s="25"/>
      <c r="C47" s="51"/>
      <c r="D47" s="32">
        <v>1</v>
      </c>
      <c r="E47" s="27">
        <v>8.3670715249662617E-2</v>
      </c>
      <c r="F47" s="28">
        <v>0.33805668016194335</v>
      </c>
      <c r="G47" s="28">
        <v>0.16734143049932523</v>
      </c>
      <c r="H47" s="28">
        <v>3.643724696356275E-2</v>
      </c>
      <c r="I47" s="28">
        <v>5.3981106612685558E-3</v>
      </c>
      <c r="J47" s="28">
        <v>0.22199730094466938</v>
      </c>
      <c r="K47" s="28">
        <v>0.12483130904183536</v>
      </c>
      <c r="L47" s="28">
        <v>2.2267206477732792E-2</v>
      </c>
    </row>
    <row r="48" spans="1:12" ht="15" customHeight="1">
      <c r="A48" s="47"/>
      <c r="B48" s="25"/>
      <c r="C48" s="49" t="s">
        <v>311</v>
      </c>
      <c r="D48" s="29">
        <v>2208</v>
      </c>
      <c r="E48" s="30">
        <v>235</v>
      </c>
      <c r="F48" s="31">
        <v>801</v>
      </c>
      <c r="G48" s="31">
        <v>355</v>
      </c>
      <c r="H48" s="31">
        <v>53</v>
      </c>
      <c r="I48" s="31">
        <v>5</v>
      </c>
      <c r="J48" s="31">
        <v>334</v>
      </c>
      <c r="K48" s="31">
        <v>370</v>
      </c>
      <c r="L48" s="31">
        <v>55</v>
      </c>
    </row>
    <row r="49" spans="1:12" ht="15" customHeight="1">
      <c r="A49" s="47"/>
      <c r="B49" s="25"/>
      <c r="C49" s="51"/>
      <c r="D49" s="32">
        <v>1</v>
      </c>
      <c r="E49" s="27">
        <v>0.10643115942028986</v>
      </c>
      <c r="F49" s="28">
        <v>0.36277173913043476</v>
      </c>
      <c r="G49" s="28">
        <v>0.16077898550724637</v>
      </c>
      <c r="H49" s="28">
        <v>2.4003623188405796E-2</v>
      </c>
      <c r="I49" s="28">
        <v>2.2644927536231885E-3</v>
      </c>
      <c r="J49" s="28">
        <v>0.15126811594202899</v>
      </c>
      <c r="K49" s="28">
        <v>0.16757246376811594</v>
      </c>
      <c r="L49" s="28">
        <v>2.4909420289855072E-2</v>
      </c>
    </row>
    <row r="50" spans="1:12" ht="15" customHeight="1">
      <c r="A50" s="47"/>
      <c r="B50" s="25"/>
      <c r="C50" s="49" t="s">
        <v>7</v>
      </c>
      <c r="D50" s="29">
        <v>1532</v>
      </c>
      <c r="E50" s="30">
        <v>119</v>
      </c>
      <c r="F50" s="31">
        <v>555</v>
      </c>
      <c r="G50" s="31">
        <v>288</v>
      </c>
      <c r="H50" s="31">
        <v>48</v>
      </c>
      <c r="I50" s="31">
        <v>10</v>
      </c>
      <c r="J50" s="31">
        <v>306</v>
      </c>
      <c r="K50" s="31">
        <v>180</v>
      </c>
      <c r="L50" s="31">
        <v>26</v>
      </c>
    </row>
    <row r="51" spans="1:12" ht="15" customHeight="1">
      <c r="A51" s="47"/>
      <c r="B51" s="25"/>
      <c r="C51" s="51"/>
      <c r="D51" s="32">
        <v>1</v>
      </c>
      <c r="E51" s="27">
        <v>7.7676240208877284E-2</v>
      </c>
      <c r="F51" s="28">
        <v>0.3622715404699739</v>
      </c>
      <c r="G51" s="28">
        <v>0.18798955613577023</v>
      </c>
      <c r="H51" s="28">
        <v>3.1331592689295036E-2</v>
      </c>
      <c r="I51" s="28">
        <v>6.5274151436031328E-3</v>
      </c>
      <c r="J51" s="28">
        <v>0.19973890339425587</v>
      </c>
      <c r="K51" s="28">
        <v>0.1174934725848564</v>
      </c>
      <c r="L51" s="28">
        <v>1.6971279373368148E-2</v>
      </c>
    </row>
    <row r="52" spans="1:12" ht="15" customHeight="1">
      <c r="A52" s="47"/>
      <c r="B52" s="25"/>
      <c r="C52" s="49" t="s">
        <v>3</v>
      </c>
      <c r="D52" s="29">
        <v>2344</v>
      </c>
      <c r="E52" s="30">
        <v>232</v>
      </c>
      <c r="F52" s="31">
        <v>804</v>
      </c>
      <c r="G52" s="31">
        <v>427</v>
      </c>
      <c r="H52" s="31">
        <v>73</v>
      </c>
      <c r="I52" s="31">
        <v>14</v>
      </c>
      <c r="J52" s="31">
        <v>422</v>
      </c>
      <c r="K52" s="31">
        <v>329</v>
      </c>
      <c r="L52" s="31">
        <v>43</v>
      </c>
    </row>
    <row r="53" spans="1:12" ht="15" customHeight="1">
      <c r="A53" s="47"/>
      <c r="B53" s="25"/>
      <c r="C53" s="51"/>
      <c r="D53" s="32">
        <v>1</v>
      </c>
      <c r="E53" s="27">
        <v>9.8976109215017066E-2</v>
      </c>
      <c r="F53" s="28">
        <v>0.34300341296928327</v>
      </c>
      <c r="G53" s="28">
        <v>0.18216723549488054</v>
      </c>
      <c r="H53" s="28">
        <v>3.1143344709897609E-2</v>
      </c>
      <c r="I53" s="28">
        <v>5.9726962457337888E-3</v>
      </c>
      <c r="J53" s="28">
        <v>0.18003412969283278</v>
      </c>
      <c r="K53" s="28">
        <v>0.14035836177474403</v>
      </c>
      <c r="L53" s="28">
        <v>1.834470989761092E-2</v>
      </c>
    </row>
    <row r="54" spans="1:12" ht="15" customHeight="1">
      <c r="A54" s="47"/>
      <c r="B54" s="25"/>
      <c r="C54" s="49" t="s">
        <v>6</v>
      </c>
      <c r="D54" s="29">
        <v>1909</v>
      </c>
      <c r="E54" s="30">
        <v>183</v>
      </c>
      <c r="F54" s="31">
        <v>630</v>
      </c>
      <c r="G54" s="31">
        <v>363</v>
      </c>
      <c r="H54" s="31">
        <v>75</v>
      </c>
      <c r="I54" s="31">
        <v>10</v>
      </c>
      <c r="J54" s="31">
        <v>411</v>
      </c>
      <c r="K54" s="31">
        <v>201</v>
      </c>
      <c r="L54" s="31">
        <v>36</v>
      </c>
    </row>
    <row r="55" spans="1:12" ht="15" customHeight="1">
      <c r="A55" s="47"/>
      <c r="B55" s="25"/>
      <c r="C55" s="51"/>
      <c r="D55" s="32">
        <v>1</v>
      </c>
      <c r="E55" s="27">
        <v>9.5861707700366686E-2</v>
      </c>
      <c r="F55" s="28">
        <v>0.33001571503404925</v>
      </c>
      <c r="G55" s="28">
        <v>0.19015191199580933</v>
      </c>
      <c r="H55" s="28">
        <v>3.9287585123101099E-2</v>
      </c>
      <c r="I55" s="28">
        <v>5.2383446830801469E-3</v>
      </c>
      <c r="J55" s="28">
        <v>0.21529596647459404</v>
      </c>
      <c r="K55" s="28">
        <v>0.10529072812991094</v>
      </c>
      <c r="L55" s="28">
        <v>1.8858040859088529E-2</v>
      </c>
    </row>
    <row r="56" spans="1:12" ht="15" customHeight="1">
      <c r="A56" s="47"/>
      <c r="B56" s="25"/>
      <c r="C56" s="49" t="s">
        <v>8</v>
      </c>
      <c r="D56" s="29">
        <v>5182</v>
      </c>
      <c r="E56" s="30">
        <v>495</v>
      </c>
      <c r="F56" s="31">
        <v>1612</v>
      </c>
      <c r="G56" s="31">
        <v>924</v>
      </c>
      <c r="H56" s="31">
        <v>167</v>
      </c>
      <c r="I56" s="31">
        <v>41</v>
      </c>
      <c r="J56" s="31">
        <v>1220</v>
      </c>
      <c r="K56" s="31">
        <v>587</v>
      </c>
      <c r="L56" s="31">
        <v>136</v>
      </c>
    </row>
    <row r="57" spans="1:12" ht="15" customHeight="1">
      <c r="A57" s="47"/>
      <c r="B57" s="40"/>
      <c r="C57" s="50"/>
      <c r="D57" s="41">
        <v>1</v>
      </c>
      <c r="E57" s="42">
        <v>9.5522964106522584E-2</v>
      </c>
      <c r="F57" s="43">
        <v>0.31107680432265533</v>
      </c>
      <c r="G57" s="43">
        <v>0.17830953299884214</v>
      </c>
      <c r="H57" s="43">
        <v>3.222693940563489E-2</v>
      </c>
      <c r="I57" s="43">
        <v>7.9120030876109609E-3</v>
      </c>
      <c r="J57" s="43">
        <v>0.23543033577769201</v>
      </c>
      <c r="K57" s="43">
        <v>0.11327672713238132</v>
      </c>
      <c r="L57" s="43">
        <v>2.6244693168660748E-2</v>
      </c>
    </row>
    <row r="58" spans="1:12" ht="15" customHeight="1"/>
    <row r="59" spans="1:12" ht="15" hidden="1" customHeight="1"/>
    <row r="60" spans="1:12" ht="12" hidden="1" customHeight="1">
      <c r="C60" s="37"/>
    </row>
    <row r="61" spans="1:12" ht="12" hidden="1" customHeight="1">
      <c r="C61" s="37"/>
    </row>
    <row r="62" spans="1:12" ht="12" hidden="1" customHeight="1"/>
    <row r="63" spans="1:12" ht="12" hidden="1" customHeight="1"/>
    <row r="64" spans="1:12"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L9">
    <cfRule type="top10" dxfId="549" priority="31" rank="1"/>
  </conditionalFormatting>
  <conditionalFormatting sqref="E57:L57">
    <cfRule type="top10" dxfId="548" priority="25" rank="1"/>
  </conditionalFormatting>
  <conditionalFormatting sqref="E55:L55">
    <cfRule type="top10" dxfId="547" priority="24" rank="1"/>
  </conditionalFormatting>
  <conditionalFormatting sqref="E53:L53">
    <cfRule type="top10" dxfId="546" priority="23" rank="1"/>
  </conditionalFormatting>
  <conditionalFormatting sqref="E51:L51">
    <cfRule type="top10" dxfId="545" priority="22" rank="1"/>
  </conditionalFormatting>
  <conditionalFormatting sqref="E49:L49">
    <cfRule type="top10" dxfId="544" priority="21" rank="1"/>
  </conditionalFormatting>
  <conditionalFormatting sqref="E47:L47">
    <cfRule type="top10" dxfId="543" priority="20" rank="1"/>
  </conditionalFormatting>
  <conditionalFormatting sqref="E45:L45">
    <cfRule type="top10" dxfId="542" priority="19" rank="1"/>
  </conditionalFormatting>
  <conditionalFormatting sqref="E43:L43">
    <cfRule type="top10" dxfId="541" priority="18" rank="1"/>
  </conditionalFormatting>
  <conditionalFormatting sqref="E41:L41">
    <cfRule type="top10" dxfId="540" priority="17" rank="1"/>
  </conditionalFormatting>
  <conditionalFormatting sqref="E39:L39">
    <cfRule type="top10" dxfId="539" priority="16" rank="1"/>
  </conditionalFormatting>
  <conditionalFormatting sqref="E37:L37">
    <cfRule type="top10" dxfId="538" priority="15" rank="1"/>
  </conditionalFormatting>
  <conditionalFormatting sqref="E35:L35">
    <cfRule type="top10" dxfId="537" priority="14" rank="1"/>
  </conditionalFormatting>
  <conditionalFormatting sqref="E33:L33">
    <cfRule type="top10" dxfId="536" priority="13" rank="1"/>
  </conditionalFormatting>
  <conditionalFormatting sqref="E31:L31">
    <cfRule type="top10" dxfId="535" priority="11" rank="1"/>
  </conditionalFormatting>
  <conditionalFormatting sqref="E29:L29">
    <cfRule type="top10" dxfId="534" priority="10" rank="1"/>
  </conditionalFormatting>
  <conditionalFormatting sqref="E27:L27">
    <cfRule type="top10" dxfId="533" priority="9" rank="1"/>
  </conditionalFormatting>
  <conditionalFormatting sqref="E25:L25">
    <cfRule type="top10" dxfId="532" priority="8" rank="1"/>
  </conditionalFormatting>
  <conditionalFormatting sqref="E23:L23">
    <cfRule type="top10" dxfId="531" priority="7" rank="1"/>
  </conditionalFormatting>
  <conditionalFormatting sqref="E21:L21">
    <cfRule type="top10" dxfId="530" priority="6" rank="1"/>
  </conditionalFormatting>
  <conditionalFormatting sqref="E19:L19">
    <cfRule type="top10" dxfId="529" priority="5" rank="1"/>
  </conditionalFormatting>
  <conditionalFormatting sqref="E17:L17">
    <cfRule type="top10" dxfId="528" priority="4" rank="1"/>
  </conditionalFormatting>
  <conditionalFormatting sqref="E15:L15">
    <cfRule type="top10" dxfId="527" priority="3" rank="1"/>
  </conditionalFormatting>
  <conditionalFormatting sqref="E13:L13">
    <cfRule type="top10" dxfId="526" priority="2" rank="1"/>
  </conditionalFormatting>
  <conditionalFormatting sqref="E11:L11">
    <cfRule type="top10" dxfId="5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7" width="8.625" style="3"/>
    <col min="18" max="16384" width="8.625" style="38"/>
  </cols>
  <sheetData>
    <row r="1" spans="1:16384" ht="15" customHeight="1">
      <c r="A1" s="48"/>
      <c r="B1" s="37"/>
      <c r="C1" s="37"/>
      <c r="D1" s="37"/>
      <c r="E1" s="37"/>
      <c r="F1" s="37"/>
      <c r="G1" s="37"/>
      <c r="H1" s="37"/>
      <c r="I1" s="37"/>
      <c r="J1" s="37"/>
      <c r="K1" s="37"/>
      <c r="L1" s="37"/>
      <c r="M1" s="37"/>
      <c r="N1" s="37"/>
      <c r="O1" s="37"/>
      <c r="P1" s="37"/>
      <c r="Q1" s="37"/>
    </row>
    <row r="2" spans="1:16384" ht="15" customHeight="1"/>
    <row r="3" spans="1:16384" ht="15" customHeight="1">
      <c r="B3" s="3" t="s">
        <v>354</v>
      </c>
    </row>
    <row r="4" spans="1:16384" ht="15" customHeight="1">
      <c r="B4" s="3" t="s">
        <v>355</v>
      </c>
    </row>
    <row r="5" spans="1:16384" ht="15" customHeight="1"/>
    <row r="6" spans="1:16384" ht="2.1" customHeight="1">
      <c r="B6" s="5"/>
      <c r="C6" s="6"/>
      <c r="D6" s="7"/>
      <c r="E6" s="8"/>
      <c r="F6" s="9"/>
      <c r="G6" s="9"/>
      <c r="H6" s="9"/>
      <c r="I6" s="9"/>
      <c r="J6" s="9"/>
      <c r="K6" s="9"/>
      <c r="L6" s="9"/>
      <c r="M6" s="9"/>
      <c r="N6" s="9"/>
      <c r="O6" s="9"/>
      <c r="P6" s="9"/>
      <c r="Q6" s="9"/>
    </row>
    <row r="7" spans="1:16384" s="44" customFormat="1" ht="117.95" customHeight="1" thickBot="1">
      <c r="A7" s="10"/>
      <c r="B7" s="11"/>
      <c r="C7" s="12" t="s">
        <v>298</v>
      </c>
      <c r="D7" s="13" t="s">
        <v>0</v>
      </c>
      <c r="E7" s="14" t="s">
        <v>185</v>
      </c>
      <c r="F7" s="14" t="s">
        <v>186</v>
      </c>
      <c r="G7" s="14" t="s">
        <v>187</v>
      </c>
      <c r="H7" s="14" t="s">
        <v>188</v>
      </c>
      <c r="I7" s="14" t="s">
        <v>189</v>
      </c>
      <c r="J7" s="14" t="s">
        <v>190</v>
      </c>
      <c r="K7" s="14" t="s">
        <v>191</v>
      </c>
      <c r="L7" s="14" t="s">
        <v>192</v>
      </c>
      <c r="M7" s="14" t="s">
        <v>193</v>
      </c>
      <c r="N7" s="14" t="s">
        <v>69</v>
      </c>
      <c r="O7" s="14" t="s">
        <v>194</v>
      </c>
      <c r="P7" s="14" t="s">
        <v>112</v>
      </c>
      <c r="Q7" s="14" t="s">
        <v>20</v>
      </c>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16649</v>
      </c>
      <c r="E8" s="16">
        <v>12518</v>
      </c>
      <c r="F8" s="17">
        <v>5187</v>
      </c>
      <c r="G8" s="17">
        <v>7800</v>
      </c>
      <c r="H8" s="17">
        <v>1881</v>
      </c>
      <c r="I8" s="17">
        <v>1382</v>
      </c>
      <c r="J8" s="17">
        <v>2744</v>
      </c>
      <c r="K8" s="17">
        <v>306</v>
      </c>
      <c r="L8" s="17">
        <v>5486</v>
      </c>
      <c r="M8" s="17">
        <v>1850</v>
      </c>
      <c r="N8" s="17">
        <v>570</v>
      </c>
      <c r="O8" s="17">
        <v>208</v>
      </c>
      <c r="P8" s="17">
        <v>33</v>
      </c>
      <c r="Q8" s="17">
        <v>153</v>
      </c>
    </row>
    <row r="9" spans="1:16384" ht="15" customHeight="1">
      <c r="A9" s="47"/>
      <c r="B9" s="55"/>
      <c r="C9" s="56"/>
      <c r="D9" s="18">
        <v>1</v>
      </c>
      <c r="E9" s="19">
        <v>0.75187698960898552</v>
      </c>
      <c r="F9" s="20">
        <v>0.3115502432578533</v>
      </c>
      <c r="G9" s="20">
        <v>0.46849660640278695</v>
      </c>
      <c r="H9" s="20">
        <v>0.1129797585440567</v>
      </c>
      <c r="I9" s="20">
        <v>8.3007988467775837E-2</v>
      </c>
      <c r="J9" s="20">
        <v>0.16481470358580094</v>
      </c>
      <c r="K9" s="20">
        <v>1.8379482251186258E-2</v>
      </c>
      <c r="L9" s="20">
        <v>0.32950927983662681</v>
      </c>
      <c r="M9" s="20">
        <v>0.11111778485194305</v>
      </c>
      <c r="N9" s="20">
        <v>3.4236290467895968E-2</v>
      </c>
      <c r="O9" s="20">
        <v>1.2493242837407652E-2</v>
      </c>
      <c r="P9" s="20">
        <v>1.9821010270887141E-3</v>
      </c>
      <c r="Q9" s="20">
        <v>9.1897411255931292E-3</v>
      </c>
    </row>
    <row r="10" spans="1:16384" ht="15" customHeight="1">
      <c r="A10" s="47"/>
      <c r="B10" s="21" t="s">
        <v>294</v>
      </c>
      <c r="C10" s="57" t="s">
        <v>300</v>
      </c>
      <c r="D10" s="22">
        <v>8404</v>
      </c>
      <c r="E10" s="23">
        <v>7128</v>
      </c>
      <c r="F10" s="24">
        <v>2232</v>
      </c>
      <c r="G10" s="24">
        <v>3865</v>
      </c>
      <c r="H10" s="24">
        <v>966</v>
      </c>
      <c r="I10" s="24">
        <v>605</v>
      </c>
      <c r="J10" s="24">
        <v>1215</v>
      </c>
      <c r="K10" s="24">
        <v>71</v>
      </c>
      <c r="L10" s="24">
        <v>2381</v>
      </c>
      <c r="M10" s="24">
        <v>861</v>
      </c>
      <c r="N10" s="24">
        <v>264</v>
      </c>
      <c r="O10" s="24">
        <v>116</v>
      </c>
      <c r="P10" s="24">
        <v>21</v>
      </c>
      <c r="Q10" s="24">
        <v>81</v>
      </c>
    </row>
    <row r="11" spans="1:16384" ht="15" customHeight="1">
      <c r="A11" s="47"/>
      <c r="B11" s="25"/>
      <c r="C11" s="51"/>
      <c r="D11" s="26">
        <v>1</v>
      </c>
      <c r="E11" s="27">
        <v>0.84816753926701571</v>
      </c>
      <c r="F11" s="28">
        <v>0.2655878153260352</v>
      </c>
      <c r="G11" s="28">
        <v>0.4599000475963827</v>
      </c>
      <c r="H11" s="28">
        <v>0.11494526415992384</v>
      </c>
      <c r="I11" s="28">
        <v>7.1989528795811525E-2</v>
      </c>
      <c r="J11" s="28">
        <v>0.14457401237505949</v>
      </c>
      <c r="K11" s="28">
        <v>8.4483579247977159E-3</v>
      </c>
      <c r="L11" s="28">
        <v>0.28331746787244172</v>
      </c>
      <c r="M11" s="28">
        <v>0.10245121370775821</v>
      </c>
      <c r="N11" s="28">
        <v>3.1413612565445025E-2</v>
      </c>
      <c r="O11" s="28">
        <v>1.3802950975725845E-2</v>
      </c>
      <c r="P11" s="28">
        <v>2.4988100904331269E-3</v>
      </c>
      <c r="Q11" s="28">
        <v>9.6382674916706337E-3</v>
      </c>
    </row>
    <row r="12" spans="1:16384" ht="15" customHeight="1">
      <c r="A12" s="47"/>
      <c r="B12" s="25"/>
      <c r="C12" s="49" t="s">
        <v>301</v>
      </c>
      <c r="D12" s="29">
        <v>8182</v>
      </c>
      <c r="E12" s="30">
        <v>5348</v>
      </c>
      <c r="F12" s="31">
        <v>2934</v>
      </c>
      <c r="G12" s="31">
        <v>3915</v>
      </c>
      <c r="H12" s="31">
        <v>909</v>
      </c>
      <c r="I12" s="31">
        <v>773</v>
      </c>
      <c r="J12" s="31">
        <v>1522</v>
      </c>
      <c r="K12" s="31">
        <v>235</v>
      </c>
      <c r="L12" s="31">
        <v>3086</v>
      </c>
      <c r="M12" s="31">
        <v>982</v>
      </c>
      <c r="N12" s="31">
        <v>306</v>
      </c>
      <c r="O12" s="31">
        <v>89</v>
      </c>
      <c r="P12" s="31">
        <v>10</v>
      </c>
      <c r="Q12" s="31">
        <v>70</v>
      </c>
    </row>
    <row r="13" spans="1:16384" ht="15" customHeight="1">
      <c r="A13" s="47"/>
      <c r="B13" s="40"/>
      <c r="C13" s="50"/>
      <c r="D13" s="41">
        <v>1</v>
      </c>
      <c r="E13" s="42">
        <v>0.65362991933512593</v>
      </c>
      <c r="F13" s="43">
        <v>0.35859203128819361</v>
      </c>
      <c r="G13" s="43">
        <v>0.47848936690295774</v>
      </c>
      <c r="H13" s="43">
        <v>0.11109753116597409</v>
      </c>
      <c r="I13" s="43">
        <v>9.4475678318259593E-2</v>
      </c>
      <c r="J13" s="43">
        <v>0.1860180884869225</v>
      </c>
      <c r="K13" s="43">
        <v>2.8721583964800783E-2</v>
      </c>
      <c r="L13" s="43">
        <v>0.37716939623563922</v>
      </c>
      <c r="M13" s="43">
        <v>0.12001955512099731</v>
      </c>
      <c r="N13" s="43">
        <v>3.7399168907357616E-2</v>
      </c>
      <c r="O13" s="43">
        <v>1.0877536054754338E-2</v>
      </c>
      <c r="P13" s="43">
        <v>1.2221950623319481E-3</v>
      </c>
      <c r="Q13" s="43">
        <v>8.5553654363236375E-3</v>
      </c>
    </row>
    <row r="14" spans="1:16384" ht="15" customHeight="1">
      <c r="A14" s="47"/>
      <c r="B14" s="25" t="s">
        <v>1</v>
      </c>
      <c r="C14" s="52" t="s">
        <v>302</v>
      </c>
      <c r="D14" s="22">
        <v>2410</v>
      </c>
      <c r="E14" s="23">
        <v>2043</v>
      </c>
      <c r="F14" s="24">
        <v>732</v>
      </c>
      <c r="G14" s="24">
        <v>1295</v>
      </c>
      <c r="H14" s="24">
        <v>300</v>
      </c>
      <c r="I14" s="24">
        <v>221</v>
      </c>
      <c r="J14" s="24">
        <v>156</v>
      </c>
      <c r="K14" s="24">
        <v>27</v>
      </c>
      <c r="L14" s="24">
        <v>618</v>
      </c>
      <c r="M14" s="24">
        <v>213</v>
      </c>
      <c r="N14" s="24">
        <v>94</v>
      </c>
      <c r="O14" s="24">
        <v>34</v>
      </c>
      <c r="P14" s="24">
        <v>4</v>
      </c>
      <c r="Q14" s="24">
        <v>23</v>
      </c>
    </row>
    <row r="15" spans="1:16384" ht="15" customHeight="1">
      <c r="A15" s="47"/>
      <c r="B15" s="25"/>
      <c r="C15" s="51"/>
      <c r="D15" s="32">
        <v>1</v>
      </c>
      <c r="E15" s="27">
        <v>0.84771784232365144</v>
      </c>
      <c r="F15" s="28">
        <v>0.30373443983402487</v>
      </c>
      <c r="G15" s="28">
        <v>0.53734439834024894</v>
      </c>
      <c r="H15" s="28">
        <v>0.12448132780082988</v>
      </c>
      <c r="I15" s="28">
        <v>9.1701244813278002E-2</v>
      </c>
      <c r="J15" s="28">
        <v>6.4730290456431541E-2</v>
      </c>
      <c r="K15" s="28">
        <v>1.1203319502074689E-2</v>
      </c>
      <c r="L15" s="28">
        <v>0.25643153526970952</v>
      </c>
      <c r="M15" s="28">
        <v>8.8381742738589217E-2</v>
      </c>
      <c r="N15" s="28">
        <v>3.9004149377593361E-2</v>
      </c>
      <c r="O15" s="28">
        <v>1.4107883817427386E-2</v>
      </c>
      <c r="P15" s="28">
        <v>1.6597510373443983E-3</v>
      </c>
      <c r="Q15" s="28">
        <v>9.5435684647302912E-3</v>
      </c>
    </row>
    <row r="16" spans="1:16384" ht="15" customHeight="1">
      <c r="A16" s="47"/>
      <c r="B16" s="25"/>
      <c r="C16" s="49" t="s">
        <v>303</v>
      </c>
      <c r="D16" s="29">
        <v>2605</v>
      </c>
      <c r="E16" s="30">
        <v>2143</v>
      </c>
      <c r="F16" s="31">
        <v>785</v>
      </c>
      <c r="G16" s="31">
        <v>1370</v>
      </c>
      <c r="H16" s="31">
        <v>346</v>
      </c>
      <c r="I16" s="31">
        <v>197</v>
      </c>
      <c r="J16" s="31">
        <v>205</v>
      </c>
      <c r="K16" s="31">
        <v>36</v>
      </c>
      <c r="L16" s="31">
        <v>736</v>
      </c>
      <c r="M16" s="31">
        <v>224</v>
      </c>
      <c r="N16" s="31">
        <v>98</v>
      </c>
      <c r="O16" s="31">
        <v>27</v>
      </c>
      <c r="P16" s="31">
        <v>4</v>
      </c>
      <c r="Q16" s="31">
        <v>21</v>
      </c>
    </row>
    <row r="17" spans="1:17" ht="15" customHeight="1">
      <c r="A17" s="47"/>
      <c r="B17" s="25"/>
      <c r="C17" s="51"/>
      <c r="D17" s="32">
        <v>1</v>
      </c>
      <c r="E17" s="27">
        <v>0.8226487523992323</v>
      </c>
      <c r="F17" s="28">
        <v>0.30134357005758156</v>
      </c>
      <c r="G17" s="28">
        <v>0.52591170825335898</v>
      </c>
      <c r="H17" s="28">
        <v>0.13282149712092131</v>
      </c>
      <c r="I17" s="28">
        <v>7.5623800383877157E-2</v>
      </c>
      <c r="J17" s="28">
        <v>7.8694817658349334E-2</v>
      </c>
      <c r="K17" s="28">
        <v>1.3819577735124759E-2</v>
      </c>
      <c r="L17" s="28">
        <v>0.28253358925143957</v>
      </c>
      <c r="M17" s="28">
        <v>8.5988483685220732E-2</v>
      </c>
      <c r="N17" s="28">
        <v>3.7619961612284071E-2</v>
      </c>
      <c r="O17" s="28">
        <v>1.0364683301343569E-2</v>
      </c>
      <c r="P17" s="28">
        <v>1.5355086372360845E-3</v>
      </c>
      <c r="Q17" s="28">
        <v>8.061420345489444E-3</v>
      </c>
    </row>
    <row r="18" spans="1:17" ht="15" customHeight="1">
      <c r="A18" s="47"/>
      <c r="B18" s="25"/>
      <c r="C18" s="49" t="s">
        <v>304</v>
      </c>
      <c r="D18" s="29">
        <v>2920</v>
      </c>
      <c r="E18" s="30">
        <v>2300</v>
      </c>
      <c r="F18" s="31">
        <v>930</v>
      </c>
      <c r="G18" s="31">
        <v>1476</v>
      </c>
      <c r="H18" s="31">
        <v>316</v>
      </c>
      <c r="I18" s="31">
        <v>222</v>
      </c>
      <c r="J18" s="31">
        <v>339</v>
      </c>
      <c r="K18" s="31">
        <v>48</v>
      </c>
      <c r="L18" s="31">
        <v>941</v>
      </c>
      <c r="M18" s="31">
        <v>224</v>
      </c>
      <c r="N18" s="31">
        <v>108</v>
      </c>
      <c r="O18" s="31">
        <v>23</v>
      </c>
      <c r="P18" s="31">
        <v>8</v>
      </c>
      <c r="Q18" s="31">
        <v>20</v>
      </c>
    </row>
    <row r="19" spans="1:17" ht="15" customHeight="1">
      <c r="A19" s="47"/>
      <c r="B19" s="25"/>
      <c r="C19" s="51"/>
      <c r="D19" s="32">
        <v>1</v>
      </c>
      <c r="E19" s="27">
        <v>0.78767123287671237</v>
      </c>
      <c r="F19" s="28">
        <v>0.3184931506849315</v>
      </c>
      <c r="G19" s="28">
        <v>0.5054794520547945</v>
      </c>
      <c r="H19" s="28">
        <v>0.10821917808219178</v>
      </c>
      <c r="I19" s="28">
        <v>7.6027397260273979E-2</v>
      </c>
      <c r="J19" s="28">
        <v>0.1160958904109589</v>
      </c>
      <c r="K19" s="28">
        <v>1.643835616438356E-2</v>
      </c>
      <c r="L19" s="28">
        <v>0.32226027397260276</v>
      </c>
      <c r="M19" s="28">
        <v>7.6712328767123292E-2</v>
      </c>
      <c r="N19" s="28">
        <v>3.6986301369863014E-2</v>
      </c>
      <c r="O19" s="28">
        <v>7.8767123287671239E-3</v>
      </c>
      <c r="P19" s="28">
        <v>2.7397260273972603E-3</v>
      </c>
      <c r="Q19" s="28">
        <v>6.8493150684931503E-3</v>
      </c>
    </row>
    <row r="20" spans="1:17" ht="15" customHeight="1">
      <c r="A20" s="47"/>
      <c r="B20" s="25"/>
      <c r="C20" s="49" t="s">
        <v>305</v>
      </c>
      <c r="D20" s="29">
        <v>3913</v>
      </c>
      <c r="E20" s="30">
        <v>2980</v>
      </c>
      <c r="F20" s="31">
        <v>1150</v>
      </c>
      <c r="G20" s="31">
        <v>1905</v>
      </c>
      <c r="H20" s="31">
        <v>415</v>
      </c>
      <c r="I20" s="31">
        <v>288</v>
      </c>
      <c r="J20" s="31">
        <v>655</v>
      </c>
      <c r="K20" s="31">
        <v>83</v>
      </c>
      <c r="L20" s="31">
        <v>1383</v>
      </c>
      <c r="M20" s="31">
        <v>369</v>
      </c>
      <c r="N20" s="31">
        <v>122</v>
      </c>
      <c r="O20" s="31">
        <v>44</v>
      </c>
      <c r="P20" s="31">
        <v>4</v>
      </c>
      <c r="Q20" s="31">
        <v>38</v>
      </c>
    </row>
    <row r="21" spans="1:17" ht="15" customHeight="1">
      <c r="A21" s="47"/>
      <c r="B21" s="25"/>
      <c r="C21" s="51"/>
      <c r="D21" s="32">
        <v>1</v>
      </c>
      <c r="E21" s="27">
        <v>0.76156401737797086</v>
      </c>
      <c r="F21" s="28">
        <v>0.29389215435727062</v>
      </c>
      <c r="G21" s="28">
        <v>0.48683874265269617</v>
      </c>
      <c r="H21" s="28">
        <v>0.10605673396371071</v>
      </c>
      <c r="I21" s="28">
        <v>7.3600817786864295E-2</v>
      </c>
      <c r="J21" s="28">
        <v>0.16739074878609761</v>
      </c>
      <c r="K21" s="28">
        <v>2.1211346792742142E-2</v>
      </c>
      <c r="L21" s="28">
        <v>0.35343726041400458</v>
      </c>
      <c r="M21" s="28">
        <v>9.4301047789419876E-2</v>
      </c>
      <c r="N21" s="28">
        <v>3.1178124201380015E-2</v>
      </c>
      <c r="O21" s="28">
        <v>1.1244569384104269E-2</v>
      </c>
      <c r="P21" s="28">
        <v>1.0222335803731152E-3</v>
      </c>
      <c r="Q21" s="28">
        <v>9.7112190135445944E-3</v>
      </c>
    </row>
    <row r="22" spans="1:17" ht="15" customHeight="1">
      <c r="A22" s="47"/>
      <c r="B22" s="25"/>
      <c r="C22" s="49" t="s">
        <v>306</v>
      </c>
      <c r="D22" s="29">
        <v>4419</v>
      </c>
      <c r="E22" s="30">
        <v>2805</v>
      </c>
      <c r="F22" s="31">
        <v>1452</v>
      </c>
      <c r="G22" s="31">
        <v>1612</v>
      </c>
      <c r="H22" s="31">
        <v>461</v>
      </c>
      <c r="I22" s="31">
        <v>428</v>
      </c>
      <c r="J22" s="31">
        <v>1289</v>
      </c>
      <c r="K22" s="31">
        <v>105</v>
      </c>
      <c r="L22" s="31">
        <v>1686</v>
      </c>
      <c r="M22" s="31">
        <v>765</v>
      </c>
      <c r="N22" s="31">
        <v>140</v>
      </c>
      <c r="O22" s="31">
        <v>75</v>
      </c>
      <c r="P22" s="31">
        <v>11</v>
      </c>
      <c r="Q22" s="31">
        <v>44</v>
      </c>
    </row>
    <row r="23" spans="1:17" ht="15" customHeight="1">
      <c r="A23" s="47"/>
      <c r="B23" s="40"/>
      <c r="C23" s="50"/>
      <c r="D23" s="41">
        <v>1</v>
      </c>
      <c r="E23" s="42">
        <v>0.63475899524779367</v>
      </c>
      <c r="F23" s="43">
        <v>0.32858112695179903</v>
      </c>
      <c r="G23" s="43">
        <v>0.36478841366825071</v>
      </c>
      <c r="H23" s="43">
        <v>0.10432224485177642</v>
      </c>
      <c r="I23" s="43">
        <v>9.6854491966508263E-2</v>
      </c>
      <c r="J23" s="43">
        <v>0.29169495360941389</v>
      </c>
      <c r="K23" s="43">
        <v>2.3761031907671419E-2</v>
      </c>
      <c r="L23" s="43">
        <v>0.38153428377460963</v>
      </c>
      <c r="M23" s="43">
        <v>0.17311608961303462</v>
      </c>
      <c r="N23" s="43">
        <v>3.1681375876895228E-2</v>
      </c>
      <c r="O23" s="43">
        <v>1.6972165648336729E-2</v>
      </c>
      <c r="P23" s="43">
        <v>2.4892509617560534E-3</v>
      </c>
      <c r="Q23" s="43">
        <v>9.9570038470242136E-3</v>
      </c>
    </row>
    <row r="24" spans="1:17" ht="15" customHeight="1">
      <c r="A24" s="47"/>
      <c r="B24" s="25" t="s">
        <v>295</v>
      </c>
      <c r="C24" s="52" t="s">
        <v>307</v>
      </c>
      <c r="D24" s="22">
        <v>1674</v>
      </c>
      <c r="E24" s="23">
        <v>1369</v>
      </c>
      <c r="F24" s="24">
        <v>394</v>
      </c>
      <c r="G24" s="24">
        <v>666</v>
      </c>
      <c r="H24" s="24">
        <v>91</v>
      </c>
      <c r="I24" s="24">
        <v>94</v>
      </c>
      <c r="J24" s="24">
        <v>284</v>
      </c>
      <c r="K24" s="24">
        <v>49</v>
      </c>
      <c r="L24" s="24">
        <v>537</v>
      </c>
      <c r="M24" s="24">
        <v>216</v>
      </c>
      <c r="N24" s="24">
        <v>61</v>
      </c>
      <c r="O24" s="24">
        <v>26</v>
      </c>
      <c r="P24" s="24">
        <v>9</v>
      </c>
      <c r="Q24" s="24">
        <v>20</v>
      </c>
    </row>
    <row r="25" spans="1:17" ht="15" customHeight="1">
      <c r="A25" s="47"/>
      <c r="B25" s="25"/>
      <c r="C25" s="51"/>
      <c r="D25" s="32">
        <v>1</v>
      </c>
      <c r="E25" s="27">
        <v>0.81780167264038228</v>
      </c>
      <c r="F25" s="28">
        <v>0.23536439665471923</v>
      </c>
      <c r="G25" s="28">
        <v>0.39784946236559138</v>
      </c>
      <c r="H25" s="28">
        <v>5.4360812425328552E-2</v>
      </c>
      <c r="I25" s="28">
        <v>5.6152927120669056E-2</v>
      </c>
      <c r="J25" s="28">
        <v>0.16965352449223417</v>
      </c>
      <c r="K25" s="28">
        <v>2.9271206690561529E-2</v>
      </c>
      <c r="L25" s="28">
        <v>0.32078853046594979</v>
      </c>
      <c r="M25" s="28">
        <v>0.12903225806451613</v>
      </c>
      <c r="N25" s="28">
        <v>3.6439665471923538E-2</v>
      </c>
      <c r="O25" s="28">
        <v>1.5531660692951015E-2</v>
      </c>
      <c r="P25" s="28">
        <v>5.3763440860215058E-3</v>
      </c>
      <c r="Q25" s="28">
        <v>1.1947431302270013E-2</v>
      </c>
    </row>
    <row r="26" spans="1:17" ht="15" customHeight="1">
      <c r="A26" s="47"/>
      <c r="B26" s="25"/>
      <c r="C26" s="49" t="s">
        <v>308</v>
      </c>
      <c r="D26" s="29">
        <v>5211</v>
      </c>
      <c r="E26" s="30">
        <v>3478</v>
      </c>
      <c r="F26" s="31">
        <v>1704</v>
      </c>
      <c r="G26" s="31">
        <v>2356</v>
      </c>
      <c r="H26" s="31">
        <v>490</v>
      </c>
      <c r="I26" s="31">
        <v>500</v>
      </c>
      <c r="J26" s="31">
        <v>1232</v>
      </c>
      <c r="K26" s="31">
        <v>99</v>
      </c>
      <c r="L26" s="31">
        <v>1969</v>
      </c>
      <c r="M26" s="31">
        <v>727</v>
      </c>
      <c r="N26" s="31">
        <v>162</v>
      </c>
      <c r="O26" s="31">
        <v>61</v>
      </c>
      <c r="P26" s="31">
        <v>5</v>
      </c>
      <c r="Q26" s="31">
        <v>43</v>
      </c>
    </row>
    <row r="27" spans="1:17" ht="15" customHeight="1">
      <c r="A27" s="47"/>
      <c r="B27" s="25"/>
      <c r="C27" s="51"/>
      <c r="D27" s="32">
        <v>1</v>
      </c>
      <c r="E27" s="27">
        <v>0.66743427365189023</v>
      </c>
      <c r="F27" s="28">
        <v>0.32700057570523894</v>
      </c>
      <c r="G27" s="28">
        <v>0.4521205142966801</v>
      </c>
      <c r="H27" s="28">
        <v>9.4031855689886784E-2</v>
      </c>
      <c r="I27" s="28">
        <v>9.595087315294569E-2</v>
      </c>
      <c r="J27" s="28">
        <v>0.23642295144885819</v>
      </c>
      <c r="K27" s="28">
        <v>1.8998272884283247E-2</v>
      </c>
      <c r="L27" s="28">
        <v>0.37785453847630013</v>
      </c>
      <c r="M27" s="28">
        <v>0.13951256956438304</v>
      </c>
      <c r="N27" s="28">
        <v>3.1088082901554404E-2</v>
      </c>
      <c r="O27" s="28">
        <v>1.1706006524659375E-2</v>
      </c>
      <c r="P27" s="28">
        <v>9.5950873152945689E-4</v>
      </c>
      <c r="Q27" s="28">
        <v>8.2517750911533291E-3</v>
      </c>
    </row>
    <row r="28" spans="1:17" ht="15" customHeight="1">
      <c r="A28" s="47"/>
      <c r="B28" s="25"/>
      <c r="C28" s="49" t="s">
        <v>406</v>
      </c>
      <c r="D28" s="29">
        <v>6159</v>
      </c>
      <c r="E28" s="30">
        <v>4780</v>
      </c>
      <c r="F28" s="31">
        <v>2146</v>
      </c>
      <c r="G28" s="31">
        <v>3118</v>
      </c>
      <c r="H28" s="31">
        <v>930</v>
      </c>
      <c r="I28" s="31">
        <v>499</v>
      </c>
      <c r="J28" s="31">
        <v>743</v>
      </c>
      <c r="K28" s="31">
        <v>94</v>
      </c>
      <c r="L28" s="31">
        <v>1871</v>
      </c>
      <c r="M28" s="31">
        <v>537</v>
      </c>
      <c r="N28" s="31">
        <v>189</v>
      </c>
      <c r="O28" s="31">
        <v>62</v>
      </c>
      <c r="P28" s="31">
        <v>8</v>
      </c>
      <c r="Q28" s="31">
        <v>45</v>
      </c>
    </row>
    <row r="29" spans="1:17" ht="15" customHeight="1">
      <c r="A29" s="47"/>
      <c r="B29" s="25"/>
      <c r="C29" s="51"/>
      <c r="D29" s="32">
        <v>1</v>
      </c>
      <c r="E29" s="27">
        <v>0.77610001623640201</v>
      </c>
      <c r="F29" s="28">
        <v>0.3484331872057152</v>
      </c>
      <c r="G29" s="28">
        <v>0.5062510147751258</v>
      </c>
      <c r="H29" s="28">
        <v>0.1509985387238188</v>
      </c>
      <c r="I29" s="28">
        <v>8.1019646046436106E-2</v>
      </c>
      <c r="J29" s="28">
        <v>0.1206364669589219</v>
      </c>
      <c r="K29" s="28">
        <v>1.5262217892515018E-2</v>
      </c>
      <c r="L29" s="28">
        <v>0.30378308166910212</v>
      </c>
      <c r="M29" s="28">
        <v>8.7189478811495372E-2</v>
      </c>
      <c r="N29" s="28">
        <v>3.0686799805163176E-2</v>
      </c>
      <c r="O29" s="28">
        <v>1.0066569248254586E-2</v>
      </c>
      <c r="P29" s="28">
        <v>1.298912161065108E-3</v>
      </c>
      <c r="Q29" s="28">
        <v>7.306380905991232E-3</v>
      </c>
    </row>
    <row r="30" spans="1:17" ht="15" customHeight="1">
      <c r="A30" s="47"/>
      <c r="B30" s="25"/>
      <c r="C30" s="49" t="s">
        <v>407</v>
      </c>
      <c r="D30" s="29">
        <v>3362</v>
      </c>
      <c r="E30" s="30">
        <v>2698</v>
      </c>
      <c r="F30" s="31">
        <v>879</v>
      </c>
      <c r="G30" s="31">
        <v>1575</v>
      </c>
      <c r="H30" s="31">
        <v>352</v>
      </c>
      <c r="I30" s="31">
        <v>269</v>
      </c>
      <c r="J30" s="31">
        <v>446</v>
      </c>
      <c r="K30" s="31">
        <v>60</v>
      </c>
      <c r="L30" s="31">
        <v>1031</v>
      </c>
      <c r="M30" s="31">
        <v>347</v>
      </c>
      <c r="N30" s="31">
        <v>147</v>
      </c>
      <c r="O30" s="31">
        <v>56</v>
      </c>
      <c r="P30" s="31">
        <v>9</v>
      </c>
      <c r="Q30" s="31">
        <v>39</v>
      </c>
    </row>
    <row r="31" spans="1:17" ht="15" customHeight="1">
      <c r="A31" s="47"/>
      <c r="B31" s="40"/>
      <c r="C31" s="50"/>
      <c r="D31" s="41">
        <v>1</v>
      </c>
      <c r="E31" s="42">
        <v>0.80249851279000595</v>
      </c>
      <c r="F31" s="43">
        <v>0.26145151695419394</v>
      </c>
      <c r="G31" s="43">
        <v>0.4684711481261154</v>
      </c>
      <c r="H31" s="43">
        <v>0.10469958358120167</v>
      </c>
      <c r="I31" s="43">
        <v>8.0011897679952412E-2</v>
      </c>
      <c r="J31" s="43">
        <v>0.13265913146936348</v>
      </c>
      <c r="K31" s="43">
        <v>1.784651992861392E-2</v>
      </c>
      <c r="L31" s="43">
        <v>0.30666270077334917</v>
      </c>
      <c r="M31" s="43">
        <v>0.1032123735871505</v>
      </c>
      <c r="N31" s="43">
        <v>4.3723973825104102E-2</v>
      </c>
      <c r="O31" s="43">
        <v>1.6656751933372991E-2</v>
      </c>
      <c r="P31" s="43">
        <v>2.676977989292088E-3</v>
      </c>
      <c r="Q31" s="43">
        <v>1.1600237953599048E-2</v>
      </c>
    </row>
    <row r="32" spans="1:17" ht="15" customHeight="1">
      <c r="A32" s="47"/>
      <c r="B32" s="25" t="s">
        <v>296</v>
      </c>
      <c r="C32" s="52" t="s">
        <v>408</v>
      </c>
      <c r="D32" s="22">
        <v>2284</v>
      </c>
      <c r="E32" s="33">
        <v>1642</v>
      </c>
      <c r="F32" s="34">
        <v>603</v>
      </c>
      <c r="G32" s="34">
        <v>1101</v>
      </c>
      <c r="H32" s="34">
        <v>271</v>
      </c>
      <c r="I32" s="34">
        <v>202</v>
      </c>
      <c r="J32" s="34">
        <v>425</v>
      </c>
      <c r="K32" s="34">
        <v>40</v>
      </c>
      <c r="L32" s="34">
        <v>932</v>
      </c>
      <c r="M32" s="34">
        <v>234</v>
      </c>
      <c r="N32" s="34">
        <v>66</v>
      </c>
      <c r="O32" s="34">
        <v>24</v>
      </c>
      <c r="P32" s="34">
        <v>8</v>
      </c>
      <c r="Q32" s="34">
        <v>19</v>
      </c>
    </row>
    <row r="33" spans="1:17" ht="15" customHeight="1">
      <c r="A33" s="47"/>
      <c r="B33" s="25"/>
      <c r="C33" s="51"/>
      <c r="D33" s="32">
        <v>1</v>
      </c>
      <c r="E33" s="27">
        <v>0.71891418563922938</v>
      </c>
      <c r="F33" s="28">
        <v>0.26401050788091068</v>
      </c>
      <c r="G33" s="28">
        <v>0.48204903677758321</v>
      </c>
      <c r="H33" s="28">
        <v>0.11865148861646235</v>
      </c>
      <c r="I33" s="28">
        <v>8.8441330998248691E-2</v>
      </c>
      <c r="J33" s="28">
        <v>0.18607705779334502</v>
      </c>
      <c r="K33" s="28">
        <v>1.7513134851138354E-2</v>
      </c>
      <c r="L33" s="28">
        <v>0.40805604203152362</v>
      </c>
      <c r="M33" s="28">
        <v>0.10245183887915937</v>
      </c>
      <c r="N33" s="28">
        <v>2.8896672504378284E-2</v>
      </c>
      <c r="O33" s="28">
        <v>1.0507880910683012E-2</v>
      </c>
      <c r="P33" s="28">
        <v>3.5026269702276708E-3</v>
      </c>
      <c r="Q33" s="28">
        <v>8.3187390542907181E-3</v>
      </c>
    </row>
    <row r="34" spans="1:17" ht="15" customHeight="1">
      <c r="A34" s="47"/>
      <c r="B34" s="25"/>
      <c r="C34" s="49" t="s">
        <v>409</v>
      </c>
      <c r="D34" s="29">
        <v>11895</v>
      </c>
      <c r="E34" s="35">
        <v>8915</v>
      </c>
      <c r="F34" s="36">
        <v>3714</v>
      </c>
      <c r="G34" s="36">
        <v>5704</v>
      </c>
      <c r="H34" s="36">
        <v>1319</v>
      </c>
      <c r="I34" s="36">
        <v>970</v>
      </c>
      <c r="J34" s="36">
        <v>2047</v>
      </c>
      <c r="K34" s="36">
        <v>223</v>
      </c>
      <c r="L34" s="36">
        <v>3964</v>
      </c>
      <c r="M34" s="36">
        <v>1360</v>
      </c>
      <c r="N34" s="36">
        <v>416</v>
      </c>
      <c r="O34" s="36">
        <v>136</v>
      </c>
      <c r="P34" s="36">
        <v>13</v>
      </c>
      <c r="Q34" s="36">
        <v>104</v>
      </c>
    </row>
    <row r="35" spans="1:17" ht="15" customHeight="1">
      <c r="A35" s="47"/>
      <c r="B35" s="25"/>
      <c r="C35" s="51"/>
      <c r="D35" s="32">
        <v>1</v>
      </c>
      <c r="E35" s="27">
        <v>0.7494745691467003</v>
      </c>
      <c r="F35" s="28">
        <v>0.31223203026481716</v>
      </c>
      <c r="G35" s="28">
        <v>0.47952921395544346</v>
      </c>
      <c r="H35" s="28">
        <v>0.1108869272803699</v>
      </c>
      <c r="I35" s="28">
        <v>8.1546868432114339E-2</v>
      </c>
      <c r="J35" s="28">
        <v>0.17208911307271962</v>
      </c>
      <c r="K35" s="28">
        <v>1.8747372845733502E-2</v>
      </c>
      <c r="L35" s="28">
        <v>0.33324926439680536</v>
      </c>
      <c r="M35" s="28">
        <v>0.11433375367801597</v>
      </c>
      <c r="N35" s="28">
        <v>3.4972677595628415E-2</v>
      </c>
      <c r="O35" s="28">
        <v>1.1433375367801597E-2</v>
      </c>
      <c r="P35" s="28">
        <v>1.092896174863388E-3</v>
      </c>
      <c r="Q35" s="28">
        <v>8.7431693989071038E-3</v>
      </c>
    </row>
    <row r="36" spans="1:17" ht="15" customHeight="1">
      <c r="A36" s="47"/>
      <c r="B36" s="25"/>
      <c r="C36" s="49" t="s">
        <v>410</v>
      </c>
      <c r="D36" s="29">
        <v>1871</v>
      </c>
      <c r="E36" s="35">
        <v>1485</v>
      </c>
      <c r="F36" s="36">
        <v>670</v>
      </c>
      <c r="G36" s="36">
        <v>782</v>
      </c>
      <c r="H36" s="36">
        <v>234</v>
      </c>
      <c r="I36" s="36">
        <v>157</v>
      </c>
      <c r="J36" s="36">
        <v>197</v>
      </c>
      <c r="K36" s="36">
        <v>34</v>
      </c>
      <c r="L36" s="36">
        <v>454</v>
      </c>
      <c r="M36" s="36">
        <v>200</v>
      </c>
      <c r="N36" s="36">
        <v>58</v>
      </c>
      <c r="O36" s="36">
        <v>35</v>
      </c>
      <c r="P36" s="36">
        <v>5</v>
      </c>
      <c r="Q36" s="36">
        <v>16</v>
      </c>
    </row>
    <row r="37" spans="1:17" ht="15" customHeight="1">
      <c r="A37" s="47"/>
      <c r="B37" s="25"/>
      <c r="C37" s="51"/>
      <c r="D37" s="32">
        <v>1</v>
      </c>
      <c r="E37" s="27">
        <v>0.79369321218599675</v>
      </c>
      <c r="F37" s="28">
        <v>0.35809727418492787</v>
      </c>
      <c r="G37" s="28">
        <v>0.41795831106360237</v>
      </c>
      <c r="H37" s="28">
        <v>0.12506680919294494</v>
      </c>
      <c r="I37" s="28">
        <v>8.3912346338856234E-2</v>
      </c>
      <c r="J37" s="28">
        <v>0.10529128808123998</v>
      </c>
      <c r="K37" s="28">
        <v>1.8172100481026188E-2</v>
      </c>
      <c r="L37" s="28">
        <v>0.24265098877605559</v>
      </c>
      <c r="M37" s="28">
        <v>0.10689470871191876</v>
      </c>
      <c r="N37" s="28">
        <v>3.0999465526456441E-2</v>
      </c>
      <c r="O37" s="28">
        <v>1.8706574024585781E-2</v>
      </c>
      <c r="P37" s="28">
        <v>2.6723677177979692E-3</v>
      </c>
      <c r="Q37" s="28">
        <v>8.5515766969535001E-3</v>
      </c>
    </row>
    <row r="38" spans="1:17" ht="15" customHeight="1">
      <c r="A38" s="47"/>
      <c r="B38" s="25"/>
      <c r="C38" s="49" t="s">
        <v>411</v>
      </c>
      <c r="D38" s="29">
        <v>451</v>
      </c>
      <c r="E38" s="35">
        <v>364</v>
      </c>
      <c r="F38" s="36">
        <v>155</v>
      </c>
      <c r="G38" s="36">
        <v>156</v>
      </c>
      <c r="H38" s="36">
        <v>41</v>
      </c>
      <c r="I38" s="36">
        <v>37</v>
      </c>
      <c r="J38" s="36">
        <v>46</v>
      </c>
      <c r="K38" s="36">
        <v>3</v>
      </c>
      <c r="L38" s="36">
        <v>89</v>
      </c>
      <c r="M38" s="36">
        <v>44</v>
      </c>
      <c r="N38" s="36">
        <v>27</v>
      </c>
      <c r="O38" s="36">
        <v>11</v>
      </c>
      <c r="P38" s="36">
        <v>5</v>
      </c>
      <c r="Q38" s="36">
        <v>6</v>
      </c>
    </row>
    <row r="39" spans="1:17" ht="15" customHeight="1">
      <c r="A39" s="47"/>
      <c r="B39" s="40"/>
      <c r="C39" s="50"/>
      <c r="D39" s="41">
        <v>1</v>
      </c>
      <c r="E39" s="42">
        <v>0.80709534368070956</v>
      </c>
      <c r="F39" s="43">
        <v>0.34368070953436808</v>
      </c>
      <c r="G39" s="43">
        <v>0.34589800443458979</v>
      </c>
      <c r="H39" s="43">
        <v>9.0909090909090912E-2</v>
      </c>
      <c r="I39" s="43">
        <v>8.2039911308203997E-2</v>
      </c>
      <c r="J39" s="43">
        <v>0.10199556541019955</v>
      </c>
      <c r="K39" s="43">
        <v>6.6518847006651885E-3</v>
      </c>
      <c r="L39" s="43">
        <v>0.19733924611973391</v>
      </c>
      <c r="M39" s="43">
        <v>9.7560975609756101E-2</v>
      </c>
      <c r="N39" s="43">
        <v>5.9866962305986697E-2</v>
      </c>
      <c r="O39" s="43">
        <v>2.4390243902439025E-2</v>
      </c>
      <c r="P39" s="43">
        <v>1.1086474501108648E-2</v>
      </c>
      <c r="Q39" s="43">
        <v>1.3303769401330377E-2</v>
      </c>
    </row>
    <row r="40" spans="1:17" ht="15" customHeight="1">
      <c r="A40" s="47"/>
      <c r="B40" s="25" t="s">
        <v>297</v>
      </c>
      <c r="C40" s="52" t="s">
        <v>2</v>
      </c>
      <c r="D40" s="22">
        <v>1626</v>
      </c>
      <c r="E40" s="23">
        <v>1187</v>
      </c>
      <c r="F40" s="24">
        <v>531</v>
      </c>
      <c r="G40" s="24">
        <v>799</v>
      </c>
      <c r="H40" s="24">
        <v>133</v>
      </c>
      <c r="I40" s="24">
        <v>145</v>
      </c>
      <c r="J40" s="24">
        <v>267</v>
      </c>
      <c r="K40" s="24">
        <v>34</v>
      </c>
      <c r="L40" s="24">
        <v>534</v>
      </c>
      <c r="M40" s="24">
        <v>168</v>
      </c>
      <c r="N40" s="24">
        <v>59</v>
      </c>
      <c r="O40" s="24">
        <v>19</v>
      </c>
      <c r="P40" s="24">
        <v>4</v>
      </c>
      <c r="Q40" s="24">
        <v>13</v>
      </c>
    </row>
    <row r="41" spans="1:17" ht="15" customHeight="1">
      <c r="A41" s="47"/>
      <c r="B41" s="25"/>
      <c r="C41" s="51"/>
      <c r="D41" s="32">
        <v>1</v>
      </c>
      <c r="E41" s="27">
        <v>0.73001230012300122</v>
      </c>
      <c r="F41" s="28">
        <v>0.32656826568265684</v>
      </c>
      <c r="G41" s="28">
        <v>0.491389913899139</v>
      </c>
      <c r="H41" s="28">
        <v>8.1795817958179584E-2</v>
      </c>
      <c r="I41" s="28">
        <v>8.9175891758917589E-2</v>
      </c>
      <c r="J41" s="28">
        <v>0.16420664206642066</v>
      </c>
      <c r="K41" s="28">
        <v>2.0910209102091022E-2</v>
      </c>
      <c r="L41" s="28">
        <v>0.32841328413284132</v>
      </c>
      <c r="M41" s="28">
        <v>0.10332103321033211</v>
      </c>
      <c r="N41" s="28">
        <v>3.6285362853628537E-2</v>
      </c>
      <c r="O41" s="28">
        <v>1.1685116851168511E-2</v>
      </c>
      <c r="P41" s="28">
        <v>2.4600246002460025E-3</v>
      </c>
      <c r="Q41" s="28">
        <v>7.9950799507995073E-3</v>
      </c>
    </row>
    <row r="42" spans="1:17" ht="15" customHeight="1">
      <c r="A42" s="47"/>
      <c r="B42" s="25"/>
      <c r="C42" s="49" t="s">
        <v>309</v>
      </c>
      <c r="D42" s="29">
        <v>1630</v>
      </c>
      <c r="E42" s="30">
        <v>1209</v>
      </c>
      <c r="F42" s="31">
        <v>478</v>
      </c>
      <c r="G42" s="31">
        <v>770</v>
      </c>
      <c r="H42" s="31">
        <v>188</v>
      </c>
      <c r="I42" s="31">
        <v>147</v>
      </c>
      <c r="J42" s="31">
        <v>312</v>
      </c>
      <c r="K42" s="31">
        <v>26</v>
      </c>
      <c r="L42" s="31">
        <v>533</v>
      </c>
      <c r="M42" s="31">
        <v>218</v>
      </c>
      <c r="N42" s="31">
        <v>58</v>
      </c>
      <c r="O42" s="31">
        <v>19</v>
      </c>
      <c r="P42" s="31">
        <v>2</v>
      </c>
      <c r="Q42" s="31">
        <v>10</v>
      </c>
    </row>
    <row r="43" spans="1:17" ht="15" customHeight="1">
      <c r="A43" s="47"/>
      <c r="B43" s="25"/>
      <c r="C43" s="51"/>
      <c r="D43" s="32">
        <v>1</v>
      </c>
      <c r="E43" s="27">
        <v>0.74171779141104299</v>
      </c>
      <c r="F43" s="28">
        <v>0.29325153374233126</v>
      </c>
      <c r="G43" s="28">
        <v>0.47239263803680981</v>
      </c>
      <c r="H43" s="28">
        <v>0.11533742331288344</v>
      </c>
      <c r="I43" s="28">
        <v>9.0184049079754608E-2</v>
      </c>
      <c r="J43" s="28">
        <v>0.19141104294478528</v>
      </c>
      <c r="K43" s="28">
        <v>1.5950920245398775E-2</v>
      </c>
      <c r="L43" s="28">
        <v>0.32699386503067485</v>
      </c>
      <c r="M43" s="28">
        <v>0.13374233128834356</v>
      </c>
      <c r="N43" s="28">
        <v>3.5582822085889573E-2</v>
      </c>
      <c r="O43" s="28">
        <v>1.1656441717791411E-2</v>
      </c>
      <c r="P43" s="28">
        <v>1.2269938650306749E-3</v>
      </c>
      <c r="Q43" s="28">
        <v>6.1349693251533744E-3</v>
      </c>
    </row>
    <row r="44" spans="1:17" ht="15" customHeight="1">
      <c r="A44" s="47"/>
      <c r="B44" s="25"/>
      <c r="C44" s="49" t="s">
        <v>310</v>
      </c>
      <c r="D44" s="29">
        <v>917</v>
      </c>
      <c r="E44" s="30">
        <v>662</v>
      </c>
      <c r="F44" s="31">
        <v>293</v>
      </c>
      <c r="G44" s="31">
        <v>422</v>
      </c>
      <c r="H44" s="31">
        <v>87</v>
      </c>
      <c r="I44" s="31">
        <v>100</v>
      </c>
      <c r="J44" s="31">
        <v>175</v>
      </c>
      <c r="K44" s="31">
        <v>21</v>
      </c>
      <c r="L44" s="31">
        <v>322</v>
      </c>
      <c r="M44" s="31">
        <v>118</v>
      </c>
      <c r="N44" s="31">
        <v>33</v>
      </c>
      <c r="O44" s="31">
        <v>20</v>
      </c>
      <c r="P44" s="31">
        <v>4</v>
      </c>
      <c r="Q44" s="31">
        <v>3</v>
      </c>
    </row>
    <row r="45" spans="1:17" ht="15" customHeight="1">
      <c r="A45" s="47"/>
      <c r="B45" s="25"/>
      <c r="C45" s="51"/>
      <c r="D45" s="32">
        <v>1</v>
      </c>
      <c r="E45" s="27">
        <v>0.72191930207197386</v>
      </c>
      <c r="F45" s="28">
        <v>0.31952017448200654</v>
      </c>
      <c r="G45" s="28">
        <v>0.46019629225736097</v>
      </c>
      <c r="H45" s="28">
        <v>9.4874591057797164E-2</v>
      </c>
      <c r="I45" s="28">
        <v>0.10905125408942203</v>
      </c>
      <c r="J45" s="28">
        <v>0.19083969465648856</v>
      </c>
      <c r="K45" s="28">
        <v>2.2900763358778626E-2</v>
      </c>
      <c r="L45" s="28">
        <v>0.35114503816793891</v>
      </c>
      <c r="M45" s="28">
        <v>0.128680479825518</v>
      </c>
      <c r="N45" s="28">
        <v>3.5986913849509271E-2</v>
      </c>
      <c r="O45" s="28">
        <v>2.1810250817884406E-2</v>
      </c>
      <c r="P45" s="28">
        <v>4.3620501635768813E-3</v>
      </c>
      <c r="Q45" s="28">
        <v>3.2715376226826608E-3</v>
      </c>
    </row>
    <row r="46" spans="1:17" ht="15" customHeight="1">
      <c r="A46" s="47"/>
      <c r="B46" s="25"/>
      <c r="C46" s="49" t="s">
        <v>5</v>
      </c>
      <c r="D46" s="29">
        <v>1264</v>
      </c>
      <c r="E46" s="30">
        <v>942</v>
      </c>
      <c r="F46" s="31">
        <v>424</v>
      </c>
      <c r="G46" s="31">
        <v>572</v>
      </c>
      <c r="H46" s="31">
        <v>157</v>
      </c>
      <c r="I46" s="31">
        <v>101</v>
      </c>
      <c r="J46" s="31">
        <v>190</v>
      </c>
      <c r="K46" s="31">
        <v>17</v>
      </c>
      <c r="L46" s="31">
        <v>439</v>
      </c>
      <c r="M46" s="31">
        <v>131</v>
      </c>
      <c r="N46" s="31">
        <v>45</v>
      </c>
      <c r="O46" s="31">
        <v>10</v>
      </c>
      <c r="P46" s="31">
        <v>2</v>
      </c>
      <c r="Q46" s="31">
        <v>10</v>
      </c>
    </row>
    <row r="47" spans="1:17" ht="15" customHeight="1">
      <c r="A47" s="47"/>
      <c r="B47" s="25"/>
      <c r="C47" s="51"/>
      <c r="D47" s="32">
        <v>1</v>
      </c>
      <c r="E47" s="27">
        <v>0.745253164556962</v>
      </c>
      <c r="F47" s="28">
        <v>0.33544303797468356</v>
      </c>
      <c r="G47" s="28">
        <v>0.45253164556962028</v>
      </c>
      <c r="H47" s="28">
        <v>0.12420886075949367</v>
      </c>
      <c r="I47" s="28">
        <v>7.9905063291139236E-2</v>
      </c>
      <c r="J47" s="28">
        <v>0.15031645569620253</v>
      </c>
      <c r="K47" s="28">
        <v>1.3449367088607595E-2</v>
      </c>
      <c r="L47" s="28">
        <v>0.3473101265822785</v>
      </c>
      <c r="M47" s="28">
        <v>0.10363924050632911</v>
      </c>
      <c r="N47" s="28">
        <v>3.5601265822784812E-2</v>
      </c>
      <c r="O47" s="28">
        <v>7.9113924050632917E-3</v>
      </c>
      <c r="P47" s="28">
        <v>1.5822784810126582E-3</v>
      </c>
      <c r="Q47" s="28">
        <v>7.9113924050632917E-3</v>
      </c>
    </row>
    <row r="48" spans="1:17" ht="15" customHeight="1">
      <c r="A48" s="47"/>
      <c r="B48" s="25"/>
      <c r="C48" s="49" t="s">
        <v>311</v>
      </c>
      <c r="D48" s="29">
        <v>1783</v>
      </c>
      <c r="E48" s="30">
        <v>1345</v>
      </c>
      <c r="F48" s="31">
        <v>569</v>
      </c>
      <c r="G48" s="31">
        <v>838</v>
      </c>
      <c r="H48" s="31">
        <v>192</v>
      </c>
      <c r="I48" s="31">
        <v>164</v>
      </c>
      <c r="J48" s="31">
        <v>326</v>
      </c>
      <c r="K48" s="31">
        <v>36</v>
      </c>
      <c r="L48" s="31">
        <v>563</v>
      </c>
      <c r="M48" s="31">
        <v>204</v>
      </c>
      <c r="N48" s="31">
        <v>54</v>
      </c>
      <c r="O48" s="31">
        <v>10</v>
      </c>
      <c r="P48" s="31">
        <v>2</v>
      </c>
      <c r="Q48" s="31">
        <v>16</v>
      </c>
    </row>
    <row r="49" spans="1:17" ht="15" customHeight="1">
      <c r="A49" s="47"/>
      <c r="B49" s="25"/>
      <c r="C49" s="51"/>
      <c r="D49" s="32">
        <v>1</v>
      </c>
      <c r="E49" s="27">
        <v>0.7543466068424004</v>
      </c>
      <c r="F49" s="28">
        <v>0.31912507010656199</v>
      </c>
      <c r="G49" s="28">
        <v>0.46999439147504207</v>
      </c>
      <c r="H49" s="28">
        <v>0.1076836791923724</v>
      </c>
      <c r="I49" s="28">
        <v>9.1979809310151428E-2</v>
      </c>
      <c r="J49" s="28">
        <v>0.18283791362871565</v>
      </c>
      <c r="K49" s="28">
        <v>2.0190689848569827E-2</v>
      </c>
      <c r="L49" s="28">
        <v>0.31575995513180033</v>
      </c>
      <c r="M49" s="28">
        <v>0.11441390914189568</v>
      </c>
      <c r="N49" s="28">
        <v>3.0286034772854738E-2</v>
      </c>
      <c r="O49" s="28">
        <v>5.6085249579360631E-3</v>
      </c>
      <c r="P49" s="28">
        <v>1.1217049915872126E-3</v>
      </c>
      <c r="Q49" s="28">
        <v>8.9736399326977006E-3</v>
      </c>
    </row>
    <row r="50" spans="1:17" ht="15" customHeight="1">
      <c r="A50" s="47"/>
      <c r="B50" s="25"/>
      <c r="C50" s="49" t="s">
        <v>7</v>
      </c>
      <c r="D50" s="29">
        <v>1326</v>
      </c>
      <c r="E50" s="30">
        <v>1022</v>
      </c>
      <c r="F50" s="31">
        <v>371</v>
      </c>
      <c r="G50" s="31">
        <v>627</v>
      </c>
      <c r="H50" s="31">
        <v>175</v>
      </c>
      <c r="I50" s="31">
        <v>102</v>
      </c>
      <c r="J50" s="31">
        <v>255</v>
      </c>
      <c r="K50" s="31">
        <v>24</v>
      </c>
      <c r="L50" s="31">
        <v>410</v>
      </c>
      <c r="M50" s="31">
        <v>142</v>
      </c>
      <c r="N50" s="31">
        <v>47</v>
      </c>
      <c r="O50" s="31">
        <v>11</v>
      </c>
      <c r="P50" s="31">
        <v>1</v>
      </c>
      <c r="Q50" s="31">
        <v>17</v>
      </c>
    </row>
    <row r="51" spans="1:17" ht="15" customHeight="1">
      <c r="A51" s="47"/>
      <c r="B51" s="25"/>
      <c r="C51" s="51"/>
      <c r="D51" s="32">
        <v>1</v>
      </c>
      <c r="E51" s="27">
        <v>0.77073906485671195</v>
      </c>
      <c r="F51" s="28">
        <v>0.27978883861236803</v>
      </c>
      <c r="G51" s="28">
        <v>0.47285067873303166</v>
      </c>
      <c r="H51" s="28">
        <v>0.13197586726998492</v>
      </c>
      <c r="I51" s="28">
        <v>7.6923076923076927E-2</v>
      </c>
      <c r="J51" s="28">
        <v>0.19230769230769232</v>
      </c>
      <c r="K51" s="28">
        <v>1.8099547511312219E-2</v>
      </c>
      <c r="L51" s="28">
        <v>0.30920060331825039</v>
      </c>
      <c r="M51" s="28">
        <v>0.10708898944193061</v>
      </c>
      <c r="N51" s="28">
        <v>3.5444947209653091E-2</v>
      </c>
      <c r="O51" s="28">
        <v>8.2956259426847662E-3</v>
      </c>
      <c r="P51" s="28">
        <v>7.5414781297134241E-4</v>
      </c>
      <c r="Q51" s="28">
        <v>1.282051282051282E-2</v>
      </c>
    </row>
    <row r="52" spans="1:17" ht="15" customHeight="1">
      <c r="A52" s="47"/>
      <c r="B52" s="25"/>
      <c r="C52" s="49" t="s">
        <v>3</v>
      </c>
      <c r="D52" s="29">
        <v>1972</v>
      </c>
      <c r="E52" s="30">
        <v>1488</v>
      </c>
      <c r="F52" s="31">
        <v>605</v>
      </c>
      <c r="G52" s="31">
        <v>916</v>
      </c>
      <c r="H52" s="31">
        <v>199</v>
      </c>
      <c r="I52" s="31">
        <v>207</v>
      </c>
      <c r="J52" s="31">
        <v>333</v>
      </c>
      <c r="K52" s="31">
        <v>47</v>
      </c>
      <c r="L52" s="31">
        <v>619</v>
      </c>
      <c r="M52" s="31">
        <v>220</v>
      </c>
      <c r="N52" s="31">
        <v>64</v>
      </c>
      <c r="O52" s="31">
        <v>25</v>
      </c>
      <c r="P52" s="31">
        <v>1</v>
      </c>
      <c r="Q52" s="31">
        <v>17</v>
      </c>
    </row>
    <row r="53" spans="1:17" ht="15" customHeight="1">
      <c r="A53" s="47"/>
      <c r="B53" s="25"/>
      <c r="C53" s="51"/>
      <c r="D53" s="32">
        <v>1</v>
      </c>
      <c r="E53" s="27">
        <v>0.75456389452332662</v>
      </c>
      <c r="F53" s="28">
        <v>0.30679513184584178</v>
      </c>
      <c r="G53" s="28">
        <v>0.46450304259634889</v>
      </c>
      <c r="H53" s="28">
        <v>0.10091277890466531</v>
      </c>
      <c r="I53" s="28">
        <v>0.10496957403651115</v>
      </c>
      <c r="J53" s="28">
        <v>0.16886409736308317</v>
      </c>
      <c r="K53" s="28">
        <v>2.383367139959432E-2</v>
      </c>
      <c r="L53" s="28">
        <v>0.31389452332657203</v>
      </c>
      <c r="M53" s="28">
        <v>0.11156186612576065</v>
      </c>
      <c r="N53" s="28">
        <v>3.2454361054766734E-2</v>
      </c>
      <c r="O53" s="28">
        <v>1.2677484787018255E-2</v>
      </c>
      <c r="P53" s="28">
        <v>5.0709939148073022E-4</v>
      </c>
      <c r="Q53" s="28">
        <v>8.6206896551724137E-3</v>
      </c>
    </row>
    <row r="54" spans="1:17" ht="15" customHeight="1">
      <c r="A54" s="47"/>
      <c r="B54" s="25"/>
      <c r="C54" s="49" t="s">
        <v>6</v>
      </c>
      <c r="D54" s="29">
        <v>1672</v>
      </c>
      <c r="E54" s="30">
        <v>1296</v>
      </c>
      <c r="F54" s="31">
        <v>532</v>
      </c>
      <c r="G54" s="31">
        <v>794</v>
      </c>
      <c r="H54" s="31">
        <v>200</v>
      </c>
      <c r="I54" s="31">
        <v>117</v>
      </c>
      <c r="J54" s="31">
        <v>224</v>
      </c>
      <c r="K54" s="31">
        <v>17</v>
      </c>
      <c r="L54" s="31">
        <v>541</v>
      </c>
      <c r="M54" s="31">
        <v>164</v>
      </c>
      <c r="N54" s="31">
        <v>56</v>
      </c>
      <c r="O54" s="31">
        <v>19</v>
      </c>
      <c r="P54" s="31">
        <v>4</v>
      </c>
      <c r="Q54" s="31">
        <v>23</v>
      </c>
    </row>
    <row r="55" spans="1:17" ht="15" customHeight="1">
      <c r="A55" s="47"/>
      <c r="B55" s="25"/>
      <c r="C55" s="51"/>
      <c r="D55" s="32">
        <v>1</v>
      </c>
      <c r="E55" s="27">
        <v>0.77511961722488043</v>
      </c>
      <c r="F55" s="28">
        <v>0.31818181818181818</v>
      </c>
      <c r="G55" s="28">
        <v>0.47488038277511962</v>
      </c>
      <c r="H55" s="28">
        <v>0.11961722488038277</v>
      </c>
      <c r="I55" s="28">
        <v>6.9976076555023928E-2</v>
      </c>
      <c r="J55" s="28">
        <v>0.13397129186602871</v>
      </c>
      <c r="K55" s="28">
        <v>1.0167464114832535E-2</v>
      </c>
      <c r="L55" s="28">
        <v>0.32356459330143539</v>
      </c>
      <c r="M55" s="28">
        <v>9.8086124401913874E-2</v>
      </c>
      <c r="N55" s="28">
        <v>3.3492822966507178E-2</v>
      </c>
      <c r="O55" s="28">
        <v>1.1363636363636364E-2</v>
      </c>
      <c r="P55" s="28">
        <v>2.3923444976076554E-3</v>
      </c>
      <c r="Q55" s="28">
        <v>1.375598086124402E-2</v>
      </c>
    </row>
    <row r="56" spans="1:17" ht="15" customHeight="1">
      <c r="A56" s="47"/>
      <c r="B56" s="25"/>
      <c r="C56" s="49" t="s">
        <v>8</v>
      </c>
      <c r="D56" s="29">
        <v>4459</v>
      </c>
      <c r="E56" s="30">
        <v>3367</v>
      </c>
      <c r="F56" s="31">
        <v>1384</v>
      </c>
      <c r="G56" s="31">
        <v>2062</v>
      </c>
      <c r="H56" s="31">
        <v>550</v>
      </c>
      <c r="I56" s="31">
        <v>299</v>
      </c>
      <c r="J56" s="31">
        <v>662</v>
      </c>
      <c r="K56" s="31">
        <v>84</v>
      </c>
      <c r="L56" s="31">
        <v>1525</v>
      </c>
      <c r="M56" s="31">
        <v>485</v>
      </c>
      <c r="N56" s="31">
        <v>154</v>
      </c>
      <c r="O56" s="31">
        <v>75</v>
      </c>
      <c r="P56" s="31">
        <v>13</v>
      </c>
      <c r="Q56" s="31">
        <v>44</v>
      </c>
    </row>
    <row r="57" spans="1:17" ht="15" customHeight="1">
      <c r="A57" s="47"/>
      <c r="B57" s="40"/>
      <c r="C57" s="50"/>
      <c r="D57" s="41">
        <v>1</v>
      </c>
      <c r="E57" s="42">
        <v>0.75510204081632648</v>
      </c>
      <c r="F57" s="43">
        <v>0.31038349405696347</v>
      </c>
      <c r="G57" s="43">
        <v>0.46243552366001345</v>
      </c>
      <c r="H57" s="43">
        <v>0.12334604171338866</v>
      </c>
      <c r="I57" s="43">
        <v>6.7055393586005832E-2</v>
      </c>
      <c r="J57" s="43">
        <v>0.14846378111684233</v>
      </c>
      <c r="K57" s="43">
        <v>1.8838304552590265E-2</v>
      </c>
      <c r="L57" s="43">
        <v>0.34200493384166852</v>
      </c>
      <c r="M57" s="43">
        <v>0.10876878223816999</v>
      </c>
      <c r="N57" s="43">
        <v>3.453689167974882E-2</v>
      </c>
      <c r="O57" s="43">
        <v>1.6819914779098454E-2</v>
      </c>
      <c r="P57" s="43">
        <v>2.9154518950437317E-3</v>
      </c>
      <c r="Q57" s="43">
        <v>9.8676833370710919E-3</v>
      </c>
    </row>
    <row r="58" spans="1:17" ht="15" customHeight="1"/>
    <row r="59" spans="1:17" ht="15" hidden="1" customHeight="1"/>
    <row r="60" spans="1:17" ht="12" hidden="1" customHeight="1">
      <c r="C60" s="37"/>
    </row>
    <row r="61" spans="1:17" ht="12" hidden="1" customHeight="1">
      <c r="C61" s="37"/>
    </row>
    <row r="62" spans="1:17" ht="12" hidden="1" customHeight="1"/>
    <row r="63" spans="1:17" ht="12" hidden="1" customHeight="1"/>
    <row r="64" spans="1:17"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Q9">
    <cfRule type="top10" dxfId="524" priority="31" rank="1"/>
  </conditionalFormatting>
  <conditionalFormatting sqref="E57:Q57">
    <cfRule type="top10" dxfId="523" priority="25" rank="1"/>
  </conditionalFormatting>
  <conditionalFormatting sqref="E55:Q55">
    <cfRule type="top10" dxfId="522" priority="24" rank="1"/>
  </conditionalFormatting>
  <conditionalFormatting sqref="E53:Q53">
    <cfRule type="top10" dxfId="521" priority="23" rank="1"/>
  </conditionalFormatting>
  <conditionalFormatting sqref="E51:Q51">
    <cfRule type="top10" dxfId="520" priority="22" rank="1"/>
  </conditionalFormatting>
  <conditionalFormatting sqref="E49:Q49">
    <cfRule type="top10" dxfId="519" priority="21" rank="1"/>
  </conditionalFormatting>
  <conditionalFormatting sqref="E47:Q47">
    <cfRule type="top10" dxfId="518" priority="20" rank="1"/>
  </conditionalFormatting>
  <conditionalFormatting sqref="E45:Q45">
    <cfRule type="top10" dxfId="517" priority="19" rank="1"/>
  </conditionalFormatting>
  <conditionalFormatting sqref="E43:Q43">
    <cfRule type="top10" dxfId="516" priority="18" rank="1"/>
  </conditionalFormatting>
  <conditionalFormatting sqref="E41:Q41">
    <cfRule type="top10" dxfId="515" priority="17" rank="1"/>
  </conditionalFormatting>
  <conditionalFormatting sqref="E39:Q39">
    <cfRule type="top10" dxfId="514" priority="16" rank="1"/>
  </conditionalFormatting>
  <conditionalFormatting sqref="E37:Q37">
    <cfRule type="top10" dxfId="513" priority="15" rank="1"/>
  </conditionalFormatting>
  <conditionalFormatting sqref="E35:Q35">
    <cfRule type="top10" dxfId="512" priority="14" rank="1"/>
  </conditionalFormatting>
  <conditionalFormatting sqref="E33:Q33">
    <cfRule type="top10" dxfId="511" priority="13" rank="1"/>
  </conditionalFormatting>
  <conditionalFormatting sqref="E31:Q31">
    <cfRule type="top10" dxfId="510" priority="11" rank="1"/>
  </conditionalFormatting>
  <conditionalFormatting sqref="E29:Q29">
    <cfRule type="top10" dxfId="509" priority="10" rank="1"/>
  </conditionalFormatting>
  <conditionalFormatting sqref="E27:Q27">
    <cfRule type="top10" dxfId="508" priority="9" rank="1"/>
  </conditionalFormatting>
  <conditionalFormatting sqref="E25:Q25">
    <cfRule type="top10" dxfId="507" priority="8" rank="1"/>
  </conditionalFormatting>
  <conditionalFormatting sqref="E23:Q23">
    <cfRule type="top10" dxfId="506" priority="7" rank="1"/>
  </conditionalFormatting>
  <conditionalFormatting sqref="E21:Q21">
    <cfRule type="top10" dxfId="505" priority="6" rank="1"/>
  </conditionalFormatting>
  <conditionalFormatting sqref="E19:Q19">
    <cfRule type="top10" dxfId="504" priority="5" rank="1"/>
  </conditionalFormatting>
  <conditionalFormatting sqref="E17:Q17">
    <cfRule type="top10" dxfId="503" priority="4" rank="1"/>
  </conditionalFormatting>
  <conditionalFormatting sqref="E15:Q15">
    <cfRule type="top10" dxfId="502" priority="3" rank="1"/>
  </conditionalFormatting>
  <conditionalFormatting sqref="E13:Q13">
    <cfRule type="top10" dxfId="501" priority="2" rank="1"/>
  </conditionalFormatting>
  <conditionalFormatting sqref="E11:Q11">
    <cfRule type="top10" dxfId="5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9" width="8.625" style="3"/>
    <col min="10" max="16384" width="8.625" style="38"/>
  </cols>
  <sheetData>
    <row r="1" spans="1:16384" ht="15" customHeight="1">
      <c r="A1" s="48"/>
      <c r="B1" s="37"/>
      <c r="C1" s="37"/>
      <c r="D1" s="37"/>
      <c r="E1" s="37"/>
      <c r="F1" s="37"/>
      <c r="G1" s="37"/>
      <c r="H1" s="37"/>
      <c r="I1" s="37"/>
    </row>
    <row r="2" spans="1:16384" ht="15" customHeight="1"/>
    <row r="3" spans="1:16384" ht="15" customHeight="1">
      <c r="B3" s="3" t="s">
        <v>356</v>
      </c>
    </row>
    <row r="4" spans="1:16384" ht="15" customHeight="1"/>
    <row r="5" spans="1:16384" ht="15" customHeight="1"/>
    <row r="6" spans="1:16384" ht="2.1" customHeight="1">
      <c r="B6" s="5"/>
      <c r="C6" s="6"/>
      <c r="D6" s="7"/>
      <c r="E6" s="8"/>
      <c r="F6" s="9"/>
      <c r="G6" s="9"/>
      <c r="H6" s="9"/>
      <c r="I6" s="9"/>
    </row>
    <row r="7" spans="1:16384" s="44" customFormat="1" ht="117.95" customHeight="1" thickBot="1">
      <c r="A7" s="10"/>
      <c r="B7" s="11"/>
      <c r="C7" s="12" t="s">
        <v>298</v>
      </c>
      <c r="D7" s="13" t="s">
        <v>0</v>
      </c>
      <c r="E7" s="14" t="s">
        <v>195</v>
      </c>
      <c r="F7" s="14" t="s">
        <v>196</v>
      </c>
      <c r="G7" s="14" t="s">
        <v>197</v>
      </c>
      <c r="H7" s="14" t="s">
        <v>198</v>
      </c>
      <c r="I7" s="14" t="s">
        <v>20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2534</v>
      </c>
      <c r="F8" s="17">
        <v>13584</v>
      </c>
      <c r="G8" s="17">
        <v>2397</v>
      </c>
      <c r="H8" s="17">
        <v>794</v>
      </c>
      <c r="I8" s="17">
        <v>365</v>
      </c>
    </row>
    <row r="9" spans="1:16384" ht="15" customHeight="1">
      <c r="A9" s="47"/>
      <c r="B9" s="55"/>
      <c r="C9" s="56"/>
      <c r="D9" s="18">
        <v>1</v>
      </c>
      <c r="E9" s="19">
        <v>0.1287994307207482</v>
      </c>
      <c r="F9" s="20">
        <v>0.69045440683135106</v>
      </c>
      <c r="G9" s="20">
        <v>0.12183592558706922</v>
      </c>
      <c r="H9" s="20">
        <v>4.0357832672562773E-2</v>
      </c>
      <c r="I9" s="20">
        <v>1.8552404188268781E-2</v>
      </c>
    </row>
    <row r="10" spans="1:16384" ht="15" customHeight="1">
      <c r="A10" s="47"/>
      <c r="B10" s="21" t="s">
        <v>294</v>
      </c>
      <c r="C10" s="57" t="s">
        <v>300</v>
      </c>
      <c r="D10" s="22">
        <v>9368</v>
      </c>
      <c r="E10" s="23">
        <v>1187</v>
      </c>
      <c r="F10" s="24">
        <v>6362</v>
      </c>
      <c r="G10" s="24">
        <v>1201</v>
      </c>
      <c r="H10" s="24">
        <v>434</v>
      </c>
      <c r="I10" s="24">
        <v>184</v>
      </c>
    </row>
    <row r="11" spans="1:16384" ht="15" customHeight="1">
      <c r="A11" s="47"/>
      <c r="B11" s="25"/>
      <c r="C11" s="51"/>
      <c r="D11" s="26">
        <v>1</v>
      </c>
      <c r="E11" s="27">
        <v>0.12670794192997439</v>
      </c>
      <c r="F11" s="28">
        <v>0.67912040990606315</v>
      </c>
      <c r="G11" s="28">
        <v>0.12820239111870196</v>
      </c>
      <c r="H11" s="28">
        <v>4.6327924850555084E-2</v>
      </c>
      <c r="I11" s="28">
        <v>1.9641332194705381E-2</v>
      </c>
    </row>
    <row r="12" spans="1:16384" ht="15" customHeight="1">
      <c r="A12" s="47"/>
      <c r="B12" s="25"/>
      <c r="C12" s="49" t="s">
        <v>301</v>
      </c>
      <c r="D12" s="29">
        <v>10225</v>
      </c>
      <c r="E12" s="30">
        <v>1334</v>
      </c>
      <c r="F12" s="31">
        <v>7182</v>
      </c>
      <c r="G12" s="31">
        <v>1179</v>
      </c>
      <c r="H12" s="31">
        <v>353</v>
      </c>
      <c r="I12" s="31">
        <v>177</v>
      </c>
    </row>
    <row r="13" spans="1:16384" ht="15" customHeight="1">
      <c r="A13" s="47"/>
      <c r="B13" s="40"/>
      <c r="C13" s="50"/>
      <c r="D13" s="41">
        <v>1</v>
      </c>
      <c r="E13" s="42">
        <v>0.13046454767726162</v>
      </c>
      <c r="F13" s="43">
        <v>0.70239608801955988</v>
      </c>
      <c r="G13" s="43">
        <v>0.11530562347188264</v>
      </c>
      <c r="H13" s="43">
        <v>3.4523227383863084E-2</v>
      </c>
      <c r="I13" s="43">
        <v>1.7310513447432764E-2</v>
      </c>
    </row>
    <row r="14" spans="1:16384" ht="15" customHeight="1">
      <c r="A14" s="47"/>
      <c r="B14" s="25" t="s">
        <v>1</v>
      </c>
      <c r="C14" s="52" t="s">
        <v>302</v>
      </c>
      <c r="D14" s="22">
        <v>2690</v>
      </c>
      <c r="E14" s="23">
        <v>507</v>
      </c>
      <c r="F14" s="24">
        <v>1784</v>
      </c>
      <c r="G14" s="24">
        <v>285</v>
      </c>
      <c r="H14" s="24">
        <v>86</v>
      </c>
      <c r="I14" s="24">
        <v>28</v>
      </c>
    </row>
    <row r="15" spans="1:16384" ht="15" customHeight="1">
      <c r="A15" s="47"/>
      <c r="B15" s="25"/>
      <c r="C15" s="51"/>
      <c r="D15" s="32">
        <v>1</v>
      </c>
      <c r="E15" s="27">
        <v>0.18847583643122676</v>
      </c>
      <c r="F15" s="28">
        <v>0.66319702602230479</v>
      </c>
      <c r="G15" s="28">
        <v>0.10594795539033457</v>
      </c>
      <c r="H15" s="28">
        <v>3.197026022304833E-2</v>
      </c>
      <c r="I15" s="28">
        <v>1.0408921933085501E-2</v>
      </c>
    </row>
    <row r="16" spans="1:16384" ht="15" customHeight="1">
      <c r="A16" s="47"/>
      <c r="B16" s="25"/>
      <c r="C16" s="49" t="s">
        <v>303</v>
      </c>
      <c r="D16" s="29">
        <v>2875</v>
      </c>
      <c r="E16" s="30">
        <v>438</v>
      </c>
      <c r="F16" s="31">
        <v>1954</v>
      </c>
      <c r="G16" s="31">
        <v>331</v>
      </c>
      <c r="H16" s="31">
        <v>91</v>
      </c>
      <c r="I16" s="31">
        <v>61</v>
      </c>
    </row>
    <row r="17" spans="1:9" ht="15" customHeight="1">
      <c r="A17" s="47"/>
      <c r="B17" s="25"/>
      <c r="C17" s="51"/>
      <c r="D17" s="32">
        <v>1</v>
      </c>
      <c r="E17" s="27">
        <v>0.15234782608695652</v>
      </c>
      <c r="F17" s="28">
        <v>0.67965217391304344</v>
      </c>
      <c r="G17" s="28">
        <v>0.11513043478260869</v>
      </c>
      <c r="H17" s="28">
        <v>3.165217391304348E-2</v>
      </c>
      <c r="I17" s="28">
        <v>2.1217391304347827E-2</v>
      </c>
    </row>
    <row r="18" spans="1:9" ht="15" customHeight="1">
      <c r="A18" s="47"/>
      <c r="B18" s="25"/>
      <c r="C18" s="49" t="s">
        <v>304</v>
      </c>
      <c r="D18" s="29">
        <v>3280</v>
      </c>
      <c r="E18" s="30">
        <v>416</v>
      </c>
      <c r="F18" s="31">
        <v>2273</v>
      </c>
      <c r="G18" s="31">
        <v>421</v>
      </c>
      <c r="H18" s="31">
        <v>126</v>
      </c>
      <c r="I18" s="31">
        <v>44</v>
      </c>
    </row>
    <row r="19" spans="1:9" ht="15" customHeight="1">
      <c r="A19" s="47"/>
      <c r="B19" s="25"/>
      <c r="C19" s="51"/>
      <c r="D19" s="32">
        <v>1</v>
      </c>
      <c r="E19" s="27">
        <v>0.12682926829268293</v>
      </c>
      <c r="F19" s="28">
        <v>0.69298780487804879</v>
      </c>
      <c r="G19" s="28">
        <v>0.12835365853658537</v>
      </c>
      <c r="H19" s="28">
        <v>3.8414634146341463E-2</v>
      </c>
      <c r="I19" s="28">
        <v>1.3414634146341463E-2</v>
      </c>
    </row>
    <row r="20" spans="1:9" ht="15" customHeight="1">
      <c r="A20" s="47"/>
      <c r="B20" s="25"/>
      <c r="C20" s="49" t="s">
        <v>305</v>
      </c>
      <c r="D20" s="29">
        <v>4523</v>
      </c>
      <c r="E20" s="30">
        <v>484</v>
      </c>
      <c r="F20" s="31">
        <v>3170</v>
      </c>
      <c r="G20" s="31">
        <v>574</v>
      </c>
      <c r="H20" s="31">
        <v>201</v>
      </c>
      <c r="I20" s="31">
        <v>94</v>
      </c>
    </row>
    <row r="21" spans="1:9" ht="15" customHeight="1">
      <c r="A21" s="47"/>
      <c r="B21" s="25"/>
      <c r="C21" s="51"/>
      <c r="D21" s="32">
        <v>1</v>
      </c>
      <c r="E21" s="27">
        <v>0.10700862259562237</v>
      </c>
      <c r="F21" s="28">
        <v>0.70086225956223747</v>
      </c>
      <c r="G21" s="28">
        <v>0.12690692018571745</v>
      </c>
      <c r="H21" s="28">
        <v>4.4439531284545655E-2</v>
      </c>
      <c r="I21" s="28">
        <v>2.0782666371877073E-2</v>
      </c>
    </row>
    <row r="22" spans="1:9" ht="15" customHeight="1">
      <c r="A22" s="47"/>
      <c r="B22" s="25"/>
      <c r="C22" s="49" t="s">
        <v>306</v>
      </c>
      <c r="D22" s="29">
        <v>5762</v>
      </c>
      <c r="E22" s="30">
        <v>626</v>
      </c>
      <c r="F22" s="31">
        <v>4068</v>
      </c>
      <c r="G22" s="31">
        <v>701</v>
      </c>
      <c r="H22" s="31">
        <v>253</v>
      </c>
      <c r="I22" s="31">
        <v>114</v>
      </c>
    </row>
    <row r="23" spans="1:9" ht="15" customHeight="1">
      <c r="A23" s="47"/>
      <c r="B23" s="40"/>
      <c r="C23" s="50"/>
      <c r="D23" s="41">
        <v>1</v>
      </c>
      <c r="E23" s="42">
        <v>0.10864283234987851</v>
      </c>
      <c r="F23" s="43">
        <v>0.70600485942381119</v>
      </c>
      <c r="G23" s="43">
        <v>0.12165914612981604</v>
      </c>
      <c r="H23" s="43">
        <v>4.390836515098924E-2</v>
      </c>
      <c r="I23" s="43">
        <v>1.9784796945505032E-2</v>
      </c>
    </row>
    <row r="24" spans="1:9" ht="15" customHeight="1">
      <c r="A24" s="47"/>
      <c r="B24" s="25" t="s">
        <v>295</v>
      </c>
      <c r="C24" s="52" t="s">
        <v>307</v>
      </c>
      <c r="D24" s="22">
        <v>2093</v>
      </c>
      <c r="E24" s="23">
        <v>218</v>
      </c>
      <c r="F24" s="24">
        <v>1336</v>
      </c>
      <c r="G24" s="24">
        <v>346</v>
      </c>
      <c r="H24" s="24">
        <v>143</v>
      </c>
      <c r="I24" s="24">
        <v>50</v>
      </c>
    </row>
    <row r="25" spans="1:9" ht="15" customHeight="1">
      <c r="A25" s="47"/>
      <c r="B25" s="25"/>
      <c r="C25" s="51"/>
      <c r="D25" s="32">
        <v>1</v>
      </c>
      <c r="E25" s="27">
        <v>0.10415671285236502</v>
      </c>
      <c r="F25" s="28">
        <v>0.63831820353559487</v>
      </c>
      <c r="G25" s="28">
        <v>0.16531294792164358</v>
      </c>
      <c r="H25" s="28">
        <v>6.8322981366459631E-2</v>
      </c>
      <c r="I25" s="28">
        <v>2.3889154323936932E-2</v>
      </c>
    </row>
    <row r="26" spans="1:9" ht="15" customHeight="1">
      <c r="A26" s="47"/>
      <c r="B26" s="25"/>
      <c r="C26" s="49" t="s">
        <v>308</v>
      </c>
      <c r="D26" s="29">
        <v>6217</v>
      </c>
      <c r="E26" s="30">
        <v>757</v>
      </c>
      <c r="F26" s="31">
        <v>4432</v>
      </c>
      <c r="G26" s="31">
        <v>723</v>
      </c>
      <c r="H26" s="31">
        <v>209</v>
      </c>
      <c r="I26" s="31">
        <v>96</v>
      </c>
    </row>
    <row r="27" spans="1:9" ht="15" customHeight="1">
      <c r="A27" s="47"/>
      <c r="B27" s="25"/>
      <c r="C27" s="51"/>
      <c r="D27" s="32">
        <v>1</v>
      </c>
      <c r="E27" s="27">
        <v>0.12176290815505871</v>
      </c>
      <c r="F27" s="28">
        <v>0.71288402766607684</v>
      </c>
      <c r="G27" s="28">
        <v>0.11629403249155541</v>
      </c>
      <c r="H27" s="28">
        <v>3.3617500402123211E-2</v>
      </c>
      <c r="I27" s="28">
        <v>1.5441531285185781E-2</v>
      </c>
    </row>
    <row r="28" spans="1:9" ht="15" customHeight="1">
      <c r="A28" s="47"/>
      <c r="B28" s="25"/>
      <c r="C28" s="49" t="s">
        <v>406</v>
      </c>
      <c r="D28" s="29">
        <v>7018</v>
      </c>
      <c r="E28" s="30">
        <v>1015</v>
      </c>
      <c r="F28" s="31">
        <v>4911</v>
      </c>
      <c r="G28" s="31">
        <v>776</v>
      </c>
      <c r="H28" s="31">
        <v>205</v>
      </c>
      <c r="I28" s="31">
        <v>111</v>
      </c>
    </row>
    <row r="29" spans="1:9" ht="15" customHeight="1">
      <c r="A29" s="47"/>
      <c r="B29" s="25"/>
      <c r="C29" s="51"/>
      <c r="D29" s="32">
        <v>1</v>
      </c>
      <c r="E29" s="27">
        <v>0.14462809917355371</v>
      </c>
      <c r="F29" s="28">
        <v>0.69977201481903673</v>
      </c>
      <c r="G29" s="28">
        <v>0.11057281276717014</v>
      </c>
      <c r="H29" s="28">
        <v>2.921060131091479E-2</v>
      </c>
      <c r="I29" s="28">
        <v>1.5816471929324595E-2</v>
      </c>
    </row>
    <row r="30" spans="1:9" ht="15" customHeight="1">
      <c r="A30" s="47"/>
      <c r="B30" s="25"/>
      <c r="C30" s="49" t="s">
        <v>407</v>
      </c>
      <c r="D30" s="29">
        <v>4023</v>
      </c>
      <c r="E30" s="30">
        <v>502</v>
      </c>
      <c r="F30" s="31">
        <v>2716</v>
      </c>
      <c r="G30" s="31">
        <v>510</v>
      </c>
      <c r="H30" s="31">
        <v>207</v>
      </c>
      <c r="I30" s="31">
        <v>88</v>
      </c>
    </row>
    <row r="31" spans="1:9" ht="15" customHeight="1">
      <c r="A31" s="47"/>
      <c r="B31" s="40"/>
      <c r="C31" s="50"/>
      <c r="D31" s="41">
        <v>1</v>
      </c>
      <c r="E31" s="42">
        <v>0.12478250062142679</v>
      </c>
      <c r="F31" s="43">
        <v>0.67511807109122546</v>
      </c>
      <c r="G31" s="43">
        <v>0.12677106636838181</v>
      </c>
      <c r="H31" s="43">
        <v>5.145413870246085E-2</v>
      </c>
      <c r="I31" s="43">
        <v>2.1874223216505097E-2</v>
      </c>
    </row>
    <row r="32" spans="1:9" ht="15" customHeight="1">
      <c r="A32" s="47"/>
      <c r="B32" s="25" t="s">
        <v>296</v>
      </c>
      <c r="C32" s="52" t="s">
        <v>408</v>
      </c>
      <c r="D32" s="22">
        <v>2534</v>
      </c>
      <c r="E32" s="33">
        <v>2534</v>
      </c>
      <c r="F32" s="34">
        <v>0</v>
      </c>
      <c r="G32" s="34">
        <v>0</v>
      </c>
      <c r="H32" s="34">
        <v>0</v>
      </c>
      <c r="I32" s="34">
        <v>0</v>
      </c>
    </row>
    <row r="33" spans="1:9" ht="15" customHeight="1">
      <c r="A33" s="47"/>
      <c r="B33" s="25"/>
      <c r="C33" s="51"/>
      <c r="D33" s="32">
        <v>1</v>
      </c>
      <c r="E33" s="27">
        <v>1</v>
      </c>
      <c r="F33" s="28">
        <v>0</v>
      </c>
      <c r="G33" s="28">
        <v>0</v>
      </c>
      <c r="H33" s="28">
        <v>0</v>
      </c>
      <c r="I33" s="28">
        <v>0</v>
      </c>
    </row>
    <row r="34" spans="1:9" ht="15" customHeight="1">
      <c r="A34" s="47"/>
      <c r="B34" s="25"/>
      <c r="C34" s="49" t="s">
        <v>409</v>
      </c>
      <c r="D34" s="29">
        <v>13584</v>
      </c>
      <c r="E34" s="35">
        <v>0</v>
      </c>
      <c r="F34" s="36">
        <v>13584</v>
      </c>
      <c r="G34" s="36">
        <v>0</v>
      </c>
      <c r="H34" s="36">
        <v>0</v>
      </c>
      <c r="I34" s="36">
        <v>0</v>
      </c>
    </row>
    <row r="35" spans="1:9" ht="15" customHeight="1">
      <c r="A35" s="47"/>
      <c r="B35" s="25"/>
      <c r="C35" s="51"/>
      <c r="D35" s="32">
        <v>1</v>
      </c>
      <c r="E35" s="27">
        <v>0</v>
      </c>
      <c r="F35" s="28">
        <v>1</v>
      </c>
      <c r="G35" s="28">
        <v>0</v>
      </c>
      <c r="H35" s="28">
        <v>0</v>
      </c>
      <c r="I35" s="28">
        <v>0</v>
      </c>
    </row>
    <row r="36" spans="1:9" ht="15" customHeight="1">
      <c r="A36" s="47"/>
      <c r="B36" s="25"/>
      <c r="C36" s="49" t="s">
        <v>410</v>
      </c>
      <c r="D36" s="29">
        <v>2397</v>
      </c>
      <c r="E36" s="35">
        <v>0</v>
      </c>
      <c r="F36" s="36">
        <v>0</v>
      </c>
      <c r="G36" s="36">
        <v>2397</v>
      </c>
      <c r="H36" s="36">
        <v>0</v>
      </c>
      <c r="I36" s="36">
        <v>0</v>
      </c>
    </row>
    <row r="37" spans="1:9" ht="15" customHeight="1">
      <c r="A37" s="47"/>
      <c r="B37" s="25"/>
      <c r="C37" s="51"/>
      <c r="D37" s="32">
        <v>1</v>
      </c>
      <c r="E37" s="27">
        <v>0</v>
      </c>
      <c r="F37" s="28">
        <v>0</v>
      </c>
      <c r="G37" s="28">
        <v>1</v>
      </c>
      <c r="H37" s="28">
        <v>0</v>
      </c>
      <c r="I37" s="28">
        <v>0</v>
      </c>
    </row>
    <row r="38" spans="1:9" ht="15" customHeight="1">
      <c r="A38" s="47"/>
      <c r="B38" s="25"/>
      <c r="C38" s="49" t="s">
        <v>411</v>
      </c>
      <c r="D38" s="29">
        <v>794</v>
      </c>
      <c r="E38" s="35">
        <v>0</v>
      </c>
      <c r="F38" s="36">
        <v>0</v>
      </c>
      <c r="G38" s="36">
        <v>0</v>
      </c>
      <c r="H38" s="36">
        <v>794</v>
      </c>
      <c r="I38" s="36">
        <v>0</v>
      </c>
    </row>
    <row r="39" spans="1:9" ht="15" customHeight="1">
      <c r="A39" s="47"/>
      <c r="B39" s="40"/>
      <c r="C39" s="50"/>
      <c r="D39" s="41">
        <v>1</v>
      </c>
      <c r="E39" s="42">
        <v>0</v>
      </c>
      <c r="F39" s="43">
        <v>0</v>
      </c>
      <c r="G39" s="43">
        <v>0</v>
      </c>
      <c r="H39" s="43">
        <v>1</v>
      </c>
      <c r="I39" s="43">
        <v>0</v>
      </c>
    </row>
    <row r="40" spans="1:9" ht="15" customHeight="1">
      <c r="A40" s="47"/>
      <c r="B40" s="25" t="s">
        <v>297</v>
      </c>
      <c r="C40" s="52" t="s">
        <v>2</v>
      </c>
      <c r="D40" s="22">
        <v>1979</v>
      </c>
      <c r="E40" s="23">
        <v>267</v>
      </c>
      <c r="F40" s="24">
        <v>1362</v>
      </c>
      <c r="G40" s="24">
        <v>214</v>
      </c>
      <c r="H40" s="24">
        <v>89</v>
      </c>
      <c r="I40" s="24">
        <v>47</v>
      </c>
    </row>
    <row r="41" spans="1:9" ht="15" customHeight="1">
      <c r="A41" s="47"/>
      <c r="B41" s="25"/>
      <c r="C41" s="51"/>
      <c r="D41" s="32">
        <v>1</v>
      </c>
      <c r="E41" s="27">
        <v>0.1349166245578575</v>
      </c>
      <c r="F41" s="28">
        <v>0.68822637695805966</v>
      </c>
      <c r="G41" s="28">
        <v>0.10813542193026782</v>
      </c>
      <c r="H41" s="28">
        <v>4.4972208185952503E-2</v>
      </c>
      <c r="I41" s="28">
        <v>2.3749368367862556E-2</v>
      </c>
    </row>
    <row r="42" spans="1:9" ht="15" customHeight="1">
      <c r="A42" s="47"/>
      <c r="B42" s="25"/>
      <c r="C42" s="49" t="s">
        <v>309</v>
      </c>
      <c r="D42" s="29">
        <v>1921</v>
      </c>
      <c r="E42" s="30">
        <v>240</v>
      </c>
      <c r="F42" s="31">
        <v>1374</v>
      </c>
      <c r="G42" s="31">
        <v>230</v>
      </c>
      <c r="H42" s="31">
        <v>61</v>
      </c>
      <c r="I42" s="31">
        <v>16</v>
      </c>
    </row>
    <row r="43" spans="1:9" ht="15" customHeight="1">
      <c r="A43" s="47"/>
      <c r="B43" s="25"/>
      <c r="C43" s="51"/>
      <c r="D43" s="32">
        <v>1</v>
      </c>
      <c r="E43" s="27">
        <v>0.12493492972410203</v>
      </c>
      <c r="F43" s="28">
        <v>0.71525247267048409</v>
      </c>
      <c r="G43" s="28">
        <v>0.11972930765226444</v>
      </c>
      <c r="H43" s="28">
        <v>3.1754294638209266E-2</v>
      </c>
      <c r="I43" s="28">
        <v>8.3289953149401352E-3</v>
      </c>
    </row>
    <row r="44" spans="1:9" ht="15" customHeight="1">
      <c r="A44" s="47"/>
      <c r="B44" s="25"/>
      <c r="C44" s="49" t="s">
        <v>310</v>
      </c>
      <c r="D44" s="29">
        <v>1117</v>
      </c>
      <c r="E44" s="30">
        <v>135</v>
      </c>
      <c r="F44" s="31">
        <v>805</v>
      </c>
      <c r="G44" s="31">
        <v>133</v>
      </c>
      <c r="H44" s="31">
        <v>41</v>
      </c>
      <c r="I44" s="31">
        <v>3</v>
      </c>
    </row>
    <row r="45" spans="1:9" ht="15" customHeight="1">
      <c r="A45" s="47"/>
      <c r="B45" s="25"/>
      <c r="C45" s="51"/>
      <c r="D45" s="32">
        <v>1</v>
      </c>
      <c r="E45" s="27">
        <v>0.12085944494180842</v>
      </c>
      <c r="F45" s="28">
        <v>0.72068039391226502</v>
      </c>
      <c r="G45" s="28">
        <v>0.11906893464637422</v>
      </c>
      <c r="H45" s="28">
        <v>3.6705461056401073E-2</v>
      </c>
      <c r="I45" s="28">
        <v>2.6857654431512983E-3</v>
      </c>
    </row>
    <row r="46" spans="1:9" ht="15" customHeight="1">
      <c r="A46" s="47"/>
      <c r="B46" s="25"/>
      <c r="C46" s="49" t="s">
        <v>5</v>
      </c>
      <c r="D46" s="29">
        <v>1482</v>
      </c>
      <c r="E46" s="30">
        <v>159</v>
      </c>
      <c r="F46" s="31">
        <v>1014</v>
      </c>
      <c r="G46" s="31">
        <v>211</v>
      </c>
      <c r="H46" s="31">
        <v>68</v>
      </c>
      <c r="I46" s="31">
        <v>30</v>
      </c>
    </row>
    <row r="47" spans="1:9" ht="15" customHeight="1">
      <c r="A47" s="47"/>
      <c r="B47" s="25"/>
      <c r="C47" s="51"/>
      <c r="D47" s="32">
        <v>1</v>
      </c>
      <c r="E47" s="27">
        <v>0.10728744939271255</v>
      </c>
      <c r="F47" s="28">
        <v>0.68421052631578949</v>
      </c>
      <c r="G47" s="28">
        <v>0.14237516869095818</v>
      </c>
      <c r="H47" s="28">
        <v>4.5883940620782729E-2</v>
      </c>
      <c r="I47" s="28">
        <v>2.0242914979757085E-2</v>
      </c>
    </row>
    <row r="48" spans="1:9" ht="15" customHeight="1">
      <c r="A48" s="47"/>
      <c r="B48" s="25"/>
      <c r="C48" s="49" t="s">
        <v>311</v>
      </c>
      <c r="D48" s="29">
        <v>2208</v>
      </c>
      <c r="E48" s="30">
        <v>301</v>
      </c>
      <c r="F48" s="31">
        <v>1503</v>
      </c>
      <c r="G48" s="31">
        <v>280</v>
      </c>
      <c r="H48" s="31">
        <v>71</v>
      </c>
      <c r="I48" s="31">
        <v>53</v>
      </c>
    </row>
    <row r="49" spans="1:9" ht="15" customHeight="1">
      <c r="A49" s="47"/>
      <c r="B49" s="25"/>
      <c r="C49" s="51"/>
      <c r="D49" s="32">
        <v>1</v>
      </c>
      <c r="E49" s="27">
        <v>0.13632246376811594</v>
      </c>
      <c r="F49" s="28">
        <v>0.68070652173913049</v>
      </c>
      <c r="G49" s="28">
        <v>0.12681159420289856</v>
      </c>
      <c r="H49" s="28">
        <v>3.2155797101449272E-2</v>
      </c>
      <c r="I49" s="28">
        <v>2.4003623188405796E-2</v>
      </c>
    </row>
    <row r="50" spans="1:9" ht="15" customHeight="1">
      <c r="A50" s="47"/>
      <c r="B50" s="25"/>
      <c r="C50" s="49" t="s">
        <v>7</v>
      </c>
      <c r="D50" s="29">
        <v>1532</v>
      </c>
      <c r="E50" s="30">
        <v>210</v>
      </c>
      <c r="F50" s="31">
        <v>1076</v>
      </c>
      <c r="G50" s="31">
        <v>172</v>
      </c>
      <c r="H50" s="31">
        <v>44</v>
      </c>
      <c r="I50" s="31">
        <v>30</v>
      </c>
    </row>
    <row r="51" spans="1:9" ht="15" customHeight="1">
      <c r="A51" s="47"/>
      <c r="B51" s="25"/>
      <c r="C51" s="51"/>
      <c r="D51" s="32">
        <v>1</v>
      </c>
      <c r="E51" s="27">
        <v>0.13707571801566579</v>
      </c>
      <c r="F51" s="28">
        <v>0.70234986945169708</v>
      </c>
      <c r="G51" s="28">
        <v>0.1122715404699739</v>
      </c>
      <c r="H51" s="28">
        <v>2.8720626631853787E-2</v>
      </c>
      <c r="I51" s="28">
        <v>1.95822454308094E-2</v>
      </c>
    </row>
    <row r="52" spans="1:9" ht="15" customHeight="1">
      <c r="A52" s="47"/>
      <c r="B52" s="25"/>
      <c r="C52" s="49" t="s">
        <v>3</v>
      </c>
      <c r="D52" s="29">
        <v>2344</v>
      </c>
      <c r="E52" s="30">
        <v>305</v>
      </c>
      <c r="F52" s="31">
        <v>1572</v>
      </c>
      <c r="G52" s="31">
        <v>298</v>
      </c>
      <c r="H52" s="31">
        <v>126</v>
      </c>
      <c r="I52" s="31">
        <v>43</v>
      </c>
    </row>
    <row r="53" spans="1:9" ht="15" customHeight="1">
      <c r="A53" s="47"/>
      <c r="B53" s="25"/>
      <c r="C53" s="51"/>
      <c r="D53" s="32">
        <v>1</v>
      </c>
      <c r="E53" s="27">
        <v>0.13011945392491467</v>
      </c>
      <c r="F53" s="28">
        <v>0.67064846416382251</v>
      </c>
      <c r="G53" s="28">
        <v>0.12713310580204779</v>
      </c>
      <c r="H53" s="28">
        <v>5.3754266211604097E-2</v>
      </c>
      <c r="I53" s="28">
        <v>1.834470989761092E-2</v>
      </c>
    </row>
    <row r="54" spans="1:9" ht="15" customHeight="1">
      <c r="A54" s="47"/>
      <c r="B54" s="25"/>
      <c r="C54" s="49" t="s">
        <v>6</v>
      </c>
      <c r="D54" s="29">
        <v>1909</v>
      </c>
      <c r="E54" s="30">
        <v>240</v>
      </c>
      <c r="F54" s="31">
        <v>1322</v>
      </c>
      <c r="G54" s="31">
        <v>243</v>
      </c>
      <c r="H54" s="31">
        <v>75</v>
      </c>
      <c r="I54" s="31">
        <v>29</v>
      </c>
    </row>
    <row r="55" spans="1:9" ht="15" customHeight="1">
      <c r="A55" s="47"/>
      <c r="B55" s="25"/>
      <c r="C55" s="51"/>
      <c r="D55" s="32">
        <v>1</v>
      </c>
      <c r="E55" s="27">
        <v>0.12572027239392353</v>
      </c>
      <c r="F55" s="28">
        <v>0.69250916710319543</v>
      </c>
      <c r="G55" s="28">
        <v>0.12729177579884757</v>
      </c>
      <c r="H55" s="28">
        <v>3.9287585123101099E-2</v>
      </c>
      <c r="I55" s="28">
        <v>1.5191199580932426E-2</v>
      </c>
    </row>
    <row r="56" spans="1:9" ht="15" customHeight="1">
      <c r="A56" s="47"/>
      <c r="B56" s="25"/>
      <c r="C56" s="49" t="s">
        <v>8</v>
      </c>
      <c r="D56" s="29">
        <v>5182</v>
      </c>
      <c r="E56" s="30">
        <v>677</v>
      </c>
      <c r="F56" s="31">
        <v>3556</v>
      </c>
      <c r="G56" s="31">
        <v>616</v>
      </c>
      <c r="H56" s="31">
        <v>219</v>
      </c>
      <c r="I56" s="31">
        <v>114</v>
      </c>
    </row>
    <row r="57" spans="1:9" ht="15" customHeight="1">
      <c r="A57" s="47"/>
      <c r="B57" s="40"/>
      <c r="C57" s="50"/>
      <c r="D57" s="41">
        <v>1</v>
      </c>
      <c r="E57" s="42">
        <v>0.13064453878811269</v>
      </c>
      <c r="F57" s="43">
        <v>0.68622153608645309</v>
      </c>
      <c r="G57" s="43">
        <v>0.1188730219992281</v>
      </c>
      <c r="H57" s="43">
        <v>4.2261675028946351E-2</v>
      </c>
      <c r="I57" s="43">
        <v>2.1999228097259745E-2</v>
      </c>
    </row>
    <row r="58" spans="1:9" ht="15" customHeight="1"/>
    <row r="59" spans="1:9" ht="15" hidden="1" customHeight="1"/>
    <row r="60" spans="1:9" ht="12" hidden="1" customHeight="1">
      <c r="C60" s="37"/>
    </row>
    <row r="61" spans="1:9" ht="12" hidden="1" customHeight="1">
      <c r="C61" s="37"/>
    </row>
    <row r="62" spans="1:9" ht="12" hidden="1" customHeight="1"/>
    <row r="63" spans="1:9" ht="12" hidden="1" customHeight="1"/>
    <row r="64" spans="1:9"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I9">
    <cfRule type="top10" dxfId="499" priority="31" rank="1"/>
  </conditionalFormatting>
  <conditionalFormatting sqref="E57:I57">
    <cfRule type="top10" dxfId="498" priority="25" rank="1"/>
  </conditionalFormatting>
  <conditionalFormatting sqref="E55:I55">
    <cfRule type="top10" dxfId="497" priority="24" rank="1"/>
  </conditionalFormatting>
  <conditionalFormatting sqref="E53:I53">
    <cfRule type="top10" dxfId="496" priority="23" rank="1"/>
  </conditionalFormatting>
  <conditionalFormatting sqref="E51:I51">
    <cfRule type="top10" dxfId="495" priority="22" rank="1"/>
  </conditionalFormatting>
  <conditionalFormatting sqref="E49:I49">
    <cfRule type="top10" dxfId="494" priority="21" rank="1"/>
  </conditionalFormatting>
  <conditionalFormatting sqref="E47:I47">
    <cfRule type="top10" dxfId="493" priority="20" rank="1"/>
  </conditionalFormatting>
  <conditionalFormatting sqref="E45:I45">
    <cfRule type="top10" dxfId="492" priority="19" rank="1"/>
  </conditionalFormatting>
  <conditionalFormatting sqref="E43:I43">
    <cfRule type="top10" dxfId="491" priority="18" rank="1"/>
  </conditionalFormatting>
  <conditionalFormatting sqref="E41:I41">
    <cfRule type="top10" dxfId="490" priority="17" rank="1"/>
  </conditionalFormatting>
  <conditionalFormatting sqref="E39:I39">
    <cfRule type="top10" dxfId="489" priority="16" rank="1"/>
  </conditionalFormatting>
  <conditionalFormatting sqref="E37:I37">
    <cfRule type="top10" dxfId="488" priority="15" rank="1"/>
  </conditionalFormatting>
  <conditionalFormatting sqref="E35:I35">
    <cfRule type="top10" dxfId="487" priority="14" rank="1"/>
  </conditionalFormatting>
  <conditionalFormatting sqref="E33:I33">
    <cfRule type="top10" dxfId="486" priority="13" rank="1"/>
  </conditionalFormatting>
  <conditionalFormatting sqref="E31:I31">
    <cfRule type="top10" dxfId="485" priority="11" rank="1"/>
  </conditionalFormatting>
  <conditionalFormatting sqref="E29:I29">
    <cfRule type="top10" dxfId="484" priority="10" rank="1"/>
  </conditionalFormatting>
  <conditionalFormatting sqref="E27:I27">
    <cfRule type="top10" dxfId="483" priority="9" rank="1"/>
  </conditionalFormatting>
  <conditionalFormatting sqref="E25:I25">
    <cfRule type="top10" dxfId="482" priority="8" rank="1"/>
  </conditionalFormatting>
  <conditionalFormatting sqref="E23:I23">
    <cfRule type="top10" dxfId="481" priority="7" rank="1"/>
  </conditionalFormatting>
  <conditionalFormatting sqref="E21:I21">
    <cfRule type="top10" dxfId="480" priority="6" rank="1"/>
  </conditionalFormatting>
  <conditionalFormatting sqref="E19:I19">
    <cfRule type="top10" dxfId="479" priority="5" rank="1"/>
  </conditionalFormatting>
  <conditionalFormatting sqref="E17:I17">
    <cfRule type="top10" dxfId="478" priority="4" rank="1"/>
  </conditionalFormatting>
  <conditionalFormatting sqref="E15:I15">
    <cfRule type="top10" dxfId="477" priority="3" rank="1"/>
  </conditionalFormatting>
  <conditionalFormatting sqref="E13:I13">
    <cfRule type="top10" dxfId="476" priority="2" rank="1"/>
  </conditionalFormatting>
  <conditionalFormatting sqref="E11:I11">
    <cfRule type="top10" dxfId="4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357</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199</v>
      </c>
      <c r="F7" s="14" t="s">
        <v>200</v>
      </c>
      <c r="G7" s="14" t="s">
        <v>201</v>
      </c>
      <c r="H7" s="14" t="s">
        <v>202</v>
      </c>
      <c r="I7" s="14" t="s">
        <v>112</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1511</v>
      </c>
      <c r="F8" s="17">
        <v>7290</v>
      </c>
      <c r="G8" s="17">
        <v>5743</v>
      </c>
      <c r="H8" s="17">
        <v>3325</v>
      </c>
      <c r="I8" s="17">
        <v>1522</v>
      </c>
      <c r="J8" s="17">
        <v>283</v>
      </c>
    </row>
    <row r="9" spans="1:16384" ht="15" customHeight="1">
      <c r="A9" s="47"/>
      <c r="B9" s="55"/>
      <c r="C9" s="56"/>
      <c r="D9" s="18">
        <v>1</v>
      </c>
      <c r="E9" s="19">
        <v>7.680187048897022E-2</v>
      </c>
      <c r="F9" s="20">
        <v>0.37053979871912168</v>
      </c>
      <c r="G9" s="20">
        <v>0.29190810206363726</v>
      </c>
      <c r="H9" s="20">
        <v>0.1690047778794348</v>
      </c>
      <c r="I9" s="20">
        <v>7.7360984039849548E-2</v>
      </c>
      <c r="J9" s="20">
        <v>1.4384466808986479E-2</v>
      </c>
    </row>
    <row r="10" spans="1:16384" ht="15" customHeight="1">
      <c r="A10" s="47"/>
      <c r="B10" s="21" t="s">
        <v>294</v>
      </c>
      <c r="C10" s="57" t="s">
        <v>300</v>
      </c>
      <c r="D10" s="22">
        <v>9368</v>
      </c>
      <c r="E10" s="23">
        <v>723</v>
      </c>
      <c r="F10" s="24">
        <v>3451</v>
      </c>
      <c r="G10" s="24">
        <v>2651</v>
      </c>
      <c r="H10" s="24">
        <v>1626</v>
      </c>
      <c r="I10" s="24">
        <v>776</v>
      </c>
      <c r="J10" s="24">
        <v>141</v>
      </c>
    </row>
    <row r="11" spans="1:16384" ht="15" customHeight="1">
      <c r="A11" s="47"/>
      <c r="B11" s="25"/>
      <c r="C11" s="51"/>
      <c r="D11" s="26">
        <v>1</v>
      </c>
      <c r="E11" s="27">
        <v>7.7177625960717339E-2</v>
      </c>
      <c r="F11" s="28">
        <v>0.36838172502134925</v>
      </c>
      <c r="G11" s="28">
        <v>0.28298462852263023</v>
      </c>
      <c r="H11" s="28">
        <v>0.17356959863364646</v>
      </c>
      <c r="I11" s="28">
        <v>8.2835183603757467E-2</v>
      </c>
      <c r="J11" s="28">
        <v>1.5051238257899231E-2</v>
      </c>
    </row>
    <row r="12" spans="1:16384" ht="15" customHeight="1">
      <c r="A12" s="47"/>
      <c r="B12" s="25"/>
      <c r="C12" s="49" t="s">
        <v>301</v>
      </c>
      <c r="D12" s="29">
        <v>10225</v>
      </c>
      <c r="E12" s="30">
        <v>783</v>
      </c>
      <c r="F12" s="31">
        <v>3816</v>
      </c>
      <c r="G12" s="31">
        <v>3071</v>
      </c>
      <c r="H12" s="31">
        <v>1683</v>
      </c>
      <c r="I12" s="31">
        <v>735</v>
      </c>
      <c r="J12" s="31">
        <v>137</v>
      </c>
    </row>
    <row r="13" spans="1:16384" ht="15" customHeight="1">
      <c r="A13" s="47"/>
      <c r="B13" s="40"/>
      <c r="C13" s="50"/>
      <c r="D13" s="41">
        <v>1</v>
      </c>
      <c r="E13" s="42">
        <v>7.6577017114914422E-2</v>
      </c>
      <c r="F13" s="43">
        <v>0.37320293398533005</v>
      </c>
      <c r="G13" s="43">
        <v>0.30034229828850856</v>
      </c>
      <c r="H13" s="43">
        <v>0.16459657701711491</v>
      </c>
      <c r="I13" s="43">
        <v>7.1882640586797067E-2</v>
      </c>
      <c r="J13" s="43">
        <v>1.3398533007334963E-2</v>
      </c>
    </row>
    <row r="14" spans="1:16384" ht="15" customHeight="1">
      <c r="A14" s="47"/>
      <c r="B14" s="25" t="s">
        <v>1</v>
      </c>
      <c r="C14" s="52" t="s">
        <v>302</v>
      </c>
      <c r="D14" s="22">
        <v>2690</v>
      </c>
      <c r="E14" s="23">
        <v>172</v>
      </c>
      <c r="F14" s="24">
        <v>717</v>
      </c>
      <c r="G14" s="24">
        <v>850</v>
      </c>
      <c r="H14" s="24">
        <v>668</v>
      </c>
      <c r="I14" s="24">
        <v>260</v>
      </c>
      <c r="J14" s="24">
        <v>23</v>
      </c>
    </row>
    <row r="15" spans="1:16384" ht="15" customHeight="1">
      <c r="A15" s="47"/>
      <c r="B15" s="25"/>
      <c r="C15" s="51"/>
      <c r="D15" s="32">
        <v>1</v>
      </c>
      <c r="E15" s="27">
        <v>6.394052044609666E-2</v>
      </c>
      <c r="F15" s="28">
        <v>0.26654275092936802</v>
      </c>
      <c r="G15" s="28">
        <v>0.31598513011152418</v>
      </c>
      <c r="H15" s="28">
        <v>0.2483271375464684</v>
      </c>
      <c r="I15" s="28">
        <v>9.6654275092936809E-2</v>
      </c>
      <c r="J15" s="28">
        <v>8.5501858736059481E-3</v>
      </c>
    </row>
    <row r="16" spans="1:16384" ht="15" customHeight="1">
      <c r="A16" s="47"/>
      <c r="B16" s="25"/>
      <c r="C16" s="49" t="s">
        <v>303</v>
      </c>
      <c r="D16" s="29">
        <v>2875</v>
      </c>
      <c r="E16" s="30">
        <v>204</v>
      </c>
      <c r="F16" s="31">
        <v>886</v>
      </c>
      <c r="G16" s="31">
        <v>911</v>
      </c>
      <c r="H16" s="31">
        <v>604</v>
      </c>
      <c r="I16" s="31">
        <v>230</v>
      </c>
      <c r="J16" s="31">
        <v>40</v>
      </c>
    </row>
    <row r="17" spans="1:10" ht="15" customHeight="1">
      <c r="A17" s="47"/>
      <c r="B17" s="25"/>
      <c r="C17" s="51"/>
      <c r="D17" s="32">
        <v>1</v>
      </c>
      <c r="E17" s="27">
        <v>7.0956521739130432E-2</v>
      </c>
      <c r="F17" s="28">
        <v>0.30817391304347824</v>
      </c>
      <c r="G17" s="28">
        <v>0.31686956521739129</v>
      </c>
      <c r="H17" s="28">
        <v>0.21008695652173914</v>
      </c>
      <c r="I17" s="28">
        <v>0.08</v>
      </c>
      <c r="J17" s="28">
        <v>1.391304347826087E-2</v>
      </c>
    </row>
    <row r="18" spans="1:10" ht="15" customHeight="1">
      <c r="A18" s="47"/>
      <c r="B18" s="25"/>
      <c r="C18" s="49" t="s">
        <v>304</v>
      </c>
      <c r="D18" s="29">
        <v>3280</v>
      </c>
      <c r="E18" s="30">
        <v>233</v>
      </c>
      <c r="F18" s="31">
        <v>1173</v>
      </c>
      <c r="G18" s="31">
        <v>977</v>
      </c>
      <c r="H18" s="31">
        <v>602</v>
      </c>
      <c r="I18" s="31">
        <v>254</v>
      </c>
      <c r="J18" s="31">
        <v>41</v>
      </c>
    </row>
    <row r="19" spans="1:10" ht="15" customHeight="1">
      <c r="A19" s="47"/>
      <c r="B19" s="25"/>
      <c r="C19" s="51"/>
      <c r="D19" s="32">
        <v>1</v>
      </c>
      <c r="E19" s="27">
        <v>7.1036585365853652E-2</v>
      </c>
      <c r="F19" s="28">
        <v>0.35762195121951218</v>
      </c>
      <c r="G19" s="28">
        <v>0.29786585365853657</v>
      </c>
      <c r="H19" s="28">
        <v>0.18353658536585366</v>
      </c>
      <c r="I19" s="28">
        <v>7.7439024390243902E-2</v>
      </c>
      <c r="J19" s="28">
        <v>1.2500000000000001E-2</v>
      </c>
    </row>
    <row r="20" spans="1:10" ht="15" customHeight="1">
      <c r="A20" s="47"/>
      <c r="B20" s="25"/>
      <c r="C20" s="49" t="s">
        <v>305</v>
      </c>
      <c r="D20" s="29">
        <v>4523</v>
      </c>
      <c r="E20" s="30">
        <v>370</v>
      </c>
      <c r="F20" s="31">
        <v>1783</v>
      </c>
      <c r="G20" s="31">
        <v>1301</v>
      </c>
      <c r="H20" s="31">
        <v>668</v>
      </c>
      <c r="I20" s="31">
        <v>327</v>
      </c>
      <c r="J20" s="31">
        <v>74</v>
      </c>
    </row>
    <row r="21" spans="1:10" ht="15" customHeight="1">
      <c r="A21" s="47"/>
      <c r="B21" s="25"/>
      <c r="C21" s="51"/>
      <c r="D21" s="32">
        <v>1</v>
      </c>
      <c r="E21" s="27">
        <v>8.1804112314835281E-2</v>
      </c>
      <c r="F21" s="28">
        <v>0.3942073844793279</v>
      </c>
      <c r="G21" s="28">
        <v>0.28764094627459652</v>
      </c>
      <c r="H21" s="28">
        <v>0.14768958655759451</v>
      </c>
      <c r="I21" s="28">
        <v>7.2297147910678747E-2</v>
      </c>
      <c r="J21" s="28">
        <v>1.6360822462967058E-2</v>
      </c>
    </row>
    <row r="22" spans="1:10" ht="15" customHeight="1">
      <c r="A22" s="47"/>
      <c r="B22" s="25"/>
      <c r="C22" s="49" t="s">
        <v>306</v>
      </c>
      <c r="D22" s="29">
        <v>5762</v>
      </c>
      <c r="E22" s="30">
        <v>490</v>
      </c>
      <c r="F22" s="31">
        <v>2522</v>
      </c>
      <c r="G22" s="31">
        <v>1562</v>
      </c>
      <c r="H22" s="31">
        <v>702</v>
      </c>
      <c r="I22" s="31">
        <v>398</v>
      </c>
      <c r="J22" s="31">
        <v>88</v>
      </c>
    </row>
    <row r="23" spans="1:10" ht="15" customHeight="1">
      <c r="A23" s="47"/>
      <c r="B23" s="40"/>
      <c r="C23" s="50"/>
      <c r="D23" s="41">
        <v>1</v>
      </c>
      <c r="E23" s="42">
        <v>8.5039916695591813E-2</v>
      </c>
      <c r="F23" s="43">
        <v>0.43769524470669907</v>
      </c>
      <c r="G23" s="43">
        <v>0.27108642832349877</v>
      </c>
      <c r="H23" s="43">
        <v>0.1218326969802152</v>
      </c>
      <c r="I23" s="43">
        <v>6.9073238458868452E-2</v>
      </c>
      <c r="J23" s="43">
        <v>1.5272474835126693E-2</v>
      </c>
    </row>
    <row r="24" spans="1:10" ht="15" customHeight="1">
      <c r="A24" s="47"/>
      <c r="B24" s="25" t="s">
        <v>295</v>
      </c>
      <c r="C24" s="52" t="s">
        <v>307</v>
      </c>
      <c r="D24" s="22">
        <v>2093</v>
      </c>
      <c r="E24" s="23">
        <v>148</v>
      </c>
      <c r="F24" s="24">
        <v>725</v>
      </c>
      <c r="G24" s="24">
        <v>584</v>
      </c>
      <c r="H24" s="24">
        <v>348</v>
      </c>
      <c r="I24" s="24">
        <v>249</v>
      </c>
      <c r="J24" s="24">
        <v>39</v>
      </c>
    </row>
    <row r="25" spans="1:10" ht="15" customHeight="1">
      <c r="A25" s="47"/>
      <c r="B25" s="25"/>
      <c r="C25" s="51"/>
      <c r="D25" s="32">
        <v>1</v>
      </c>
      <c r="E25" s="27">
        <v>7.0711896798853327E-2</v>
      </c>
      <c r="F25" s="28">
        <v>0.34639273769708551</v>
      </c>
      <c r="G25" s="28">
        <v>0.27902532250358336</v>
      </c>
      <c r="H25" s="28">
        <v>0.16626851409460106</v>
      </c>
      <c r="I25" s="28">
        <v>0.11896798853320592</v>
      </c>
      <c r="J25" s="28">
        <v>1.8633540372670808E-2</v>
      </c>
    </row>
    <row r="26" spans="1:10" ht="15" customHeight="1">
      <c r="A26" s="47"/>
      <c r="B26" s="25"/>
      <c r="C26" s="49" t="s">
        <v>308</v>
      </c>
      <c r="D26" s="29">
        <v>6217</v>
      </c>
      <c r="E26" s="30">
        <v>534</v>
      </c>
      <c r="F26" s="31">
        <v>2627</v>
      </c>
      <c r="G26" s="31">
        <v>1753</v>
      </c>
      <c r="H26" s="31">
        <v>870</v>
      </c>
      <c r="I26" s="31">
        <v>352</v>
      </c>
      <c r="J26" s="31">
        <v>81</v>
      </c>
    </row>
    <row r="27" spans="1:10" ht="15" customHeight="1">
      <c r="A27" s="47"/>
      <c r="B27" s="25"/>
      <c r="C27" s="51"/>
      <c r="D27" s="32">
        <v>1</v>
      </c>
      <c r="E27" s="27">
        <v>8.5893517773845907E-2</v>
      </c>
      <c r="F27" s="28">
        <v>0.42255106964774009</v>
      </c>
      <c r="G27" s="28">
        <v>0.2819687952388612</v>
      </c>
      <c r="H27" s="28">
        <v>0.13993887727199614</v>
      </c>
      <c r="I27" s="28">
        <v>5.6618948045681197E-2</v>
      </c>
      <c r="J27" s="28">
        <v>1.3028792021875502E-2</v>
      </c>
    </row>
    <row r="28" spans="1:10" ht="15" customHeight="1">
      <c r="A28" s="47"/>
      <c r="B28" s="25"/>
      <c r="C28" s="49" t="s">
        <v>406</v>
      </c>
      <c r="D28" s="29">
        <v>7018</v>
      </c>
      <c r="E28" s="30">
        <v>501</v>
      </c>
      <c r="F28" s="31">
        <v>2373</v>
      </c>
      <c r="G28" s="31">
        <v>2197</v>
      </c>
      <c r="H28" s="31">
        <v>1384</v>
      </c>
      <c r="I28" s="31">
        <v>479</v>
      </c>
      <c r="J28" s="31">
        <v>84</v>
      </c>
    </row>
    <row r="29" spans="1:10" ht="15" customHeight="1">
      <c r="A29" s="47"/>
      <c r="B29" s="25"/>
      <c r="C29" s="51"/>
      <c r="D29" s="32">
        <v>1</v>
      </c>
      <c r="E29" s="27">
        <v>7.1387859789113703E-2</v>
      </c>
      <c r="F29" s="28">
        <v>0.33813052151610146</v>
      </c>
      <c r="G29" s="28">
        <v>0.31305215161014532</v>
      </c>
      <c r="H29" s="28">
        <v>0.19720718153320035</v>
      </c>
      <c r="I29" s="28">
        <v>6.82530635508692E-2</v>
      </c>
      <c r="J29" s="28">
        <v>1.1969222000569962E-2</v>
      </c>
    </row>
    <row r="30" spans="1:10" ht="15" customHeight="1">
      <c r="A30" s="47"/>
      <c r="B30" s="25"/>
      <c r="C30" s="49" t="s">
        <v>407</v>
      </c>
      <c r="D30" s="29">
        <v>4023</v>
      </c>
      <c r="E30" s="30">
        <v>298</v>
      </c>
      <c r="F30" s="31">
        <v>1468</v>
      </c>
      <c r="G30" s="31">
        <v>1127</v>
      </c>
      <c r="H30" s="31">
        <v>689</v>
      </c>
      <c r="I30" s="31">
        <v>380</v>
      </c>
      <c r="J30" s="31">
        <v>61</v>
      </c>
    </row>
    <row r="31" spans="1:10" ht="15" customHeight="1">
      <c r="A31" s="47"/>
      <c r="B31" s="40"/>
      <c r="C31" s="50"/>
      <c r="D31" s="41">
        <v>1</v>
      </c>
      <c r="E31" s="42">
        <v>7.407407407407407E-2</v>
      </c>
      <c r="F31" s="43">
        <v>0.3649018145662441</v>
      </c>
      <c r="G31" s="43">
        <v>0.28013919960228684</v>
      </c>
      <c r="H31" s="43">
        <v>0.17126522495650012</v>
      </c>
      <c r="I31" s="43">
        <v>9.4456872980362913E-2</v>
      </c>
      <c r="J31" s="43">
        <v>1.5162813820531942E-2</v>
      </c>
    </row>
    <row r="32" spans="1:10" ht="15" customHeight="1">
      <c r="A32" s="47"/>
      <c r="B32" s="25" t="s">
        <v>296</v>
      </c>
      <c r="C32" s="52" t="s">
        <v>408</v>
      </c>
      <c r="D32" s="22">
        <v>2534</v>
      </c>
      <c r="E32" s="33">
        <v>298</v>
      </c>
      <c r="F32" s="34">
        <v>933</v>
      </c>
      <c r="G32" s="34">
        <v>607</v>
      </c>
      <c r="H32" s="34">
        <v>461</v>
      </c>
      <c r="I32" s="34">
        <v>213</v>
      </c>
      <c r="J32" s="34">
        <v>22</v>
      </c>
    </row>
    <row r="33" spans="1:10" ht="15" customHeight="1">
      <c r="A33" s="47"/>
      <c r="B33" s="25"/>
      <c r="C33" s="51"/>
      <c r="D33" s="32">
        <v>1</v>
      </c>
      <c r="E33" s="27">
        <v>0.11760063141278611</v>
      </c>
      <c r="F33" s="28">
        <v>0.3681925808997632</v>
      </c>
      <c r="G33" s="28">
        <v>0.23954222573007103</v>
      </c>
      <c r="H33" s="28">
        <v>0.18192580899763219</v>
      </c>
      <c r="I33" s="28">
        <v>8.4056827150749802E-2</v>
      </c>
      <c r="J33" s="28">
        <v>8.6819258089976328E-3</v>
      </c>
    </row>
    <row r="34" spans="1:10" ht="15" customHeight="1">
      <c r="A34" s="47"/>
      <c r="B34" s="25"/>
      <c r="C34" s="49" t="s">
        <v>409</v>
      </c>
      <c r="D34" s="29">
        <v>13584</v>
      </c>
      <c r="E34" s="35">
        <v>980</v>
      </c>
      <c r="F34" s="36">
        <v>5296</v>
      </c>
      <c r="G34" s="36">
        <v>4156</v>
      </c>
      <c r="H34" s="36">
        <v>2176</v>
      </c>
      <c r="I34" s="36">
        <v>868</v>
      </c>
      <c r="J34" s="36">
        <v>108</v>
      </c>
    </row>
    <row r="35" spans="1:10" ht="15" customHeight="1">
      <c r="A35" s="47"/>
      <c r="B35" s="25"/>
      <c r="C35" s="51"/>
      <c r="D35" s="32">
        <v>1</v>
      </c>
      <c r="E35" s="27">
        <v>7.2143698468786807E-2</v>
      </c>
      <c r="F35" s="28">
        <v>0.38987043580683156</v>
      </c>
      <c r="G35" s="28">
        <v>0.30594817432273264</v>
      </c>
      <c r="H35" s="28">
        <v>0.16018845700824499</v>
      </c>
      <c r="I35" s="28">
        <v>6.3898704358068312E-2</v>
      </c>
      <c r="J35" s="28">
        <v>7.9505300353356883E-3</v>
      </c>
    </row>
    <row r="36" spans="1:10" ht="15" customHeight="1">
      <c r="A36" s="47"/>
      <c r="B36" s="25"/>
      <c r="C36" s="49" t="s">
        <v>410</v>
      </c>
      <c r="D36" s="29">
        <v>2397</v>
      </c>
      <c r="E36" s="35">
        <v>167</v>
      </c>
      <c r="F36" s="36">
        <v>763</v>
      </c>
      <c r="G36" s="36">
        <v>739</v>
      </c>
      <c r="H36" s="36">
        <v>462</v>
      </c>
      <c r="I36" s="36">
        <v>240</v>
      </c>
      <c r="J36" s="36">
        <v>26</v>
      </c>
    </row>
    <row r="37" spans="1:10" ht="15" customHeight="1">
      <c r="A37" s="47"/>
      <c r="B37" s="25"/>
      <c r="C37" s="51"/>
      <c r="D37" s="32">
        <v>1</v>
      </c>
      <c r="E37" s="27">
        <v>6.9670421360033374E-2</v>
      </c>
      <c r="F37" s="28">
        <v>0.31831455986649981</v>
      </c>
      <c r="G37" s="28">
        <v>0.30830204422194407</v>
      </c>
      <c r="H37" s="28">
        <v>0.19274092615769711</v>
      </c>
      <c r="I37" s="28">
        <v>0.10012515644555695</v>
      </c>
      <c r="J37" s="28">
        <v>1.0846891948268669E-2</v>
      </c>
    </row>
    <row r="38" spans="1:10" ht="15" customHeight="1">
      <c r="A38" s="47"/>
      <c r="B38" s="25"/>
      <c r="C38" s="49" t="s">
        <v>411</v>
      </c>
      <c r="D38" s="29">
        <v>794</v>
      </c>
      <c r="E38" s="35">
        <v>46</v>
      </c>
      <c r="F38" s="36">
        <v>226</v>
      </c>
      <c r="G38" s="36">
        <v>163</v>
      </c>
      <c r="H38" s="36">
        <v>178</v>
      </c>
      <c r="I38" s="36">
        <v>166</v>
      </c>
      <c r="J38" s="36">
        <v>15</v>
      </c>
    </row>
    <row r="39" spans="1:10" ht="15" customHeight="1">
      <c r="A39" s="47"/>
      <c r="B39" s="40"/>
      <c r="C39" s="50"/>
      <c r="D39" s="41">
        <v>1</v>
      </c>
      <c r="E39" s="42">
        <v>5.793450881612091E-2</v>
      </c>
      <c r="F39" s="43">
        <v>0.28463476070528965</v>
      </c>
      <c r="G39" s="43">
        <v>0.20528967254408059</v>
      </c>
      <c r="H39" s="43">
        <v>0.22418136020151133</v>
      </c>
      <c r="I39" s="43">
        <v>0.20906801007556675</v>
      </c>
      <c r="J39" s="43">
        <v>1.8891687657430732E-2</v>
      </c>
    </row>
    <row r="40" spans="1:10" ht="15" customHeight="1">
      <c r="A40" s="47"/>
      <c r="B40" s="25" t="s">
        <v>297</v>
      </c>
      <c r="C40" s="52" t="s">
        <v>2</v>
      </c>
      <c r="D40" s="22">
        <v>1979</v>
      </c>
      <c r="E40" s="23">
        <v>132</v>
      </c>
      <c r="F40" s="24">
        <v>712</v>
      </c>
      <c r="G40" s="24">
        <v>590</v>
      </c>
      <c r="H40" s="24">
        <v>378</v>
      </c>
      <c r="I40" s="24">
        <v>146</v>
      </c>
      <c r="J40" s="24">
        <v>21</v>
      </c>
    </row>
    <row r="41" spans="1:10" ht="15" customHeight="1">
      <c r="A41" s="47"/>
      <c r="B41" s="25"/>
      <c r="C41" s="51"/>
      <c r="D41" s="32">
        <v>1</v>
      </c>
      <c r="E41" s="27">
        <v>6.6700353713996963E-2</v>
      </c>
      <c r="F41" s="28">
        <v>0.35977766548762002</v>
      </c>
      <c r="G41" s="28">
        <v>0.29813036887316829</v>
      </c>
      <c r="H41" s="28">
        <v>0.1910055583628095</v>
      </c>
      <c r="I41" s="28">
        <v>7.3774633653360289E-2</v>
      </c>
      <c r="J41" s="28">
        <v>1.0611419909044972E-2</v>
      </c>
    </row>
    <row r="42" spans="1:10" ht="15" customHeight="1">
      <c r="A42" s="47"/>
      <c r="B42" s="25"/>
      <c r="C42" s="49" t="s">
        <v>309</v>
      </c>
      <c r="D42" s="29">
        <v>1921</v>
      </c>
      <c r="E42" s="30">
        <v>153</v>
      </c>
      <c r="F42" s="31">
        <v>777</v>
      </c>
      <c r="G42" s="31">
        <v>561</v>
      </c>
      <c r="H42" s="31">
        <v>287</v>
      </c>
      <c r="I42" s="31">
        <v>126</v>
      </c>
      <c r="J42" s="31">
        <v>17</v>
      </c>
    </row>
    <row r="43" spans="1:10" ht="15" customHeight="1">
      <c r="A43" s="47"/>
      <c r="B43" s="25"/>
      <c r="C43" s="51"/>
      <c r="D43" s="32">
        <v>1</v>
      </c>
      <c r="E43" s="27">
        <v>7.9646017699115043E-2</v>
      </c>
      <c r="F43" s="28">
        <v>0.40447683498178033</v>
      </c>
      <c r="G43" s="28">
        <v>0.29203539823008851</v>
      </c>
      <c r="H43" s="28">
        <v>0.14940135346173869</v>
      </c>
      <c r="I43" s="28">
        <v>6.5590838105153565E-2</v>
      </c>
      <c r="J43" s="28">
        <v>8.8495575221238937E-3</v>
      </c>
    </row>
    <row r="44" spans="1:10" ht="15" customHeight="1">
      <c r="A44" s="47"/>
      <c r="B44" s="25"/>
      <c r="C44" s="49" t="s">
        <v>310</v>
      </c>
      <c r="D44" s="29">
        <v>1117</v>
      </c>
      <c r="E44" s="30">
        <v>71</v>
      </c>
      <c r="F44" s="31">
        <v>399</v>
      </c>
      <c r="G44" s="31">
        <v>366</v>
      </c>
      <c r="H44" s="31">
        <v>196</v>
      </c>
      <c r="I44" s="31">
        <v>82</v>
      </c>
      <c r="J44" s="31">
        <v>3</v>
      </c>
    </row>
    <row r="45" spans="1:10" ht="15" customHeight="1">
      <c r="A45" s="47"/>
      <c r="B45" s="25"/>
      <c r="C45" s="51"/>
      <c r="D45" s="32">
        <v>1</v>
      </c>
      <c r="E45" s="27">
        <v>6.356311548791406E-2</v>
      </c>
      <c r="F45" s="28">
        <v>0.35720680393912263</v>
      </c>
      <c r="G45" s="28">
        <v>0.32766338406445839</v>
      </c>
      <c r="H45" s="28">
        <v>0.17547000895255147</v>
      </c>
      <c r="I45" s="28">
        <v>7.3410922112802146E-2</v>
      </c>
      <c r="J45" s="28">
        <v>2.6857654431512983E-3</v>
      </c>
    </row>
    <row r="46" spans="1:10" ht="15" customHeight="1">
      <c r="A46" s="47"/>
      <c r="B46" s="25"/>
      <c r="C46" s="49" t="s">
        <v>5</v>
      </c>
      <c r="D46" s="29">
        <v>1482</v>
      </c>
      <c r="E46" s="30">
        <v>90</v>
      </c>
      <c r="F46" s="31">
        <v>506</v>
      </c>
      <c r="G46" s="31">
        <v>455</v>
      </c>
      <c r="H46" s="31">
        <v>284</v>
      </c>
      <c r="I46" s="31">
        <v>122</v>
      </c>
      <c r="J46" s="31">
        <v>25</v>
      </c>
    </row>
    <row r="47" spans="1:10" ht="15" customHeight="1">
      <c r="A47" s="47"/>
      <c r="B47" s="25"/>
      <c r="C47" s="51"/>
      <c r="D47" s="32">
        <v>1</v>
      </c>
      <c r="E47" s="27">
        <v>6.0728744939271252E-2</v>
      </c>
      <c r="F47" s="28">
        <v>0.34143049932523617</v>
      </c>
      <c r="G47" s="28">
        <v>0.30701754385964913</v>
      </c>
      <c r="H47" s="28">
        <v>0.19163292847503374</v>
      </c>
      <c r="I47" s="28">
        <v>8.2321187584345479E-2</v>
      </c>
      <c r="J47" s="28">
        <v>1.6869095816464237E-2</v>
      </c>
    </row>
    <row r="48" spans="1:10" ht="15" customHeight="1">
      <c r="A48" s="47"/>
      <c r="B48" s="25"/>
      <c r="C48" s="49" t="s">
        <v>311</v>
      </c>
      <c r="D48" s="29">
        <v>2208</v>
      </c>
      <c r="E48" s="30">
        <v>140</v>
      </c>
      <c r="F48" s="31">
        <v>754</v>
      </c>
      <c r="G48" s="31">
        <v>669</v>
      </c>
      <c r="H48" s="31">
        <v>431</v>
      </c>
      <c r="I48" s="31">
        <v>177</v>
      </c>
      <c r="J48" s="31">
        <v>37</v>
      </c>
    </row>
    <row r="49" spans="1:10" ht="15" customHeight="1">
      <c r="A49" s="47"/>
      <c r="B49" s="25"/>
      <c r="C49" s="51"/>
      <c r="D49" s="32">
        <v>1</v>
      </c>
      <c r="E49" s="27">
        <v>6.3405797101449279E-2</v>
      </c>
      <c r="F49" s="28">
        <v>0.34148550724637683</v>
      </c>
      <c r="G49" s="28">
        <v>0.30298913043478259</v>
      </c>
      <c r="H49" s="28">
        <v>0.19519927536231885</v>
      </c>
      <c r="I49" s="28">
        <v>8.0163043478260865E-2</v>
      </c>
      <c r="J49" s="28">
        <v>1.6757246376811596E-2</v>
      </c>
    </row>
    <row r="50" spans="1:10" ht="15" customHeight="1">
      <c r="A50" s="47"/>
      <c r="B50" s="25"/>
      <c r="C50" s="49" t="s">
        <v>7</v>
      </c>
      <c r="D50" s="29">
        <v>1532</v>
      </c>
      <c r="E50" s="30">
        <v>128</v>
      </c>
      <c r="F50" s="31">
        <v>603</v>
      </c>
      <c r="G50" s="31">
        <v>463</v>
      </c>
      <c r="H50" s="31">
        <v>219</v>
      </c>
      <c r="I50" s="31">
        <v>102</v>
      </c>
      <c r="J50" s="31">
        <v>17</v>
      </c>
    </row>
    <row r="51" spans="1:10" ht="15" customHeight="1">
      <c r="A51" s="47"/>
      <c r="B51" s="25"/>
      <c r="C51" s="51"/>
      <c r="D51" s="32">
        <v>1</v>
      </c>
      <c r="E51" s="27">
        <v>8.3550913838120106E-2</v>
      </c>
      <c r="F51" s="28">
        <v>0.39360313315926893</v>
      </c>
      <c r="G51" s="28">
        <v>0.30221932114882505</v>
      </c>
      <c r="H51" s="28">
        <v>0.14295039164490861</v>
      </c>
      <c r="I51" s="28">
        <v>6.6579634464751958E-2</v>
      </c>
      <c r="J51" s="28">
        <v>1.1096605744125326E-2</v>
      </c>
    </row>
    <row r="52" spans="1:10" ht="15" customHeight="1">
      <c r="A52" s="47"/>
      <c r="B52" s="25"/>
      <c r="C52" s="49" t="s">
        <v>3</v>
      </c>
      <c r="D52" s="29">
        <v>2344</v>
      </c>
      <c r="E52" s="30">
        <v>214</v>
      </c>
      <c r="F52" s="31">
        <v>931</v>
      </c>
      <c r="G52" s="31">
        <v>622</v>
      </c>
      <c r="H52" s="31">
        <v>368</v>
      </c>
      <c r="I52" s="31">
        <v>176</v>
      </c>
      <c r="J52" s="31">
        <v>33</v>
      </c>
    </row>
    <row r="53" spans="1:10" ht="15" customHeight="1">
      <c r="A53" s="47"/>
      <c r="B53" s="25"/>
      <c r="C53" s="51"/>
      <c r="D53" s="32">
        <v>1</v>
      </c>
      <c r="E53" s="27">
        <v>9.1296928327645049E-2</v>
      </c>
      <c r="F53" s="28">
        <v>0.39718430034129693</v>
      </c>
      <c r="G53" s="28">
        <v>0.26535836177474403</v>
      </c>
      <c r="H53" s="28">
        <v>0.15699658703071673</v>
      </c>
      <c r="I53" s="28">
        <v>7.5085324232081918E-2</v>
      </c>
      <c r="J53" s="28">
        <v>1.4078498293515358E-2</v>
      </c>
    </row>
    <row r="54" spans="1:10" ht="15" customHeight="1">
      <c r="A54" s="47"/>
      <c r="B54" s="25"/>
      <c r="C54" s="49" t="s">
        <v>6</v>
      </c>
      <c r="D54" s="29">
        <v>1909</v>
      </c>
      <c r="E54" s="30">
        <v>163</v>
      </c>
      <c r="F54" s="31">
        <v>694</v>
      </c>
      <c r="G54" s="31">
        <v>603</v>
      </c>
      <c r="H54" s="31">
        <v>332</v>
      </c>
      <c r="I54" s="31">
        <v>98</v>
      </c>
      <c r="J54" s="31">
        <v>19</v>
      </c>
    </row>
    <row r="55" spans="1:10" ht="15" customHeight="1">
      <c r="A55" s="47"/>
      <c r="B55" s="25"/>
      <c r="C55" s="51"/>
      <c r="D55" s="32">
        <v>1</v>
      </c>
      <c r="E55" s="27">
        <v>8.5385018334206392E-2</v>
      </c>
      <c r="F55" s="28">
        <v>0.36354112100576219</v>
      </c>
      <c r="G55" s="28">
        <v>0.31587218438973286</v>
      </c>
      <c r="H55" s="28">
        <v>0.17391304347826086</v>
      </c>
      <c r="I55" s="28">
        <v>5.133577789418544E-2</v>
      </c>
      <c r="J55" s="28">
        <v>9.9528548978522792E-3</v>
      </c>
    </row>
    <row r="56" spans="1:10" ht="15" customHeight="1">
      <c r="A56" s="47"/>
      <c r="B56" s="25"/>
      <c r="C56" s="49" t="s">
        <v>8</v>
      </c>
      <c r="D56" s="29">
        <v>5182</v>
      </c>
      <c r="E56" s="30">
        <v>420</v>
      </c>
      <c r="F56" s="31">
        <v>1914</v>
      </c>
      <c r="G56" s="31">
        <v>1414</v>
      </c>
      <c r="H56" s="31">
        <v>830</v>
      </c>
      <c r="I56" s="31">
        <v>493</v>
      </c>
      <c r="J56" s="31">
        <v>111</v>
      </c>
    </row>
    <row r="57" spans="1:10" ht="15" customHeight="1">
      <c r="A57" s="47"/>
      <c r="B57" s="40"/>
      <c r="C57" s="50"/>
      <c r="D57" s="41">
        <v>1</v>
      </c>
      <c r="E57" s="42">
        <v>8.1049787726746425E-2</v>
      </c>
      <c r="F57" s="43">
        <v>0.36935546121188728</v>
      </c>
      <c r="G57" s="43">
        <v>0.27286761868004633</v>
      </c>
      <c r="H57" s="43">
        <v>0.16016981860285603</v>
      </c>
      <c r="I57" s="43">
        <v>9.5137012736395216E-2</v>
      </c>
      <c r="J57" s="43">
        <v>2.1420301042068698E-2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474" priority="31" rank="1"/>
  </conditionalFormatting>
  <conditionalFormatting sqref="E57:J57">
    <cfRule type="top10" dxfId="473" priority="25" rank="1"/>
  </conditionalFormatting>
  <conditionalFormatting sqref="E55:J55">
    <cfRule type="top10" dxfId="472" priority="24" rank="1"/>
  </conditionalFormatting>
  <conditionalFormatting sqref="E53:J53">
    <cfRule type="top10" dxfId="471" priority="23" rank="1"/>
  </conditionalFormatting>
  <conditionalFormatting sqref="E51:J51">
    <cfRule type="top10" dxfId="470" priority="22" rank="1"/>
  </conditionalFormatting>
  <conditionalFormatting sqref="E49:J49">
    <cfRule type="top10" dxfId="469" priority="21" rank="1"/>
  </conditionalFormatting>
  <conditionalFormatting sqref="E47:J47">
    <cfRule type="top10" dxfId="468" priority="20" rank="1"/>
  </conditionalFormatting>
  <conditionalFormatting sqref="E45:J45">
    <cfRule type="top10" dxfId="467" priority="19" rank="1"/>
  </conditionalFormatting>
  <conditionalFormatting sqref="E43:J43">
    <cfRule type="top10" dxfId="466" priority="18" rank="1"/>
  </conditionalFormatting>
  <conditionalFormatting sqref="E41:J41">
    <cfRule type="top10" dxfId="465" priority="17" rank="1"/>
  </conditionalFormatting>
  <conditionalFormatting sqref="E39:J39">
    <cfRule type="top10" dxfId="464" priority="16" rank="1"/>
  </conditionalFormatting>
  <conditionalFormatting sqref="E37:J37">
    <cfRule type="top10" dxfId="463" priority="15" rank="1"/>
  </conditionalFormatting>
  <conditionalFormatting sqref="E35:J35">
    <cfRule type="top10" dxfId="462" priority="14" rank="1"/>
  </conditionalFormatting>
  <conditionalFormatting sqref="E33:J33">
    <cfRule type="top10" dxfId="461" priority="13" rank="1"/>
  </conditionalFormatting>
  <conditionalFormatting sqref="E31:J31">
    <cfRule type="top10" dxfId="460" priority="11" rank="1"/>
  </conditionalFormatting>
  <conditionalFormatting sqref="E29:J29">
    <cfRule type="top10" dxfId="459" priority="10" rank="1"/>
  </conditionalFormatting>
  <conditionalFormatting sqref="E27:J27">
    <cfRule type="top10" dxfId="458" priority="9" rank="1"/>
  </conditionalFormatting>
  <conditionalFormatting sqref="E25:J25">
    <cfRule type="top10" dxfId="457" priority="8" rank="1"/>
  </conditionalFormatting>
  <conditionalFormatting sqref="E23:J23">
    <cfRule type="top10" dxfId="456" priority="7" rank="1"/>
  </conditionalFormatting>
  <conditionalFormatting sqref="E21:J21">
    <cfRule type="top10" dxfId="455" priority="6" rank="1"/>
  </conditionalFormatting>
  <conditionalFormatting sqref="E19:J19">
    <cfRule type="top10" dxfId="454" priority="5" rank="1"/>
  </conditionalFormatting>
  <conditionalFormatting sqref="E17:J17">
    <cfRule type="top10" dxfId="453" priority="4" rank="1"/>
  </conditionalFormatting>
  <conditionalFormatting sqref="E15:J15">
    <cfRule type="top10" dxfId="452" priority="3" rank="1"/>
  </conditionalFormatting>
  <conditionalFormatting sqref="E13:J13">
    <cfRule type="top10" dxfId="451" priority="2" rank="1"/>
  </conditionalFormatting>
  <conditionalFormatting sqref="E11:J11">
    <cfRule type="top10" dxfId="4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4" width="8.625" style="3"/>
    <col min="5" max="9" width="10.625" style="3" customWidth="1"/>
    <col min="10" max="24" width="10.625" style="38" customWidth="1"/>
    <col min="25" max="16384" width="8.625" style="38"/>
  </cols>
  <sheetData>
    <row r="1" spans="1:16384" ht="15" customHeight="1">
      <c r="A1" s="48"/>
      <c r="B1" s="37"/>
      <c r="C1" s="37"/>
      <c r="D1" s="37"/>
      <c r="E1" s="37"/>
      <c r="F1" s="37"/>
      <c r="G1" s="37"/>
      <c r="H1" s="37"/>
      <c r="I1" s="37"/>
    </row>
    <row r="2" spans="1:16384" ht="15" customHeight="1"/>
    <row r="3" spans="1:16384" ht="15" customHeight="1">
      <c r="B3" s="3" t="s">
        <v>358</v>
      </c>
    </row>
    <row r="4" spans="1:16384" ht="15" customHeight="1"/>
    <row r="5" spans="1:16384" ht="15" customHeight="1"/>
    <row r="6" spans="1:16384" ht="2.1" customHeight="1">
      <c r="B6" s="5"/>
      <c r="C6" s="6"/>
      <c r="D6" s="7"/>
      <c r="E6" s="8"/>
      <c r="F6" s="9"/>
      <c r="G6" s="9"/>
      <c r="H6" s="9"/>
      <c r="I6" s="9"/>
    </row>
    <row r="7" spans="1:16384" s="44" customFormat="1" ht="117.95" customHeight="1" thickBot="1">
      <c r="A7" s="10"/>
      <c r="B7" s="11"/>
      <c r="C7" s="12" t="s">
        <v>298</v>
      </c>
      <c r="D7" s="13" t="s">
        <v>0</v>
      </c>
      <c r="E7" s="14" t="s">
        <v>203</v>
      </c>
      <c r="F7" s="14" t="s">
        <v>204</v>
      </c>
      <c r="G7" s="14" t="s">
        <v>205</v>
      </c>
      <c r="H7" s="14" t="s">
        <v>112</v>
      </c>
      <c r="I7" s="14" t="s">
        <v>20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7946</v>
      </c>
      <c r="F8" s="17">
        <v>3942</v>
      </c>
      <c r="G8" s="17">
        <v>1786</v>
      </c>
      <c r="H8" s="17">
        <v>5293</v>
      </c>
      <c r="I8" s="17">
        <v>707</v>
      </c>
    </row>
    <row r="9" spans="1:16384" ht="15" customHeight="1">
      <c r="A9" s="47"/>
      <c r="B9" s="55"/>
      <c r="C9" s="56"/>
      <c r="D9" s="18">
        <v>1</v>
      </c>
      <c r="E9" s="19">
        <v>0.40388329775338011</v>
      </c>
      <c r="F9" s="20">
        <v>0.20036596523330283</v>
      </c>
      <c r="G9" s="20">
        <v>9.0779709260953537E-2</v>
      </c>
      <c r="H9" s="20">
        <v>0.26903527498221003</v>
      </c>
      <c r="I9" s="20">
        <v>3.5935752770153505E-2</v>
      </c>
    </row>
    <row r="10" spans="1:16384" ht="15" customHeight="1">
      <c r="A10" s="47"/>
      <c r="B10" s="21" t="s">
        <v>294</v>
      </c>
      <c r="C10" s="57" t="s">
        <v>300</v>
      </c>
      <c r="D10" s="22">
        <v>9368</v>
      </c>
      <c r="E10" s="23">
        <v>3756</v>
      </c>
      <c r="F10" s="24">
        <v>2049</v>
      </c>
      <c r="G10" s="24">
        <v>899</v>
      </c>
      <c r="H10" s="24">
        <v>2362</v>
      </c>
      <c r="I10" s="24">
        <v>302</v>
      </c>
    </row>
    <row r="11" spans="1:16384" ht="15" customHeight="1">
      <c r="A11" s="47"/>
      <c r="B11" s="25"/>
      <c r="C11" s="51"/>
      <c r="D11" s="26">
        <v>1</v>
      </c>
      <c r="E11" s="27">
        <v>0.40093936806148589</v>
      </c>
      <c r="F11" s="28">
        <v>0.21872331340734416</v>
      </c>
      <c r="G11" s="28">
        <v>9.596498719043553E-2</v>
      </c>
      <c r="H11" s="28">
        <v>0.25213492741246796</v>
      </c>
      <c r="I11" s="28">
        <v>3.2237403928266441E-2</v>
      </c>
    </row>
    <row r="12" spans="1:16384" ht="15" customHeight="1">
      <c r="A12" s="47"/>
      <c r="B12" s="25"/>
      <c r="C12" s="49" t="s">
        <v>301</v>
      </c>
      <c r="D12" s="29">
        <v>10225</v>
      </c>
      <c r="E12" s="30">
        <v>4168</v>
      </c>
      <c r="F12" s="31">
        <v>1879</v>
      </c>
      <c r="G12" s="31">
        <v>885</v>
      </c>
      <c r="H12" s="31">
        <v>2902</v>
      </c>
      <c r="I12" s="31">
        <v>391</v>
      </c>
    </row>
    <row r="13" spans="1:16384" ht="15" customHeight="1">
      <c r="A13" s="47"/>
      <c r="B13" s="40"/>
      <c r="C13" s="50"/>
      <c r="D13" s="41">
        <v>1</v>
      </c>
      <c r="E13" s="42">
        <v>0.40762836185819074</v>
      </c>
      <c r="F13" s="43">
        <v>0.18376528117359414</v>
      </c>
      <c r="G13" s="43">
        <v>8.6552567237163813E-2</v>
      </c>
      <c r="H13" s="43">
        <v>0.28381418092909533</v>
      </c>
      <c r="I13" s="43">
        <v>3.8239608801955989E-2</v>
      </c>
    </row>
    <row r="14" spans="1:16384" ht="15" customHeight="1">
      <c r="A14" s="47"/>
      <c r="B14" s="25" t="s">
        <v>1</v>
      </c>
      <c r="C14" s="52" t="s">
        <v>302</v>
      </c>
      <c r="D14" s="22">
        <v>2690</v>
      </c>
      <c r="E14" s="23">
        <v>1017</v>
      </c>
      <c r="F14" s="24">
        <v>605</v>
      </c>
      <c r="G14" s="24">
        <v>190</v>
      </c>
      <c r="H14" s="24">
        <v>821</v>
      </c>
      <c r="I14" s="24">
        <v>57</v>
      </c>
    </row>
    <row r="15" spans="1:16384" ht="15" customHeight="1">
      <c r="A15" s="47"/>
      <c r="B15" s="25"/>
      <c r="C15" s="51"/>
      <c r="D15" s="32">
        <v>1</v>
      </c>
      <c r="E15" s="27">
        <v>0.37806691449814128</v>
      </c>
      <c r="F15" s="28">
        <v>0.22490706319702602</v>
      </c>
      <c r="G15" s="28">
        <v>7.0631970260223054E-2</v>
      </c>
      <c r="H15" s="28">
        <v>0.30520446096654275</v>
      </c>
      <c r="I15" s="28">
        <v>2.1189591078066915E-2</v>
      </c>
    </row>
    <row r="16" spans="1:16384" ht="15" customHeight="1">
      <c r="A16" s="47"/>
      <c r="B16" s="25"/>
      <c r="C16" s="49" t="s">
        <v>303</v>
      </c>
      <c r="D16" s="29">
        <v>2875</v>
      </c>
      <c r="E16" s="30">
        <v>1150</v>
      </c>
      <c r="F16" s="31">
        <v>649</v>
      </c>
      <c r="G16" s="31">
        <v>192</v>
      </c>
      <c r="H16" s="31">
        <v>792</v>
      </c>
      <c r="I16" s="31">
        <v>92</v>
      </c>
    </row>
    <row r="17" spans="1:9" ht="15" customHeight="1">
      <c r="A17" s="47"/>
      <c r="B17" s="25"/>
      <c r="C17" s="51"/>
      <c r="D17" s="32">
        <v>1</v>
      </c>
      <c r="E17" s="27">
        <v>0.4</v>
      </c>
      <c r="F17" s="28">
        <v>0.22573913043478261</v>
      </c>
      <c r="G17" s="28">
        <v>6.6782608695652168E-2</v>
      </c>
      <c r="H17" s="28">
        <v>0.27547826086956523</v>
      </c>
      <c r="I17" s="28">
        <v>3.2000000000000001E-2</v>
      </c>
    </row>
    <row r="18" spans="1:9" ht="15" customHeight="1">
      <c r="A18" s="47"/>
      <c r="B18" s="25"/>
      <c r="C18" s="49" t="s">
        <v>304</v>
      </c>
      <c r="D18" s="29">
        <v>3280</v>
      </c>
      <c r="E18" s="30">
        <v>1383</v>
      </c>
      <c r="F18" s="31">
        <v>707</v>
      </c>
      <c r="G18" s="31">
        <v>253</v>
      </c>
      <c r="H18" s="31">
        <v>824</v>
      </c>
      <c r="I18" s="31">
        <v>113</v>
      </c>
    </row>
    <row r="19" spans="1:9" ht="15" customHeight="1">
      <c r="A19" s="47"/>
      <c r="B19" s="25"/>
      <c r="C19" s="51"/>
      <c r="D19" s="32">
        <v>1</v>
      </c>
      <c r="E19" s="27">
        <v>0.42164634146341462</v>
      </c>
      <c r="F19" s="28">
        <v>0.21554878048780488</v>
      </c>
      <c r="G19" s="28">
        <v>7.7134146341463414E-2</v>
      </c>
      <c r="H19" s="28">
        <v>0.25121951219512195</v>
      </c>
      <c r="I19" s="28">
        <v>3.4451219512195125E-2</v>
      </c>
    </row>
    <row r="20" spans="1:9" ht="15" customHeight="1">
      <c r="A20" s="47"/>
      <c r="B20" s="25"/>
      <c r="C20" s="49" t="s">
        <v>305</v>
      </c>
      <c r="D20" s="29">
        <v>4523</v>
      </c>
      <c r="E20" s="30">
        <v>1931</v>
      </c>
      <c r="F20" s="31">
        <v>847</v>
      </c>
      <c r="G20" s="31">
        <v>409</v>
      </c>
      <c r="H20" s="31">
        <v>1160</v>
      </c>
      <c r="I20" s="31">
        <v>176</v>
      </c>
    </row>
    <row r="21" spans="1:9" ht="15" customHeight="1">
      <c r="A21" s="47"/>
      <c r="B21" s="25"/>
      <c r="C21" s="51"/>
      <c r="D21" s="32">
        <v>1</v>
      </c>
      <c r="E21" s="27">
        <v>0.42692902940526201</v>
      </c>
      <c r="F21" s="28">
        <v>0.18726508954233917</v>
      </c>
      <c r="G21" s="28">
        <v>9.0426707937209819E-2</v>
      </c>
      <c r="H21" s="28">
        <v>0.25646694671678089</v>
      </c>
      <c r="I21" s="28">
        <v>3.8912226398408134E-2</v>
      </c>
    </row>
    <row r="22" spans="1:9" ht="15" customHeight="1">
      <c r="A22" s="47"/>
      <c r="B22" s="25"/>
      <c r="C22" s="49" t="s">
        <v>306</v>
      </c>
      <c r="D22" s="29">
        <v>5762</v>
      </c>
      <c r="E22" s="30">
        <v>2311</v>
      </c>
      <c r="F22" s="31">
        <v>1042</v>
      </c>
      <c r="G22" s="31">
        <v>668</v>
      </c>
      <c r="H22" s="31">
        <v>1517</v>
      </c>
      <c r="I22" s="31">
        <v>224</v>
      </c>
    </row>
    <row r="23" spans="1:9" ht="15" customHeight="1">
      <c r="A23" s="47"/>
      <c r="B23" s="40"/>
      <c r="C23" s="50"/>
      <c r="D23" s="41">
        <v>1</v>
      </c>
      <c r="E23" s="42">
        <v>0.40107601527247483</v>
      </c>
      <c r="F23" s="43">
        <v>0.18083998611593197</v>
      </c>
      <c r="G23" s="43">
        <v>0.11593196806664352</v>
      </c>
      <c r="H23" s="43">
        <v>0.26327664005553625</v>
      </c>
      <c r="I23" s="43">
        <v>3.8875390489413401E-2</v>
      </c>
    </row>
    <row r="24" spans="1:9" ht="15" customHeight="1">
      <c r="A24" s="47"/>
      <c r="B24" s="25" t="s">
        <v>295</v>
      </c>
      <c r="C24" s="52" t="s">
        <v>307</v>
      </c>
      <c r="D24" s="22">
        <v>2093</v>
      </c>
      <c r="E24" s="23">
        <v>728</v>
      </c>
      <c r="F24" s="24">
        <v>392</v>
      </c>
      <c r="G24" s="24">
        <v>216</v>
      </c>
      <c r="H24" s="24">
        <v>659</v>
      </c>
      <c r="I24" s="24">
        <v>98</v>
      </c>
    </row>
    <row r="25" spans="1:9" ht="15" customHeight="1">
      <c r="A25" s="47"/>
      <c r="B25" s="25"/>
      <c r="C25" s="51"/>
      <c r="D25" s="32">
        <v>1</v>
      </c>
      <c r="E25" s="27">
        <v>0.34782608695652173</v>
      </c>
      <c r="F25" s="28">
        <v>0.18729096989966554</v>
      </c>
      <c r="G25" s="28">
        <v>0.10320114667940755</v>
      </c>
      <c r="H25" s="28">
        <v>0.31485905398948877</v>
      </c>
      <c r="I25" s="28">
        <v>4.6822742474916385E-2</v>
      </c>
    </row>
    <row r="26" spans="1:9" ht="15" customHeight="1">
      <c r="A26" s="47"/>
      <c r="B26" s="25"/>
      <c r="C26" s="49" t="s">
        <v>308</v>
      </c>
      <c r="D26" s="29">
        <v>6217</v>
      </c>
      <c r="E26" s="30">
        <v>2653</v>
      </c>
      <c r="F26" s="31">
        <v>1222</v>
      </c>
      <c r="G26" s="31">
        <v>601</v>
      </c>
      <c r="H26" s="31">
        <v>1520</v>
      </c>
      <c r="I26" s="31">
        <v>221</v>
      </c>
    </row>
    <row r="27" spans="1:9" ht="15" customHeight="1">
      <c r="A27" s="47"/>
      <c r="B27" s="25"/>
      <c r="C27" s="51"/>
      <c r="D27" s="32">
        <v>1</v>
      </c>
      <c r="E27" s="27">
        <v>0.42673315103747789</v>
      </c>
      <c r="F27" s="28">
        <v>0.19655782531767735</v>
      </c>
      <c r="G27" s="28">
        <v>9.6670419816631811E-2</v>
      </c>
      <c r="H27" s="28">
        <v>0.24449091201544154</v>
      </c>
      <c r="I27" s="28">
        <v>3.5547691812771433E-2</v>
      </c>
    </row>
    <row r="28" spans="1:9" ht="15" customHeight="1">
      <c r="A28" s="47"/>
      <c r="B28" s="25"/>
      <c r="C28" s="49" t="s">
        <v>406</v>
      </c>
      <c r="D28" s="29">
        <v>7018</v>
      </c>
      <c r="E28" s="30">
        <v>2904</v>
      </c>
      <c r="F28" s="31">
        <v>1511</v>
      </c>
      <c r="G28" s="31">
        <v>573</v>
      </c>
      <c r="H28" s="31">
        <v>1825</v>
      </c>
      <c r="I28" s="31">
        <v>205</v>
      </c>
    </row>
    <row r="29" spans="1:9" ht="15" customHeight="1">
      <c r="A29" s="47"/>
      <c r="B29" s="25"/>
      <c r="C29" s="51"/>
      <c r="D29" s="32">
        <v>1</v>
      </c>
      <c r="E29" s="27">
        <v>0.41379310344827586</v>
      </c>
      <c r="F29" s="28">
        <v>0.2153035052721573</v>
      </c>
      <c r="G29" s="28">
        <v>8.1647192932459395E-2</v>
      </c>
      <c r="H29" s="28">
        <v>0.26004559703619262</v>
      </c>
      <c r="I29" s="28">
        <v>2.921060131091479E-2</v>
      </c>
    </row>
    <row r="30" spans="1:9" ht="15" customHeight="1">
      <c r="A30" s="47"/>
      <c r="B30" s="25"/>
      <c r="C30" s="49" t="s">
        <v>407</v>
      </c>
      <c r="D30" s="29">
        <v>4023</v>
      </c>
      <c r="E30" s="30">
        <v>1563</v>
      </c>
      <c r="F30" s="31">
        <v>768</v>
      </c>
      <c r="G30" s="31">
        <v>358</v>
      </c>
      <c r="H30" s="31">
        <v>1187</v>
      </c>
      <c r="I30" s="31">
        <v>147</v>
      </c>
    </row>
    <row r="31" spans="1:9" ht="15" customHeight="1">
      <c r="A31" s="47"/>
      <c r="B31" s="40"/>
      <c r="C31" s="50"/>
      <c r="D31" s="41">
        <v>1</v>
      </c>
      <c r="E31" s="42">
        <v>0.38851603281133484</v>
      </c>
      <c r="F31" s="43">
        <v>0.19090231170768082</v>
      </c>
      <c r="G31" s="43">
        <v>8.8988317176236634E-2</v>
      </c>
      <c r="H31" s="43">
        <v>0.29505344270444944</v>
      </c>
      <c r="I31" s="43">
        <v>3.6539895600298286E-2</v>
      </c>
    </row>
    <row r="32" spans="1:9" ht="15" customHeight="1">
      <c r="A32" s="47"/>
      <c r="B32" s="25" t="s">
        <v>296</v>
      </c>
      <c r="C32" s="52" t="s">
        <v>408</v>
      </c>
      <c r="D32" s="22">
        <v>2534</v>
      </c>
      <c r="E32" s="33">
        <v>1094</v>
      </c>
      <c r="F32" s="34">
        <v>534</v>
      </c>
      <c r="G32" s="34">
        <v>226</v>
      </c>
      <c r="H32" s="34">
        <v>616</v>
      </c>
      <c r="I32" s="34">
        <v>64</v>
      </c>
    </row>
    <row r="33" spans="1:9" ht="15" customHeight="1">
      <c r="A33" s="47"/>
      <c r="B33" s="25"/>
      <c r="C33" s="51"/>
      <c r="D33" s="32">
        <v>1</v>
      </c>
      <c r="E33" s="27">
        <v>0.43172849250197315</v>
      </c>
      <c r="F33" s="28">
        <v>0.21073401736385161</v>
      </c>
      <c r="G33" s="28">
        <v>8.9187056037884765E-2</v>
      </c>
      <c r="H33" s="28">
        <v>0.24309392265193369</v>
      </c>
      <c r="I33" s="28">
        <v>2.5256511444356748E-2</v>
      </c>
    </row>
    <row r="34" spans="1:9" ht="15" customHeight="1">
      <c r="A34" s="47"/>
      <c r="B34" s="25"/>
      <c r="C34" s="49" t="s">
        <v>409</v>
      </c>
      <c r="D34" s="29">
        <v>13584</v>
      </c>
      <c r="E34" s="35">
        <v>5700</v>
      </c>
      <c r="F34" s="36">
        <v>2799</v>
      </c>
      <c r="G34" s="36">
        <v>1178</v>
      </c>
      <c r="H34" s="36">
        <v>3476</v>
      </c>
      <c r="I34" s="36">
        <v>431</v>
      </c>
    </row>
    <row r="35" spans="1:9" ht="15" customHeight="1">
      <c r="A35" s="47"/>
      <c r="B35" s="25"/>
      <c r="C35" s="51"/>
      <c r="D35" s="32">
        <v>1</v>
      </c>
      <c r="E35" s="27">
        <v>0.41961130742049468</v>
      </c>
      <c r="F35" s="28">
        <v>0.2060512367491166</v>
      </c>
      <c r="G35" s="28">
        <v>8.6719670200235577E-2</v>
      </c>
      <c r="H35" s="28">
        <v>0.25588928150765605</v>
      </c>
      <c r="I35" s="28">
        <v>3.1728504122497059E-2</v>
      </c>
    </row>
    <row r="36" spans="1:9" ht="15" customHeight="1">
      <c r="A36" s="47"/>
      <c r="B36" s="25"/>
      <c r="C36" s="49" t="s">
        <v>410</v>
      </c>
      <c r="D36" s="29">
        <v>2397</v>
      </c>
      <c r="E36" s="35">
        <v>834</v>
      </c>
      <c r="F36" s="36">
        <v>439</v>
      </c>
      <c r="G36" s="36">
        <v>264</v>
      </c>
      <c r="H36" s="36">
        <v>781</v>
      </c>
      <c r="I36" s="36">
        <v>79</v>
      </c>
    </row>
    <row r="37" spans="1:9" ht="15" customHeight="1">
      <c r="A37" s="47"/>
      <c r="B37" s="25"/>
      <c r="C37" s="51"/>
      <c r="D37" s="32">
        <v>1</v>
      </c>
      <c r="E37" s="27">
        <v>0.34793491864831039</v>
      </c>
      <c r="F37" s="28">
        <v>0.18314559866499791</v>
      </c>
      <c r="G37" s="28">
        <v>0.11013767209011265</v>
      </c>
      <c r="H37" s="28">
        <v>0.32582394659991654</v>
      </c>
      <c r="I37" s="28">
        <v>3.2957863996662493E-2</v>
      </c>
    </row>
    <row r="38" spans="1:9" ht="15" customHeight="1">
      <c r="A38" s="47"/>
      <c r="B38" s="25"/>
      <c r="C38" s="49" t="s">
        <v>411</v>
      </c>
      <c r="D38" s="29">
        <v>794</v>
      </c>
      <c r="E38" s="35">
        <v>214</v>
      </c>
      <c r="F38" s="36">
        <v>116</v>
      </c>
      <c r="G38" s="36">
        <v>93</v>
      </c>
      <c r="H38" s="36">
        <v>331</v>
      </c>
      <c r="I38" s="36">
        <v>40</v>
      </c>
    </row>
    <row r="39" spans="1:9" ht="15" customHeight="1">
      <c r="A39" s="47"/>
      <c r="B39" s="40"/>
      <c r="C39" s="50"/>
      <c r="D39" s="41">
        <v>1</v>
      </c>
      <c r="E39" s="42">
        <v>0.26952141057934509</v>
      </c>
      <c r="F39" s="43">
        <v>0.14609571788413098</v>
      </c>
      <c r="G39" s="43">
        <v>0.11712846347607053</v>
      </c>
      <c r="H39" s="43">
        <v>0.41687657430730479</v>
      </c>
      <c r="I39" s="43">
        <v>5.0377833753148617E-2</v>
      </c>
    </row>
    <row r="40" spans="1:9" ht="15" customHeight="1">
      <c r="A40" s="47"/>
      <c r="B40" s="25" t="s">
        <v>297</v>
      </c>
      <c r="C40" s="52" t="s">
        <v>2</v>
      </c>
      <c r="D40" s="22">
        <v>1979</v>
      </c>
      <c r="E40" s="23">
        <v>761</v>
      </c>
      <c r="F40" s="24">
        <v>391</v>
      </c>
      <c r="G40" s="24">
        <v>200</v>
      </c>
      <c r="H40" s="24">
        <v>550</v>
      </c>
      <c r="I40" s="24">
        <v>77</v>
      </c>
    </row>
    <row r="41" spans="1:9" ht="15" customHeight="1">
      <c r="A41" s="47"/>
      <c r="B41" s="25"/>
      <c r="C41" s="51"/>
      <c r="D41" s="32">
        <v>1</v>
      </c>
      <c r="E41" s="27">
        <v>0.38453764527539164</v>
      </c>
      <c r="F41" s="28">
        <v>0.1975745325922183</v>
      </c>
      <c r="G41" s="28">
        <v>0.10106114199090449</v>
      </c>
      <c r="H41" s="28">
        <v>0.27791814047498736</v>
      </c>
      <c r="I41" s="28">
        <v>3.8908539666498231E-2</v>
      </c>
    </row>
    <row r="42" spans="1:9" ht="15" customHeight="1">
      <c r="A42" s="47"/>
      <c r="B42" s="25"/>
      <c r="C42" s="49" t="s">
        <v>309</v>
      </c>
      <c r="D42" s="29">
        <v>1921</v>
      </c>
      <c r="E42" s="30">
        <v>845</v>
      </c>
      <c r="F42" s="31">
        <v>374</v>
      </c>
      <c r="G42" s="31">
        <v>168</v>
      </c>
      <c r="H42" s="31">
        <v>491</v>
      </c>
      <c r="I42" s="31">
        <v>43</v>
      </c>
    </row>
    <row r="43" spans="1:9" ht="15" customHeight="1">
      <c r="A43" s="47"/>
      <c r="B43" s="25"/>
      <c r="C43" s="51"/>
      <c r="D43" s="32">
        <v>1</v>
      </c>
      <c r="E43" s="27">
        <v>0.43987506507027591</v>
      </c>
      <c r="F43" s="28">
        <v>0.19469026548672566</v>
      </c>
      <c r="G43" s="28">
        <v>8.745445080687142E-2</v>
      </c>
      <c r="H43" s="28">
        <v>0.25559604372722539</v>
      </c>
      <c r="I43" s="28">
        <v>2.2384174908901613E-2</v>
      </c>
    </row>
    <row r="44" spans="1:9" ht="15" customHeight="1">
      <c r="A44" s="47"/>
      <c r="B44" s="25"/>
      <c r="C44" s="49" t="s">
        <v>310</v>
      </c>
      <c r="D44" s="29">
        <v>1117</v>
      </c>
      <c r="E44" s="30">
        <v>429</v>
      </c>
      <c r="F44" s="31">
        <v>253</v>
      </c>
      <c r="G44" s="31">
        <v>112</v>
      </c>
      <c r="H44" s="31">
        <v>298</v>
      </c>
      <c r="I44" s="31">
        <v>25</v>
      </c>
    </row>
    <row r="45" spans="1:9" ht="15" customHeight="1">
      <c r="A45" s="47"/>
      <c r="B45" s="25"/>
      <c r="C45" s="51"/>
      <c r="D45" s="32">
        <v>1</v>
      </c>
      <c r="E45" s="27">
        <v>0.38406445837063563</v>
      </c>
      <c r="F45" s="28">
        <v>0.22649955237242614</v>
      </c>
      <c r="G45" s="28">
        <v>0.10026857654431513</v>
      </c>
      <c r="H45" s="28">
        <v>0.26678603401969564</v>
      </c>
      <c r="I45" s="28">
        <v>2.2381378692927483E-2</v>
      </c>
    </row>
    <row r="46" spans="1:9" ht="15" customHeight="1">
      <c r="A46" s="47"/>
      <c r="B46" s="25"/>
      <c r="C46" s="49" t="s">
        <v>5</v>
      </c>
      <c r="D46" s="29">
        <v>1482</v>
      </c>
      <c r="E46" s="30">
        <v>587</v>
      </c>
      <c r="F46" s="31">
        <v>299</v>
      </c>
      <c r="G46" s="31">
        <v>124</v>
      </c>
      <c r="H46" s="31">
        <v>417</v>
      </c>
      <c r="I46" s="31">
        <v>55</v>
      </c>
    </row>
    <row r="47" spans="1:9" ht="15" customHeight="1">
      <c r="A47" s="47"/>
      <c r="B47" s="25"/>
      <c r="C47" s="51"/>
      <c r="D47" s="32">
        <v>1</v>
      </c>
      <c r="E47" s="27">
        <v>0.39608636977058032</v>
      </c>
      <c r="F47" s="28">
        <v>0.20175438596491227</v>
      </c>
      <c r="G47" s="28">
        <v>8.3670715249662617E-2</v>
      </c>
      <c r="H47" s="28">
        <v>0.28137651821862347</v>
      </c>
      <c r="I47" s="28">
        <v>3.7112010796221326E-2</v>
      </c>
    </row>
    <row r="48" spans="1:9" ht="15" customHeight="1">
      <c r="A48" s="47"/>
      <c r="B48" s="25"/>
      <c r="C48" s="49" t="s">
        <v>311</v>
      </c>
      <c r="D48" s="29">
        <v>2208</v>
      </c>
      <c r="E48" s="30">
        <v>867</v>
      </c>
      <c r="F48" s="31">
        <v>484</v>
      </c>
      <c r="G48" s="31">
        <v>185</v>
      </c>
      <c r="H48" s="31">
        <v>582</v>
      </c>
      <c r="I48" s="31">
        <v>90</v>
      </c>
    </row>
    <row r="49" spans="1:9" ht="15" customHeight="1">
      <c r="A49" s="47"/>
      <c r="B49" s="25"/>
      <c r="C49" s="51"/>
      <c r="D49" s="32">
        <v>1</v>
      </c>
      <c r="E49" s="27">
        <v>0.39266304347826086</v>
      </c>
      <c r="F49" s="28">
        <v>0.21920289855072464</v>
      </c>
      <c r="G49" s="28">
        <v>8.3786231884057968E-2</v>
      </c>
      <c r="H49" s="28">
        <v>0.26358695652173914</v>
      </c>
      <c r="I49" s="28">
        <v>4.0760869565217392E-2</v>
      </c>
    </row>
    <row r="50" spans="1:9" ht="15" customHeight="1">
      <c r="A50" s="47"/>
      <c r="B50" s="25"/>
      <c r="C50" s="49" t="s">
        <v>7</v>
      </c>
      <c r="D50" s="29">
        <v>1532</v>
      </c>
      <c r="E50" s="30">
        <v>692</v>
      </c>
      <c r="F50" s="31">
        <v>300</v>
      </c>
      <c r="G50" s="31">
        <v>131</v>
      </c>
      <c r="H50" s="31">
        <v>351</v>
      </c>
      <c r="I50" s="31">
        <v>58</v>
      </c>
    </row>
    <row r="51" spans="1:9" ht="15" customHeight="1">
      <c r="A51" s="47"/>
      <c r="B51" s="25"/>
      <c r="C51" s="51"/>
      <c r="D51" s="32">
        <v>1</v>
      </c>
      <c r="E51" s="27">
        <v>0.4516971279373368</v>
      </c>
      <c r="F51" s="28">
        <v>0.195822454308094</v>
      </c>
      <c r="G51" s="28">
        <v>8.5509138381201041E-2</v>
      </c>
      <c r="H51" s="28">
        <v>0.22911227154046998</v>
      </c>
      <c r="I51" s="28">
        <v>3.7859007832898174E-2</v>
      </c>
    </row>
    <row r="52" spans="1:9" ht="15" customHeight="1">
      <c r="A52" s="47"/>
      <c r="B52" s="25"/>
      <c r="C52" s="49" t="s">
        <v>3</v>
      </c>
      <c r="D52" s="29">
        <v>2344</v>
      </c>
      <c r="E52" s="30">
        <v>975</v>
      </c>
      <c r="F52" s="31">
        <v>410</v>
      </c>
      <c r="G52" s="31">
        <v>267</v>
      </c>
      <c r="H52" s="31">
        <v>620</v>
      </c>
      <c r="I52" s="31">
        <v>72</v>
      </c>
    </row>
    <row r="53" spans="1:9" ht="15" customHeight="1">
      <c r="A53" s="47"/>
      <c r="B53" s="25"/>
      <c r="C53" s="51"/>
      <c r="D53" s="32">
        <v>1</v>
      </c>
      <c r="E53" s="27">
        <v>0.4159556313993174</v>
      </c>
      <c r="F53" s="28">
        <v>0.17491467576791808</v>
      </c>
      <c r="G53" s="28">
        <v>0.11390784982935154</v>
      </c>
      <c r="H53" s="28">
        <v>0.26450511945392491</v>
      </c>
      <c r="I53" s="28">
        <v>3.0716723549488054E-2</v>
      </c>
    </row>
    <row r="54" spans="1:9" ht="15" customHeight="1">
      <c r="A54" s="47"/>
      <c r="B54" s="25"/>
      <c r="C54" s="49" t="s">
        <v>6</v>
      </c>
      <c r="D54" s="29">
        <v>1909</v>
      </c>
      <c r="E54" s="30">
        <v>808</v>
      </c>
      <c r="F54" s="31">
        <v>392</v>
      </c>
      <c r="G54" s="31">
        <v>166</v>
      </c>
      <c r="H54" s="31">
        <v>467</v>
      </c>
      <c r="I54" s="31">
        <v>76</v>
      </c>
    </row>
    <row r="55" spans="1:9" ht="15" customHeight="1">
      <c r="A55" s="47"/>
      <c r="B55" s="25"/>
      <c r="C55" s="51"/>
      <c r="D55" s="32">
        <v>1</v>
      </c>
      <c r="E55" s="27">
        <v>0.42325825039287585</v>
      </c>
      <c r="F55" s="28">
        <v>0.20534311157674176</v>
      </c>
      <c r="G55" s="28">
        <v>8.6956521739130432E-2</v>
      </c>
      <c r="H55" s="28">
        <v>0.24463069669984286</v>
      </c>
      <c r="I55" s="28">
        <v>3.9811419591409117E-2</v>
      </c>
    </row>
    <row r="56" spans="1:9" ht="15" customHeight="1">
      <c r="A56" s="47"/>
      <c r="B56" s="25"/>
      <c r="C56" s="49" t="s">
        <v>8</v>
      </c>
      <c r="D56" s="29">
        <v>5182</v>
      </c>
      <c r="E56" s="30">
        <v>1982</v>
      </c>
      <c r="F56" s="31">
        <v>1039</v>
      </c>
      <c r="G56" s="31">
        <v>433</v>
      </c>
      <c r="H56" s="31">
        <v>1517</v>
      </c>
      <c r="I56" s="31">
        <v>211</v>
      </c>
    </row>
    <row r="57" spans="1:9" ht="15" customHeight="1">
      <c r="A57" s="47"/>
      <c r="B57" s="40"/>
      <c r="C57" s="50"/>
      <c r="D57" s="41">
        <v>1</v>
      </c>
      <c r="E57" s="42">
        <v>0.38247780779621765</v>
      </c>
      <c r="F57" s="43">
        <v>0.20050173678116556</v>
      </c>
      <c r="G57" s="43">
        <v>8.3558471632574294E-2</v>
      </c>
      <c r="H57" s="43">
        <v>0.29274411424160557</v>
      </c>
      <c r="I57" s="43">
        <v>4.0717869548436897E-2</v>
      </c>
    </row>
    <row r="58" spans="1:9" ht="15" customHeight="1"/>
    <row r="59" spans="1:9" ht="15" hidden="1" customHeight="1"/>
    <row r="60" spans="1:9" ht="12" hidden="1" customHeight="1">
      <c r="C60" s="37"/>
    </row>
    <row r="61" spans="1:9" ht="12" hidden="1" customHeight="1">
      <c r="C61" s="37"/>
    </row>
    <row r="62" spans="1:9" ht="12" hidden="1" customHeight="1"/>
    <row r="63" spans="1:9" ht="12" hidden="1" customHeight="1"/>
    <row r="64" spans="1:9"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I9">
    <cfRule type="top10" dxfId="449" priority="31" rank="1"/>
  </conditionalFormatting>
  <conditionalFormatting sqref="E57:I57">
    <cfRule type="top10" dxfId="448" priority="25" rank="1"/>
  </conditionalFormatting>
  <conditionalFormatting sqref="E55:I55">
    <cfRule type="top10" dxfId="447" priority="24" rank="1"/>
  </conditionalFormatting>
  <conditionalFormatting sqref="E53:I53">
    <cfRule type="top10" dxfId="446" priority="23" rank="1"/>
  </conditionalFormatting>
  <conditionalFormatting sqref="E51:I51">
    <cfRule type="top10" dxfId="445" priority="22" rank="1"/>
  </conditionalFormatting>
  <conditionalFormatting sqref="E49:I49">
    <cfRule type="top10" dxfId="444" priority="21" rank="1"/>
  </conditionalFormatting>
  <conditionalFormatting sqref="E47:I47">
    <cfRule type="top10" dxfId="443" priority="20" rank="1"/>
  </conditionalFormatting>
  <conditionalFormatting sqref="E45:I45">
    <cfRule type="top10" dxfId="442" priority="19" rank="1"/>
  </conditionalFormatting>
  <conditionalFormatting sqref="E43:I43">
    <cfRule type="top10" dxfId="441" priority="18" rank="1"/>
  </conditionalFormatting>
  <conditionalFormatting sqref="E41:I41">
    <cfRule type="top10" dxfId="440" priority="17" rank="1"/>
  </conditionalFormatting>
  <conditionalFormatting sqref="E39:I39">
    <cfRule type="top10" dxfId="439" priority="16" rank="1"/>
  </conditionalFormatting>
  <conditionalFormatting sqref="E37:I37">
    <cfRule type="top10" dxfId="438" priority="15" rank="1"/>
  </conditionalFormatting>
  <conditionalFormatting sqref="E35:I35">
    <cfRule type="top10" dxfId="437" priority="14" rank="1"/>
  </conditionalFormatting>
  <conditionalFormatting sqref="E33:I33">
    <cfRule type="top10" dxfId="436" priority="13" rank="1"/>
  </conditionalFormatting>
  <conditionalFormatting sqref="E31:I31">
    <cfRule type="top10" dxfId="435" priority="11" rank="1"/>
  </conditionalFormatting>
  <conditionalFormatting sqref="E29:I29">
    <cfRule type="top10" dxfId="434" priority="10" rank="1"/>
  </conditionalFormatting>
  <conditionalFormatting sqref="E27:I27">
    <cfRule type="top10" dxfId="433" priority="9" rank="1"/>
  </conditionalFormatting>
  <conditionalFormatting sqref="E25:I25">
    <cfRule type="top10" dxfId="432" priority="8" rank="1"/>
  </conditionalFormatting>
  <conditionalFormatting sqref="E23:I23">
    <cfRule type="top10" dxfId="431" priority="7" rank="1"/>
  </conditionalFormatting>
  <conditionalFormatting sqref="E21:I21">
    <cfRule type="top10" dxfId="430" priority="6" rank="1"/>
  </conditionalFormatting>
  <conditionalFormatting sqref="E19:I19">
    <cfRule type="top10" dxfId="429" priority="5" rank="1"/>
  </conditionalFormatting>
  <conditionalFormatting sqref="E17:I17">
    <cfRule type="top10" dxfId="428" priority="4" rank="1"/>
  </conditionalFormatting>
  <conditionalFormatting sqref="E15:I15">
    <cfRule type="top10" dxfId="427" priority="3" rank="1"/>
  </conditionalFormatting>
  <conditionalFormatting sqref="E13:I13">
    <cfRule type="top10" dxfId="426" priority="2" rank="1"/>
  </conditionalFormatting>
  <conditionalFormatting sqref="E11:I11">
    <cfRule type="top10" dxfId="4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31"/>
  <sheetViews>
    <sheetView showGridLines="0" tabSelected="1" topLeftCell="A25"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4" width="8.625" style="3"/>
    <col min="15" max="16384" width="8.625" style="38"/>
  </cols>
  <sheetData>
    <row r="1" spans="1:16384" ht="15" customHeight="1">
      <c r="A1" s="48"/>
      <c r="B1" s="37"/>
      <c r="C1" s="37"/>
      <c r="D1" s="37"/>
      <c r="E1" s="37"/>
      <c r="F1" s="37"/>
      <c r="G1" s="37"/>
      <c r="H1" s="37"/>
      <c r="I1" s="37"/>
      <c r="J1" s="37"/>
      <c r="K1" s="37"/>
      <c r="L1" s="37"/>
      <c r="M1" s="37"/>
      <c r="N1" s="37"/>
    </row>
    <row r="2" spans="1:16384" ht="15" customHeight="1"/>
    <row r="3" spans="1:16384" ht="15" customHeight="1">
      <c r="B3" s="3" t="s">
        <v>314</v>
      </c>
    </row>
    <row r="4" spans="1:16384" ht="15" customHeight="1"/>
    <row r="5" spans="1:16384" ht="15" customHeight="1"/>
    <row r="6" spans="1:16384" ht="2.1" customHeight="1">
      <c r="B6" s="5"/>
      <c r="C6" s="6"/>
      <c r="D6" s="7"/>
      <c r="E6" s="8"/>
      <c r="F6" s="9"/>
      <c r="G6" s="9"/>
      <c r="H6" s="9"/>
      <c r="I6" s="9"/>
      <c r="J6" s="9"/>
      <c r="K6" s="9"/>
      <c r="L6" s="9"/>
      <c r="M6" s="9"/>
      <c r="N6" s="9"/>
    </row>
    <row r="7" spans="1:16384" s="44" customFormat="1" ht="117.95" customHeight="1" thickBot="1">
      <c r="A7" s="10"/>
      <c r="B7" s="11"/>
      <c r="C7" s="12" t="s">
        <v>298</v>
      </c>
      <c r="D7" s="13" t="s">
        <v>0</v>
      </c>
      <c r="E7" s="14" t="s">
        <v>10</v>
      </c>
      <c r="F7" s="14" t="s">
        <v>12</v>
      </c>
      <c r="G7" s="14" t="s">
        <v>15</v>
      </c>
      <c r="H7" s="14" t="s">
        <v>13</v>
      </c>
      <c r="I7" s="14" t="s">
        <v>37</v>
      </c>
      <c r="J7" s="14" t="s">
        <v>16</v>
      </c>
      <c r="K7" s="14" t="s">
        <v>11</v>
      </c>
      <c r="L7" s="14" t="s">
        <v>14</v>
      </c>
      <c r="M7" s="14" t="s">
        <v>17</v>
      </c>
      <c r="N7" s="14" t="s">
        <v>20</v>
      </c>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1979</v>
      </c>
      <c r="F8" s="17">
        <v>1921</v>
      </c>
      <c r="G8" s="17">
        <v>1117</v>
      </c>
      <c r="H8" s="17">
        <v>1482</v>
      </c>
      <c r="I8" s="17">
        <v>2208</v>
      </c>
      <c r="J8" s="17">
        <v>1532</v>
      </c>
      <c r="K8" s="17">
        <v>2344</v>
      </c>
      <c r="L8" s="17">
        <v>1909</v>
      </c>
      <c r="M8" s="17">
        <v>5182</v>
      </c>
      <c r="N8" s="17">
        <v>0</v>
      </c>
    </row>
    <row r="9" spans="1:16384" ht="15" customHeight="1">
      <c r="A9" s="47"/>
      <c r="B9" s="55"/>
      <c r="C9" s="56"/>
      <c r="D9" s="18">
        <v>1</v>
      </c>
      <c r="E9" s="19">
        <v>0.10058961065365457</v>
      </c>
      <c r="F9" s="20">
        <v>9.7641557385381716E-2</v>
      </c>
      <c r="G9" s="20">
        <v>5.6775439666565009E-2</v>
      </c>
      <c r="H9" s="20">
        <v>7.5327843854833793E-2</v>
      </c>
      <c r="I9" s="20">
        <v>0.11222933821286978</v>
      </c>
      <c r="J9" s="20">
        <v>7.786926908610349E-2</v>
      </c>
      <c r="K9" s="20">
        <v>0.11914201484192335</v>
      </c>
      <c r="L9" s="20">
        <v>9.7031615329876988E-2</v>
      </c>
      <c r="M9" s="20">
        <v>0.26339331096879132</v>
      </c>
      <c r="N9" s="20">
        <v>0</v>
      </c>
    </row>
    <row r="10" spans="1:16384" ht="15" customHeight="1">
      <c r="A10" s="47"/>
      <c r="B10" s="21" t="s">
        <v>294</v>
      </c>
      <c r="C10" s="57" t="s">
        <v>300</v>
      </c>
      <c r="D10" s="22">
        <v>9368</v>
      </c>
      <c r="E10" s="23">
        <v>877</v>
      </c>
      <c r="F10" s="24">
        <v>841</v>
      </c>
      <c r="G10" s="24">
        <v>513</v>
      </c>
      <c r="H10" s="24">
        <v>679</v>
      </c>
      <c r="I10" s="24">
        <v>1039</v>
      </c>
      <c r="J10" s="24">
        <v>770</v>
      </c>
      <c r="K10" s="24">
        <v>1122</v>
      </c>
      <c r="L10" s="24">
        <v>964</v>
      </c>
      <c r="M10" s="24">
        <v>2563</v>
      </c>
      <c r="N10" s="24">
        <v>0</v>
      </c>
    </row>
    <row r="11" spans="1:16384" ht="15" customHeight="1">
      <c r="A11" s="47"/>
      <c r="B11" s="25"/>
      <c r="C11" s="51"/>
      <c r="D11" s="26">
        <v>1</v>
      </c>
      <c r="E11" s="27">
        <v>9.3616567036720749E-2</v>
      </c>
      <c r="F11" s="28">
        <v>8.9773697694278398E-2</v>
      </c>
      <c r="G11" s="28">
        <v>5.4760888129803585E-2</v>
      </c>
      <c r="H11" s="28">
        <v>7.2480785653287791E-2</v>
      </c>
      <c r="I11" s="28">
        <v>0.11090947907771136</v>
      </c>
      <c r="J11" s="28">
        <v>8.219470538001708E-2</v>
      </c>
      <c r="K11" s="28">
        <v>0.11976942783945346</v>
      </c>
      <c r="L11" s="28">
        <v>0.10290350128095645</v>
      </c>
      <c r="M11" s="28">
        <v>0.27359094790777111</v>
      </c>
      <c r="N11" s="28">
        <v>0</v>
      </c>
    </row>
    <row r="12" spans="1:16384" ht="15" customHeight="1">
      <c r="A12" s="47"/>
      <c r="B12" s="25"/>
      <c r="C12" s="49" t="s">
        <v>301</v>
      </c>
      <c r="D12" s="29">
        <v>10225</v>
      </c>
      <c r="E12" s="30">
        <v>1084</v>
      </c>
      <c r="F12" s="31">
        <v>1080</v>
      </c>
      <c r="G12" s="31">
        <v>604</v>
      </c>
      <c r="H12" s="31">
        <v>795</v>
      </c>
      <c r="I12" s="31">
        <v>1164</v>
      </c>
      <c r="J12" s="31">
        <v>750</v>
      </c>
      <c r="K12" s="31">
        <v>1209</v>
      </c>
      <c r="L12" s="31">
        <v>944</v>
      </c>
      <c r="M12" s="31">
        <v>2595</v>
      </c>
      <c r="N12" s="31">
        <v>0</v>
      </c>
    </row>
    <row r="13" spans="1:16384" ht="15" customHeight="1">
      <c r="A13" s="47"/>
      <c r="B13" s="40"/>
      <c r="C13" s="50"/>
      <c r="D13" s="41">
        <v>1</v>
      </c>
      <c r="E13" s="42">
        <v>0.10601466992665037</v>
      </c>
      <c r="F13" s="43">
        <v>0.10562347188264058</v>
      </c>
      <c r="G13" s="43">
        <v>5.907090464547677E-2</v>
      </c>
      <c r="H13" s="43">
        <v>7.7750611246943768E-2</v>
      </c>
      <c r="I13" s="43">
        <v>0.11383863080684596</v>
      </c>
      <c r="J13" s="43">
        <v>7.3349633251833746E-2</v>
      </c>
      <c r="K13" s="43">
        <v>0.11823960880195598</v>
      </c>
      <c r="L13" s="43">
        <v>9.232273838630807E-2</v>
      </c>
      <c r="M13" s="43">
        <v>0.25378973105134472</v>
      </c>
      <c r="N13" s="43">
        <v>0</v>
      </c>
    </row>
    <row r="14" spans="1:16384" ht="15" customHeight="1">
      <c r="A14" s="47"/>
      <c r="B14" s="25" t="s">
        <v>1</v>
      </c>
      <c r="C14" s="52" t="s">
        <v>302</v>
      </c>
      <c r="D14" s="22">
        <v>2690</v>
      </c>
      <c r="E14" s="23">
        <v>332</v>
      </c>
      <c r="F14" s="24">
        <v>264</v>
      </c>
      <c r="G14" s="24">
        <v>154</v>
      </c>
      <c r="H14" s="24">
        <v>212</v>
      </c>
      <c r="I14" s="24">
        <v>292</v>
      </c>
      <c r="J14" s="24">
        <v>166</v>
      </c>
      <c r="K14" s="24">
        <v>301</v>
      </c>
      <c r="L14" s="24">
        <v>294</v>
      </c>
      <c r="M14" s="24">
        <v>675</v>
      </c>
      <c r="N14" s="24">
        <v>0</v>
      </c>
    </row>
    <row r="15" spans="1:16384" ht="15" customHeight="1">
      <c r="A15" s="47"/>
      <c r="B15" s="25"/>
      <c r="C15" s="51"/>
      <c r="D15" s="32">
        <v>1</v>
      </c>
      <c r="E15" s="27">
        <v>0.12342007434944238</v>
      </c>
      <c r="F15" s="28">
        <v>9.8141263940520446E-2</v>
      </c>
      <c r="G15" s="28">
        <v>5.724907063197026E-2</v>
      </c>
      <c r="H15" s="28">
        <v>7.8810408921933084E-2</v>
      </c>
      <c r="I15" s="28">
        <v>0.10855018587360594</v>
      </c>
      <c r="J15" s="28">
        <v>6.1710037174721191E-2</v>
      </c>
      <c r="K15" s="28">
        <v>0.11189591078066914</v>
      </c>
      <c r="L15" s="28">
        <v>0.10929368029739776</v>
      </c>
      <c r="M15" s="28">
        <v>0.25092936802973975</v>
      </c>
      <c r="N15" s="28">
        <v>0</v>
      </c>
    </row>
    <row r="16" spans="1:16384" ht="15" customHeight="1">
      <c r="A16" s="47"/>
      <c r="B16" s="25"/>
      <c r="C16" s="49" t="s">
        <v>303</v>
      </c>
      <c r="D16" s="29">
        <v>2875</v>
      </c>
      <c r="E16" s="30">
        <v>341</v>
      </c>
      <c r="F16" s="31">
        <v>287</v>
      </c>
      <c r="G16" s="31">
        <v>157</v>
      </c>
      <c r="H16" s="31">
        <v>216</v>
      </c>
      <c r="I16" s="31">
        <v>326</v>
      </c>
      <c r="J16" s="31">
        <v>226</v>
      </c>
      <c r="K16" s="31">
        <v>304</v>
      </c>
      <c r="L16" s="31">
        <v>274</v>
      </c>
      <c r="M16" s="31">
        <v>744</v>
      </c>
      <c r="N16" s="31">
        <v>0</v>
      </c>
    </row>
    <row r="17" spans="1:14" ht="15" customHeight="1">
      <c r="A17" s="47"/>
      <c r="B17" s="25"/>
      <c r="C17" s="51"/>
      <c r="D17" s="32">
        <v>1</v>
      </c>
      <c r="E17" s="27">
        <v>0.11860869565217391</v>
      </c>
      <c r="F17" s="28">
        <v>9.9826086956521745E-2</v>
      </c>
      <c r="G17" s="28">
        <v>5.4608695652173911E-2</v>
      </c>
      <c r="H17" s="28">
        <v>7.5130434782608696E-2</v>
      </c>
      <c r="I17" s="28">
        <v>0.11339130434782609</v>
      </c>
      <c r="J17" s="28">
        <v>7.8608695652173918E-2</v>
      </c>
      <c r="K17" s="28">
        <v>0.10573913043478261</v>
      </c>
      <c r="L17" s="28">
        <v>9.530434782608696E-2</v>
      </c>
      <c r="M17" s="28">
        <v>0.25878260869565217</v>
      </c>
      <c r="N17" s="28">
        <v>0</v>
      </c>
    </row>
    <row r="18" spans="1:14" ht="15" customHeight="1">
      <c r="A18" s="47"/>
      <c r="B18" s="25"/>
      <c r="C18" s="49" t="s">
        <v>304</v>
      </c>
      <c r="D18" s="29">
        <v>3280</v>
      </c>
      <c r="E18" s="30">
        <v>328</v>
      </c>
      <c r="F18" s="31">
        <v>313</v>
      </c>
      <c r="G18" s="31">
        <v>186</v>
      </c>
      <c r="H18" s="31">
        <v>248</v>
      </c>
      <c r="I18" s="31">
        <v>380</v>
      </c>
      <c r="J18" s="31">
        <v>238</v>
      </c>
      <c r="K18" s="31">
        <v>388</v>
      </c>
      <c r="L18" s="31">
        <v>312</v>
      </c>
      <c r="M18" s="31">
        <v>887</v>
      </c>
      <c r="N18" s="31">
        <v>0</v>
      </c>
    </row>
    <row r="19" spans="1:14" ht="15" customHeight="1">
      <c r="A19" s="47"/>
      <c r="B19" s="25"/>
      <c r="C19" s="51"/>
      <c r="D19" s="32">
        <v>1</v>
      </c>
      <c r="E19" s="27">
        <v>0.1</v>
      </c>
      <c r="F19" s="28">
        <v>9.5426829268292684E-2</v>
      </c>
      <c r="G19" s="28">
        <v>5.6707317073170734E-2</v>
      </c>
      <c r="H19" s="28">
        <v>7.5609756097560973E-2</v>
      </c>
      <c r="I19" s="28">
        <v>0.11585365853658537</v>
      </c>
      <c r="J19" s="28">
        <v>7.2560975609756093E-2</v>
      </c>
      <c r="K19" s="28">
        <v>0.11829268292682926</v>
      </c>
      <c r="L19" s="28">
        <v>9.5121951219512196E-2</v>
      </c>
      <c r="M19" s="28">
        <v>0.2704268292682927</v>
      </c>
      <c r="N19" s="28">
        <v>0</v>
      </c>
    </row>
    <row r="20" spans="1:14" ht="15" customHeight="1">
      <c r="A20" s="47"/>
      <c r="B20" s="25"/>
      <c r="C20" s="49" t="s">
        <v>305</v>
      </c>
      <c r="D20" s="29">
        <v>4523</v>
      </c>
      <c r="E20" s="30">
        <v>421</v>
      </c>
      <c r="F20" s="31">
        <v>400</v>
      </c>
      <c r="G20" s="31">
        <v>278</v>
      </c>
      <c r="H20" s="31">
        <v>326</v>
      </c>
      <c r="I20" s="31">
        <v>484</v>
      </c>
      <c r="J20" s="31">
        <v>350</v>
      </c>
      <c r="K20" s="31">
        <v>597</v>
      </c>
      <c r="L20" s="31">
        <v>476</v>
      </c>
      <c r="M20" s="31">
        <v>1191</v>
      </c>
      <c r="N20" s="31">
        <v>0</v>
      </c>
    </row>
    <row r="21" spans="1:14" ht="15" customHeight="1">
      <c r="A21" s="47"/>
      <c r="B21" s="25"/>
      <c r="C21" s="51"/>
      <c r="D21" s="32">
        <v>1</v>
      </c>
      <c r="E21" s="27">
        <v>9.3079814282555823E-2</v>
      </c>
      <c r="F21" s="28">
        <v>8.8436878178200312E-2</v>
      </c>
      <c r="G21" s="28">
        <v>6.1463630333849217E-2</v>
      </c>
      <c r="H21" s="28">
        <v>7.2076055715233248E-2</v>
      </c>
      <c r="I21" s="28">
        <v>0.10700862259562237</v>
      </c>
      <c r="J21" s="28">
        <v>7.738226840592527E-2</v>
      </c>
      <c r="K21" s="28">
        <v>0.13199204068096396</v>
      </c>
      <c r="L21" s="28">
        <v>0.10523988503205838</v>
      </c>
      <c r="M21" s="28">
        <v>0.26332080477559144</v>
      </c>
      <c r="N21" s="28">
        <v>0</v>
      </c>
    </row>
    <row r="22" spans="1:14" ht="15" customHeight="1">
      <c r="A22" s="47"/>
      <c r="B22" s="25"/>
      <c r="C22" s="49" t="s">
        <v>306</v>
      </c>
      <c r="D22" s="29">
        <v>5762</v>
      </c>
      <c r="E22" s="30">
        <v>485</v>
      </c>
      <c r="F22" s="31">
        <v>646</v>
      </c>
      <c r="G22" s="31">
        <v>337</v>
      </c>
      <c r="H22" s="31">
        <v>433</v>
      </c>
      <c r="I22" s="31">
        <v>655</v>
      </c>
      <c r="J22" s="31">
        <v>483</v>
      </c>
      <c r="K22" s="31">
        <v>689</v>
      </c>
      <c r="L22" s="31">
        <v>531</v>
      </c>
      <c r="M22" s="31">
        <v>1503</v>
      </c>
      <c r="N22" s="31">
        <v>0</v>
      </c>
    </row>
    <row r="23" spans="1:14" ht="15" customHeight="1">
      <c r="A23" s="47"/>
      <c r="B23" s="40"/>
      <c r="C23" s="50"/>
      <c r="D23" s="41">
        <v>1</v>
      </c>
      <c r="E23" s="42">
        <v>8.4172162443595974E-2</v>
      </c>
      <c r="F23" s="43">
        <v>0.11211384935786185</v>
      </c>
      <c r="G23" s="43">
        <v>5.8486636584519261E-2</v>
      </c>
      <c r="H23" s="43">
        <v>7.5147518222839285E-2</v>
      </c>
      <c r="I23" s="43">
        <v>0.11367580701145436</v>
      </c>
      <c r="J23" s="43">
        <v>8.3825060742797636E-2</v>
      </c>
      <c r="K23" s="43">
        <v>0.11957653592502604</v>
      </c>
      <c r="L23" s="43">
        <v>9.2155501561957648E-2</v>
      </c>
      <c r="M23" s="43">
        <v>0.26084692814994792</v>
      </c>
      <c r="N23" s="43">
        <v>0</v>
      </c>
    </row>
    <row r="24" spans="1:14" ht="15" customHeight="1">
      <c r="A24" s="47"/>
      <c r="B24" s="25" t="s">
        <v>295</v>
      </c>
      <c r="C24" s="52" t="s">
        <v>307</v>
      </c>
      <c r="D24" s="22">
        <v>2093</v>
      </c>
      <c r="E24" s="23">
        <v>245</v>
      </c>
      <c r="F24" s="24">
        <v>148</v>
      </c>
      <c r="G24" s="24">
        <v>100</v>
      </c>
      <c r="H24" s="24">
        <v>110</v>
      </c>
      <c r="I24" s="24">
        <v>198</v>
      </c>
      <c r="J24" s="24">
        <v>113</v>
      </c>
      <c r="K24" s="24">
        <v>224</v>
      </c>
      <c r="L24" s="24">
        <v>225</v>
      </c>
      <c r="M24" s="24">
        <v>730</v>
      </c>
      <c r="N24" s="24">
        <v>0</v>
      </c>
    </row>
    <row r="25" spans="1:14" ht="15" customHeight="1">
      <c r="A25" s="47"/>
      <c r="B25" s="25"/>
      <c r="C25" s="51"/>
      <c r="D25" s="32">
        <v>1</v>
      </c>
      <c r="E25" s="27">
        <v>0.11705685618729098</v>
      </c>
      <c r="F25" s="28">
        <v>7.0711896798853327E-2</v>
      </c>
      <c r="G25" s="28">
        <v>4.7778308647873864E-2</v>
      </c>
      <c r="H25" s="28">
        <v>5.2556139512661249E-2</v>
      </c>
      <c r="I25" s="28">
        <v>9.4601051122790256E-2</v>
      </c>
      <c r="J25" s="28">
        <v>5.3989488772097464E-2</v>
      </c>
      <c r="K25" s="28">
        <v>0.10702341137123746</v>
      </c>
      <c r="L25" s="28">
        <v>0.10750119445771619</v>
      </c>
      <c r="M25" s="28">
        <v>0.34878165312947923</v>
      </c>
      <c r="N25" s="28">
        <v>0</v>
      </c>
    </row>
    <row r="26" spans="1:14" ht="15" customHeight="1">
      <c r="A26" s="47"/>
      <c r="B26" s="25"/>
      <c r="C26" s="49" t="s">
        <v>308</v>
      </c>
      <c r="D26" s="29">
        <v>6217</v>
      </c>
      <c r="E26" s="30">
        <v>504</v>
      </c>
      <c r="F26" s="31">
        <v>616</v>
      </c>
      <c r="G26" s="31">
        <v>319</v>
      </c>
      <c r="H26" s="31">
        <v>461</v>
      </c>
      <c r="I26" s="31">
        <v>730</v>
      </c>
      <c r="J26" s="31">
        <v>525</v>
      </c>
      <c r="K26" s="31">
        <v>788</v>
      </c>
      <c r="L26" s="31">
        <v>680</v>
      </c>
      <c r="M26" s="31">
        <v>1594</v>
      </c>
      <c r="N26" s="31">
        <v>0</v>
      </c>
    </row>
    <row r="27" spans="1:14" ht="15" customHeight="1">
      <c r="A27" s="47"/>
      <c r="B27" s="25"/>
      <c r="C27" s="51"/>
      <c r="D27" s="32">
        <v>1</v>
      </c>
      <c r="E27" s="27">
        <v>8.1068039247225346E-2</v>
      </c>
      <c r="F27" s="28">
        <v>9.9083159079942099E-2</v>
      </c>
      <c r="G27" s="28">
        <v>5.1310921666398585E-2</v>
      </c>
      <c r="H27" s="28">
        <v>7.4151520025735884E-2</v>
      </c>
      <c r="I27" s="28">
        <v>0.11741997748110021</v>
      </c>
      <c r="J27" s="28">
        <v>8.4445874215859737E-2</v>
      </c>
      <c r="K27" s="28">
        <v>0.12674923596589996</v>
      </c>
      <c r="L27" s="28">
        <v>0.10937751327006595</v>
      </c>
      <c r="M27" s="28">
        <v>0.25639375904777223</v>
      </c>
      <c r="N27" s="28">
        <v>0</v>
      </c>
    </row>
    <row r="28" spans="1:14" ht="15" customHeight="1">
      <c r="A28" s="47"/>
      <c r="B28" s="25"/>
      <c r="C28" s="49" t="s">
        <v>406</v>
      </c>
      <c r="D28" s="29">
        <v>7018</v>
      </c>
      <c r="E28" s="30">
        <v>850</v>
      </c>
      <c r="F28" s="31">
        <v>718</v>
      </c>
      <c r="G28" s="31">
        <v>433</v>
      </c>
      <c r="H28" s="31">
        <v>563</v>
      </c>
      <c r="I28" s="31">
        <v>832</v>
      </c>
      <c r="J28" s="31">
        <v>575</v>
      </c>
      <c r="K28" s="31">
        <v>796</v>
      </c>
      <c r="L28" s="31">
        <v>652</v>
      </c>
      <c r="M28" s="31">
        <v>1599</v>
      </c>
      <c r="N28" s="31">
        <v>0</v>
      </c>
    </row>
    <row r="29" spans="1:14" ht="15" customHeight="1">
      <c r="A29" s="47"/>
      <c r="B29" s="25"/>
      <c r="C29" s="51"/>
      <c r="D29" s="32">
        <v>1</v>
      </c>
      <c r="E29" s="27">
        <v>0.12111712738671987</v>
      </c>
      <c r="F29" s="28">
        <v>0.10230834995725278</v>
      </c>
      <c r="G29" s="28">
        <v>6.1698489598176122E-2</v>
      </c>
      <c r="H29" s="28">
        <v>8.0222285551439163E-2</v>
      </c>
      <c r="I29" s="28">
        <v>0.11855229410088344</v>
      </c>
      <c r="J29" s="28">
        <v>8.1932174408663433E-2</v>
      </c>
      <c r="K29" s="28">
        <v>0.1134226275292106</v>
      </c>
      <c r="L29" s="28">
        <v>9.2903961242519234E-2</v>
      </c>
      <c r="M29" s="28">
        <v>0.22784269022513537</v>
      </c>
      <c r="N29" s="28">
        <v>0</v>
      </c>
    </row>
    <row r="30" spans="1:14" ht="15" customHeight="1">
      <c r="A30" s="47"/>
      <c r="B30" s="25"/>
      <c r="C30" s="49" t="s">
        <v>407</v>
      </c>
      <c r="D30" s="29">
        <v>4023</v>
      </c>
      <c r="E30" s="30">
        <v>340</v>
      </c>
      <c r="F30" s="31">
        <v>419</v>
      </c>
      <c r="G30" s="31">
        <v>259</v>
      </c>
      <c r="H30" s="31">
        <v>328</v>
      </c>
      <c r="I30" s="31">
        <v>420</v>
      </c>
      <c r="J30" s="31">
        <v>285</v>
      </c>
      <c r="K30" s="31">
        <v>498</v>
      </c>
      <c r="L30" s="31">
        <v>323</v>
      </c>
      <c r="M30" s="31">
        <v>1151</v>
      </c>
      <c r="N30" s="31">
        <v>0</v>
      </c>
    </row>
    <row r="31" spans="1:14" ht="15" customHeight="1">
      <c r="A31" s="47"/>
      <c r="B31" s="40"/>
      <c r="C31" s="50"/>
      <c r="D31" s="41">
        <v>1</v>
      </c>
      <c r="E31" s="42">
        <v>8.4514044245587866E-2</v>
      </c>
      <c r="F31" s="43">
        <v>0.10415113099676858</v>
      </c>
      <c r="G31" s="43">
        <v>6.4379816057668404E-2</v>
      </c>
      <c r="H31" s="43">
        <v>8.1531195625155359E-2</v>
      </c>
      <c r="I31" s="43">
        <v>0.10439970171513796</v>
      </c>
      <c r="J31" s="43">
        <v>7.0842654735272181E-2</v>
      </c>
      <c r="K31" s="43">
        <v>0.12378821774794929</v>
      </c>
      <c r="L31" s="43">
        <v>8.028834203330848E-2</v>
      </c>
      <c r="M31" s="43">
        <v>0.28610489684315188</v>
      </c>
      <c r="N31" s="43">
        <v>0</v>
      </c>
    </row>
    <row r="32" spans="1:14" ht="15" customHeight="1">
      <c r="A32" s="47"/>
      <c r="B32" s="25" t="s">
        <v>296</v>
      </c>
      <c r="C32" s="52" t="s">
        <v>408</v>
      </c>
      <c r="D32" s="22">
        <v>2534</v>
      </c>
      <c r="E32" s="33">
        <v>267</v>
      </c>
      <c r="F32" s="34">
        <v>240</v>
      </c>
      <c r="G32" s="34">
        <v>135</v>
      </c>
      <c r="H32" s="34">
        <v>159</v>
      </c>
      <c r="I32" s="34">
        <v>301</v>
      </c>
      <c r="J32" s="34">
        <v>210</v>
      </c>
      <c r="K32" s="34">
        <v>305</v>
      </c>
      <c r="L32" s="34">
        <v>240</v>
      </c>
      <c r="M32" s="34">
        <v>677</v>
      </c>
      <c r="N32" s="34">
        <v>0</v>
      </c>
    </row>
    <row r="33" spans="1:14" ht="15" customHeight="1">
      <c r="A33" s="47"/>
      <c r="B33" s="25"/>
      <c r="C33" s="51"/>
      <c r="D33" s="32">
        <v>1</v>
      </c>
      <c r="E33" s="27">
        <v>0.10536700868192581</v>
      </c>
      <c r="F33" s="28">
        <v>9.4711917916337804E-2</v>
      </c>
      <c r="G33" s="28">
        <v>5.3275453827940016E-2</v>
      </c>
      <c r="H33" s="28">
        <v>6.2746645619573799E-2</v>
      </c>
      <c r="I33" s="28">
        <v>0.11878453038674033</v>
      </c>
      <c r="J33" s="28">
        <v>8.2872928176795577E-2</v>
      </c>
      <c r="K33" s="28">
        <v>0.12036306235201263</v>
      </c>
      <c r="L33" s="28">
        <v>9.4711917916337804E-2</v>
      </c>
      <c r="M33" s="28">
        <v>0.26716653512233624</v>
      </c>
      <c r="N33" s="28">
        <v>0</v>
      </c>
    </row>
    <row r="34" spans="1:14" ht="15" customHeight="1">
      <c r="A34" s="47"/>
      <c r="B34" s="25"/>
      <c r="C34" s="49" t="s">
        <v>409</v>
      </c>
      <c r="D34" s="29">
        <v>13584</v>
      </c>
      <c r="E34" s="35">
        <v>1362</v>
      </c>
      <c r="F34" s="36">
        <v>1374</v>
      </c>
      <c r="G34" s="36">
        <v>805</v>
      </c>
      <c r="H34" s="36">
        <v>1014</v>
      </c>
      <c r="I34" s="36">
        <v>1503</v>
      </c>
      <c r="J34" s="36">
        <v>1076</v>
      </c>
      <c r="K34" s="36">
        <v>1572</v>
      </c>
      <c r="L34" s="36">
        <v>1322</v>
      </c>
      <c r="M34" s="36">
        <v>3556</v>
      </c>
      <c r="N34" s="36">
        <v>0</v>
      </c>
    </row>
    <row r="35" spans="1:14" ht="15" customHeight="1">
      <c r="A35" s="47"/>
      <c r="B35" s="25"/>
      <c r="C35" s="51"/>
      <c r="D35" s="32">
        <v>1</v>
      </c>
      <c r="E35" s="27">
        <v>0.10026501766784453</v>
      </c>
      <c r="F35" s="28">
        <v>0.10114840989399293</v>
      </c>
      <c r="G35" s="28">
        <v>5.9260895170789162E-2</v>
      </c>
      <c r="H35" s="28">
        <v>7.4646643109540639E-2</v>
      </c>
      <c r="I35" s="28">
        <v>0.11064487632508833</v>
      </c>
      <c r="J35" s="28">
        <v>7.9210836277974081E-2</v>
      </c>
      <c r="K35" s="28">
        <v>0.1157243816254417</v>
      </c>
      <c r="L35" s="28">
        <v>9.7320376914016488E-2</v>
      </c>
      <c r="M35" s="28">
        <v>0.2617785630153121</v>
      </c>
      <c r="N35" s="28">
        <v>0</v>
      </c>
    </row>
    <row r="36" spans="1:14" ht="15" customHeight="1">
      <c r="A36" s="47"/>
      <c r="B36" s="25"/>
      <c r="C36" s="49" t="s">
        <v>410</v>
      </c>
      <c r="D36" s="29">
        <v>2397</v>
      </c>
      <c r="E36" s="35">
        <v>214</v>
      </c>
      <c r="F36" s="36">
        <v>230</v>
      </c>
      <c r="G36" s="36">
        <v>133</v>
      </c>
      <c r="H36" s="36">
        <v>211</v>
      </c>
      <c r="I36" s="36">
        <v>280</v>
      </c>
      <c r="J36" s="36">
        <v>172</v>
      </c>
      <c r="K36" s="36">
        <v>298</v>
      </c>
      <c r="L36" s="36">
        <v>243</v>
      </c>
      <c r="M36" s="36">
        <v>616</v>
      </c>
      <c r="N36" s="36">
        <v>0</v>
      </c>
    </row>
    <row r="37" spans="1:14" ht="15" customHeight="1">
      <c r="A37" s="47"/>
      <c r="B37" s="25"/>
      <c r="C37" s="51"/>
      <c r="D37" s="32">
        <v>1</v>
      </c>
      <c r="E37" s="27">
        <v>8.9278264497288276E-2</v>
      </c>
      <c r="F37" s="28">
        <v>9.5953274926992072E-2</v>
      </c>
      <c r="G37" s="28">
        <v>5.5486024196912807E-2</v>
      </c>
      <c r="H37" s="28">
        <v>8.8026700041718808E-2</v>
      </c>
      <c r="I37" s="28">
        <v>0.11681268251981644</v>
      </c>
      <c r="J37" s="28">
        <v>7.1756362119315811E-2</v>
      </c>
      <c r="K37" s="28">
        <v>0.12432206925323321</v>
      </c>
      <c r="L37" s="28">
        <v>0.10137672090112641</v>
      </c>
      <c r="M37" s="28">
        <v>0.25698790154359619</v>
      </c>
      <c r="N37" s="28">
        <v>0</v>
      </c>
    </row>
    <row r="38" spans="1:14" ht="15" customHeight="1">
      <c r="A38" s="47"/>
      <c r="B38" s="25"/>
      <c r="C38" s="49" t="s">
        <v>411</v>
      </c>
      <c r="D38" s="29">
        <v>794</v>
      </c>
      <c r="E38" s="35">
        <v>89</v>
      </c>
      <c r="F38" s="36">
        <v>61</v>
      </c>
      <c r="G38" s="36">
        <v>41</v>
      </c>
      <c r="H38" s="36">
        <v>68</v>
      </c>
      <c r="I38" s="36">
        <v>71</v>
      </c>
      <c r="J38" s="36">
        <v>44</v>
      </c>
      <c r="K38" s="36">
        <v>126</v>
      </c>
      <c r="L38" s="36">
        <v>75</v>
      </c>
      <c r="M38" s="36">
        <v>219</v>
      </c>
      <c r="N38" s="36">
        <v>0</v>
      </c>
    </row>
    <row r="39" spans="1:14" ht="15" customHeight="1">
      <c r="A39" s="47"/>
      <c r="B39" s="40"/>
      <c r="C39" s="50"/>
      <c r="D39" s="41">
        <v>1</v>
      </c>
      <c r="E39" s="42">
        <v>0.11209068010075567</v>
      </c>
      <c r="F39" s="43">
        <v>7.6826196473551642E-2</v>
      </c>
      <c r="G39" s="43">
        <v>5.163727959697733E-2</v>
      </c>
      <c r="H39" s="43">
        <v>8.5642317380352648E-2</v>
      </c>
      <c r="I39" s="43">
        <v>8.9420654911838787E-2</v>
      </c>
      <c r="J39" s="43">
        <v>5.5415617128463476E-2</v>
      </c>
      <c r="K39" s="43">
        <v>0.15869017632241814</v>
      </c>
      <c r="L39" s="43">
        <v>9.4458438287153654E-2</v>
      </c>
      <c r="M39" s="43">
        <v>0.27581863979848864</v>
      </c>
      <c r="N39" s="43">
        <v>0</v>
      </c>
    </row>
    <row r="40" spans="1:14" ht="15" customHeight="1">
      <c r="A40" s="47"/>
      <c r="B40" s="25" t="s">
        <v>297</v>
      </c>
      <c r="C40" s="52" t="s">
        <v>2</v>
      </c>
      <c r="D40" s="22">
        <v>1979</v>
      </c>
      <c r="E40" s="23">
        <v>1979</v>
      </c>
      <c r="F40" s="24">
        <v>0</v>
      </c>
      <c r="G40" s="24">
        <v>0</v>
      </c>
      <c r="H40" s="24">
        <v>0</v>
      </c>
      <c r="I40" s="24">
        <v>0</v>
      </c>
      <c r="J40" s="24">
        <v>0</v>
      </c>
      <c r="K40" s="24">
        <v>0</v>
      </c>
      <c r="L40" s="24">
        <v>0</v>
      </c>
      <c r="M40" s="24">
        <v>0</v>
      </c>
      <c r="N40" s="24">
        <v>0</v>
      </c>
    </row>
    <row r="41" spans="1:14" ht="15" customHeight="1">
      <c r="A41" s="47"/>
      <c r="B41" s="25"/>
      <c r="C41" s="51"/>
      <c r="D41" s="32">
        <v>1</v>
      </c>
      <c r="E41" s="27">
        <v>1</v>
      </c>
      <c r="F41" s="28">
        <v>0</v>
      </c>
      <c r="G41" s="28">
        <v>0</v>
      </c>
      <c r="H41" s="28">
        <v>0</v>
      </c>
      <c r="I41" s="28">
        <v>0</v>
      </c>
      <c r="J41" s="28">
        <v>0</v>
      </c>
      <c r="K41" s="28">
        <v>0</v>
      </c>
      <c r="L41" s="28">
        <v>0</v>
      </c>
      <c r="M41" s="28">
        <v>0</v>
      </c>
      <c r="N41" s="28">
        <v>0</v>
      </c>
    </row>
    <row r="42" spans="1:14" ht="15" customHeight="1">
      <c r="A42" s="47"/>
      <c r="B42" s="25"/>
      <c r="C42" s="49" t="s">
        <v>309</v>
      </c>
      <c r="D42" s="29">
        <v>1921</v>
      </c>
      <c r="E42" s="30">
        <v>0</v>
      </c>
      <c r="F42" s="31">
        <v>1921</v>
      </c>
      <c r="G42" s="31">
        <v>0</v>
      </c>
      <c r="H42" s="31">
        <v>0</v>
      </c>
      <c r="I42" s="31">
        <v>0</v>
      </c>
      <c r="J42" s="31">
        <v>0</v>
      </c>
      <c r="K42" s="31">
        <v>0</v>
      </c>
      <c r="L42" s="31">
        <v>0</v>
      </c>
      <c r="M42" s="31">
        <v>0</v>
      </c>
      <c r="N42" s="31">
        <v>0</v>
      </c>
    </row>
    <row r="43" spans="1:14" ht="15" customHeight="1">
      <c r="A43" s="47"/>
      <c r="B43" s="25"/>
      <c r="C43" s="51"/>
      <c r="D43" s="32">
        <v>1</v>
      </c>
      <c r="E43" s="27">
        <v>0</v>
      </c>
      <c r="F43" s="28">
        <v>1</v>
      </c>
      <c r="G43" s="28">
        <v>0</v>
      </c>
      <c r="H43" s="28">
        <v>0</v>
      </c>
      <c r="I43" s="28">
        <v>0</v>
      </c>
      <c r="J43" s="28">
        <v>0</v>
      </c>
      <c r="K43" s="28">
        <v>0</v>
      </c>
      <c r="L43" s="28">
        <v>0</v>
      </c>
      <c r="M43" s="28">
        <v>0</v>
      </c>
      <c r="N43" s="28">
        <v>0</v>
      </c>
    </row>
    <row r="44" spans="1:14" ht="15" customHeight="1">
      <c r="A44" s="47"/>
      <c r="B44" s="25"/>
      <c r="C44" s="49" t="s">
        <v>310</v>
      </c>
      <c r="D44" s="29">
        <v>1117</v>
      </c>
      <c r="E44" s="30">
        <v>0</v>
      </c>
      <c r="F44" s="31">
        <v>0</v>
      </c>
      <c r="G44" s="31">
        <v>1117</v>
      </c>
      <c r="H44" s="31">
        <v>0</v>
      </c>
      <c r="I44" s="31">
        <v>0</v>
      </c>
      <c r="J44" s="31">
        <v>0</v>
      </c>
      <c r="K44" s="31">
        <v>0</v>
      </c>
      <c r="L44" s="31">
        <v>0</v>
      </c>
      <c r="M44" s="31">
        <v>0</v>
      </c>
      <c r="N44" s="31">
        <v>0</v>
      </c>
    </row>
    <row r="45" spans="1:14" ht="15" customHeight="1">
      <c r="A45" s="47"/>
      <c r="B45" s="25"/>
      <c r="C45" s="51"/>
      <c r="D45" s="32">
        <v>1</v>
      </c>
      <c r="E45" s="27">
        <v>0</v>
      </c>
      <c r="F45" s="28">
        <v>0</v>
      </c>
      <c r="G45" s="28">
        <v>1</v>
      </c>
      <c r="H45" s="28">
        <v>0</v>
      </c>
      <c r="I45" s="28">
        <v>0</v>
      </c>
      <c r="J45" s="28">
        <v>0</v>
      </c>
      <c r="K45" s="28">
        <v>0</v>
      </c>
      <c r="L45" s="28">
        <v>0</v>
      </c>
      <c r="M45" s="28">
        <v>0</v>
      </c>
      <c r="N45" s="28">
        <v>0</v>
      </c>
    </row>
    <row r="46" spans="1:14" ht="15" customHeight="1">
      <c r="A46" s="47"/>
      <c r="B46" s="25"/>
      <c r="C46" s="49" t="s">
        <v>5</v>
      </c>
      <c r="D46" s="29">
        <v>1482</v>
      </c>
      <c r="E46" s="30">
        <v>0</v>
      </c>
      <c r="F46" s="31">
        <v>0</v>
      </c>
      <c r="G46" s="31">
        <v>0</v>
      </c>
      <c r="H46" s="31">
        <v>1482</v>
      </c>
      <c r="I46" s="31">
        <v>0</v>
      </c>
      <c r="J46" s="31">
        <v>0</v>
      </c>
      <c r="K46" s="31">
        <v>0</v>
      </c>
      <c r="L46" s="31">
        <v>0</v>
      </c>
      <c r="M46" s="31">
        <v>0</v>
      </c>
      <c r="N46" s="31">
        <v>0</v>
      </c>
    </row>
    <row r="47" spans="1:14" ht="15" customHeight="1">
      <c r="A47" s="47"/>
      <c r="B47" s="25"/>
      <c r="C47" s="51"/>
      <c r="D47" s="32">
        <v>1</v>
      </c>
      <c r="E47" s="27">
        <v>0</v>
      </c>
      <c r="F47" s="28">
        <v>0</v>
      </c>
      <c r="G47" s="28">
        <v>0</v>
      </c>
      <c r="H47" s="28">
        <v>1</v>
      </c>
      <c r="I47" s="28">
        <v>0</v>
      </c>
      <c r="J47" s="28">
        <v>0</v>
      </c>
      <c r="K47" s="28">
        <v>0</v>
      </c>
      <c r="L47" s="28">
        <v>0</v>
      </c>
      <c r="M47" s="28">
        <v>0</v>
      </c>
      <c r="N47" s="28">
        <v>0</v>
      </c>
    </row>
    <row r="48" spans="1:14" ht="15" customHeight="1">
      <c r="A48" s="47"/>
      <c r="B48" s="25"/>
      <c r="C48" s="49" t="s">
        <v>311</v>
      </c>
      <c r="D48" s="29">
        <v>2208</v>
      </c>
      <c r="E48" s="30">
        <v>0</v>
      </c>
      <c r="F48" s="31">
        <v>0</v>
      </c>
      <c r="G48" s="31">
        <v>0</v>
      </c>
      <c r="H48" s="31">
        <v>0</v>
      </c>
      <c r="I48" s="31">
        <v>2208</v>
      </c>
      <c r="J48" s="31">
        <v>0</v>
      </c>
      <c r="K48" s="31">
        <v>0</v>
      </c>
      <c r="L48" s="31">
        <v>0</v>
      </c>
      <c r="M48" s="31">
        <v>0</v>
      </c>
      <c r="N48" s="31">
        <v>0</v>
      </c>
    </row>
    <row r="49" spans="1:14" ht="15" customHeight="1">
      <c r="A49" s="47"/>
      <c r="B49" s="25"/>
      <c r="C49" s="51"/>
      <c r="D49" s="32">
        <v>1</v>
      </c>
      <c r="E49" s="27">
        <v>0</v>
      </c>
      <c r="F49" s="28">
        <v>0</v>
      </c>
      <c r="G49" s="28">
        <v>0</v>
      </c>
      <c r="H49" s="28">
        <v>0</v>
      </c>
      <c r="I49" s="28">
        <v>1</v>
      </c>
      <c r="J49" s="28">
        <v>0</v>
      </c>
      <c r="K49" s="28">
        <v>0</v>
      </c>
      <c r="L49" s="28">
        <v>0</v>
      </c>
      <c r="M49" s="28">
        <v>0</v>
      </c>
      <c r="N49" s="28">
        <v>0</v>
      </c>
    </row>
    <row r="50" spans="1:14" ht="15" customHeight="1">
      <c r="A50" s="47"/>
      <c r="B50" s="25"/>
      <c r="C50" s="49" t="s">
        <v>7</v>
      </c>
      <c r="D50" s="29">
        <v>1532</v>
      </c>
      <c r="E50" s="30">
        <v>0</v>
      </c>
      <c r="F50" s="31">
        <v>0</v>
      </c>
      <c r="G50" s="31">
        <v>0</v>
      </c>
      <c r="H50" s="31">
        <v>0</v>
      </c>
      <c r="I50" s="31">
        <v>0</v>
      </c>
      <c r="J50" s="31">
        <v>1532</v>
      </c>
      <c r="K50" s="31">
        <v>0</v>
      </c>
      <c r="L50" s="31">
        <v>0</v>
      </c>
      <c r="M50" s="31">
        <v>0</v>
      </c>
      <c r="N50" s="31">
        <v>0</v>
      </c>
    </row>
    <row r="51" spans="1:14" ht="15" customHeight="1">
      <c r="A51" s="47"/>
      <c r="B51" s="25"/>
      <c r="C51" s="51"/>
      <c r="D51" s="32">
        <v>1</v>
      </c>
      <c r="E51" s="27">
        <v>0</v>
      </c>
      <c r="F51" s="28">
        <v>0</v>
      </c>
      <c r="G51" s="28">
        <v>0</v>
      </c>
      <c r="H51" s="28">
        <v>0</v>
      </c>
      <c r="I51" s="28">
        <v>0</v>
      </c>
      <c r="J51" s="28">
        <v>1</v>
      </c>
      <c r="K51" s="28">
        <v>0</v>
      </c>
      <c r="L51" s="28">
        <v>0</v>
      </c>
      <c r="M51" s="28">
        <v>0</v>
      </c>
      <c r="N51" s="28">
        <v>0</v>
      </c>
    </row>
    <row r="52" spans="1:14" ht="15" customHeight="1">
      <c r="A52" s="47"/>
      <c r="B52" s="25"/>
      <c r="C52" s="49" t="s">
        <v>3</v>
      </c>
      <c r="D52" s="29">
        <v>2344</v>
      </c>
      <c r="E52" s="30">
        <v>0</v>
      </c>
      <c r="F52" s="31">
        <v>0</v>
      </c>
      <c r="G52" s="31">
        <v>0</v>
      </c>
      <c r="H52" s="31">
        <v>0</v>
      </c>
      <c r="I52" s="31">
        <v>0</v>
      </c>
      <c r="J52" s="31">
        <v>0</v>
      </c>
      <c r="K52" s="31">
        <v>2344</v>
      </c>
      <c r="L52" s="31">
        <v>0</v>
      </c>
      <c r="M52" s="31">
        <v>0</v>
      </c>
      <c r="N52" s="31">
        <v>0</v>
      </c>
    </row>
    <row r="53" spans="1:14" ht="15" customHeight="1">
      <c r="A53" s="47"/>
      <c r="B53" s="25"/>
      <c r="C53" s="51"/>
      <c r="D53" s="32">
        <v>1</v>
      </c>
      <c r="E53" s="27">
        <v>0</v>
      </c>
      <c r="F53" s="28">
        <v>0</v>
      </c>
      <c r="G53" s="28">
        <v>0</v>
      </c>
      <c r="H53" s="28">
        <v>0</v>
      </c>
      <c r="I53" s="28">
        <v>0</v>
      </c>
      <c r="J53" s="28">
        <v>0</v>
      </c>
      <c r="K53" s="28">
        <v>1</v>
      </c>
      <c r="L53" s="28">
        <v>0</v>
      </c>
      <c r="M53" s="28">
        <v>0</v>
      </c>
      <c r="N53" s="28">
        <v>0</v>
      </c>
    </row>
    <row r="54" spans="1:14" ht="15" customHeight="1">
      <c r="A54" s="47"/>
      <c r="B54" s="25"/>
      <c r="C54" s="49" t="s">
        <v>6</v>
      </c>
      <c r="D54" s="29">
        <v>1909</v>
      </c>
      <c r="E54" s="30">
        <v>0</v>
      </c>
      <c r="F54" s="31">
        <v>0</v>
      </c>
      <c r="G54" s="31">
        <v>0</v>
      </c>
      <c r="H54" s="31">
        <v>0</v>
      </c>
      <c r="I54" s="31">
        <v>0</v>
      </c>
      <c r="J54" s="31">
        <v>0</v>
      </c>
      <c r="K54" s="31">
        <v>0</v>
      </c>
      <c r="L54" s="31">
        <v>1909</v>
      </c>
      <c r="M54" s="31">
        <v>0</v>
      </c>
      <c r="N54" s="31">
        <v>0</v>
      </c>
    </row>
    <row r="55" spans="1:14" ht="15" customHeight="1">
      <c r="A55" s="47"/>
      <c r="B55" s="25"/>
      <c r="C55" s="51"/>
      <c r="D55" s="32">
        <v>1</v>
      </c>
      <c r="E55" s="27">
        <v>0</v>
      </c>
      <c r="F55" s="28">
        <v>0</v>
      </c>
      <c r="G55" s="28">
        <v>0</v>
      </c>
      <c r="H55" s="28">
        <v>0</v>
      </c>
      <c r="I55" s="28">
        <v>0</v>
      </c>
      <c r="J55" s="28">
        <v>0</v>
      </c>
      <c r="K55" s="28">
        <v>0</v>
      </c>
      <c r="L55" s="28">
        <v>1</v>
      </c>
      <c r="M55" s="28">
        <v>0</v>
      </c>
      <c r="N55" s="28">
        <v>0</v>
      </c>
    </row>
    <row r="56" spans="1:14" ht="15" customHeight="1">
      <c r="A56" s="47"/>
      <c r="B56" s="25"/>
      <c r="C56" s="49" t="s">
        <v>8</v>
      </c>
      <c r="D56" s="29">
        <v>5182</v>
      </c>
      <c r="E56" s="30">
        <v>0</v>
      </c>
      <c r="F56" s="31">
        <v>0</v>
      </c>
      <c r="G56" s="31">
        <v>0</v>
      </c>
      <c r="H56" s="31">
        <v>0</v>
      </c>
      <c r="I56" s="31">
        <v>0</v>
      </c>
      <c r="J56" s="31">
        <v>0</v>
      </c>
      <c r="K56" s="31">
        <v>0</v>
      </c>
      <c r="L56" s="31">
        <v>0</v>
      </c>
      <c r="M56" s="31">
        <v>5182</v>
      </c>
      <c r="N56" s="31">
        <v>0</v>
      </c>
    </row>
    <row r="57" spans="1:14" ht="15" customHeight="1">
      <c r="A57" s="47"/>
      <c r="B57" s="40"/>
      <c r="C57" s="50"/>
      <c r="D57" s="41">
        <v>1</v>
      </c>
      <c r="E57" s="42">
        <v>0</v>
      </c>
      <c r="F57" s="43">
        <v>0</v>
      </c>
      <c r="G57" s="43">
        <v>0</v>
      </c>
      <c r="H57" s="43">
        <v>0</v>
      </c>
      <c r="I57" s="43">
        <v>0</v>
      </c>
      <c r="J57" s="43">
        <v>0</v>
      </c>
      <c r="K57" s="43">
        <v>0</v>
      </c>
      <c r="L57" s="43">
        <v>0</v>
      </c>
      <c r="M57" s="43">
        <v>1</v>
      </c>
      <c r="N57" s="43">
        <v>0</v>
      </c>
    </row>
    <row r="58" spans="1:14" ht="15" customHeight="1"/>
    <row r="59" spans="1:14" ht="15" hidden="1" customHeight="1"/>
    <row r="60" spans="1:14" ht="12" hidden="1" customHeight="1">
      <c r="C60" s="37"/>
    </row>
    <row r="61" spans="1:14" ht="12" hidden="1" customHeight="1">
      <c r="C61" s="37"/>
    </row>
    <row r="62" spans="1:14" ht="12" hidden="1" customHeight="1"/>
    <row r="63" spans="1:14" ht="12" hidden="1" customHeight="1"/>
    <row r="64" spans="1:14"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N9">
    <cfRule type="top10" dxfId="1324" priority="31" rank="1"/>
  </conditionalFormatting>
  <conditionalFormatting sqref="E57:N57">
    <cfRule type="top10" dxfId="1323" priority="25" rank="1"/>
  </conditionalFormatting>
  <conditionalFormatting sqref="E55:N55">
    <cfRule type="top10" dxfId="1322" priority="24" rank="1"/>
  </conditionalFormatting>
  <conditionalFormatting sqref="E53:N53">
    <cfRule type="top10" dxfId="1321" priority="23" rank="1"/>
  </conditionalFormatting>
  <conditionalFormatting sqref="E51:N51">
    <cfRule type="top10" dxfId="1320" priority="22" rank="1"/>
  </conditionalFormatting>
  <conditionalFormatting sqref="E49:N49">
    <cfRule type="top10" dxfId="1319" priority="21" rank="1"/>
  </conditionalFormatting>
  <conditionalFormatting sqref="E47:N47">
    <cfRule type="top10" dxfId="1318" priority="20" rank="1"/>
  </conditionalFormatting>
  <conditionalFormatting sqref="E45:N45">
    <cfRule type="top10" dxfId="1317" priority="19" rank="1"/>
  </conditionalFormatting>
  <conditionalFormatting sqref="E43:N43">
    <cfRule type="top10" dxfId="1316" priority="18" rank="1"/>
  </conditionalFormatting>
  <conditionalFormatting sqref="E41:N41">
    <cfRule type="top10" dxfId="1315" priority="17" rank="1"/>
  </conditionalFormatting>
  <conditionalFormatting sqref="E39:N39">
    <cfRule type="top10" dxfId="1314" priority="16" rank="1"/>
  </conditionalFormatting>
  <conditionalFormatting sqref="E37:N37">
    <cfRule type="top10" dxfId="1313" priority="15" rank="1"/>
  </conditionalFormatting>
  <conditionalFormatting sqref="E35:N35">
    <cfRule type="top10" dxfId="1312" priority="14" rank="1"/>
  </conditionalFormatting>
  <conditionalFormatting sqref="E33:N33">
    <cfRule type="top10" dxfId="1311" priority="13" rank="1"/>
  </conditionalFormatting>
  <conditionalFormatting sqref="E31:N31">
    <cfRule type="top10" dxfId="1310" priority="11" rank="1"/>
  </conditionalFormatting>
  <conditionalFormatting sqref="E29:N29">
    <cfRule type="top10" dxfId="1309" priority="10" rank="1"/>
  </conditionalFormatting>
  <conditionalFormatting sqref="E27:N27">
    <cfRule type="top10" dxfId="1308" priority="9" rank="1"/>
  </conditionalFormatting>
  <conditionalFormatting sqref="E25:N25">
    <cfRule type="top10" dxfId="1307" priority="8" rank="1"/>
  </conditionalFormatting>
  <conditionalFormatting sqref="E23:N23">
    <cfRule type="top10" dxfId="1306" priority="7" rank="1"/>
  </conditionalFormatting>
  <conditionalFormatting sqref="E21:N21">
    <cfRule type="top10" dxfId="1305" priority="6" rank="1"/>
  </conditionalFormatting>
  <conditionalFormatting sqref="E19:N19">
    <cfRule type="top10" dxfId="1304" priority="5" rank="1"/>
  </conditionalFormatting>
  <conditionalFormatting sqref="E17:N17">
    <cfRule type="top10" dxfId="1303" priority="4" rank="1"/>
  </conditionalFormatting>
  <conditionalFormatting sqref="E15:N15">
    <cfRule type="top10" dxfId="1302" priority="3" rank="1"/>
  </conditionalFormatting>
  <conditionalFormatting sqref="E13:N13">
    <cfRule type="top10" dxfId="1301" priority="2" rank="1"/>
  </conditionalFormatting>
  <conditionalFormatting sqref="E11:N11">
    <cfRule type="top10" dxfId="1300" priority="1" rank="1"/>
  </conditionalFormatting>
  <pageMargins left="0.59055118110236227" right="0.59055118110236227" top="0.59055118110236227" bottom="0.59055118110236227" header="0.31496062992125984" footer="0.31496062992125984"/>
  <pageSetup paperSize="9" scale="7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8" width="8.625" style="3"/>
    <col min="9" max="16384" width="8.625" style="38"/>
  </cols>
  <sheetData>
    <row r="1" spans="1:16384" ht="15" customHeight="1">
      <c r="A1" s="48"/>
      <c r="B1" s="37"/>
      <c r="C1" s="37"/>
      <c r="D1" s="37"/>
      <c r="E1" s="37"/>
      <c r="F1" s="37"/>
      <c r="G1" s="37"/>
      <c r="H1" s="37"/>
    </row>
    <row r="2" spans="1:16384" ht="15" customHeight="1"/>
    <row r="3" spans="1:16384" ht="15" customHeight="1">
      <c r="B3" s="3" t="s">
        <v>359</v>
      </c>
    </row>
    <row r="4" spans="1:16384" ht="15" customHeight="1"/>
    <row r="5" spans="1:16384" ht="15" customHeight="1"/>
    <row r="6" spans="1:16384" ht="2.1" customHeight="1">
      <c r="B6" s="5"/>
      <c r="C6" s="6"/>
      <c r="D6" s="7"/>
      <c r="E6" s="8"/>
      <c r="F6" s="9"/>
      <c r="G6" s="9"/>
      <c r="H6" s="9"/>
    </row>
    <row r="7" spans="1:16384" s="44" customFormat="1" ht="117.95" customHeight="1" thickBot="1">
      <c r="A7" s="10"/>
      <c r="B7" s="11"/>
      <c r="C7" s="12" t="s">
        <v>298</v>
      </c>
      <c r="D7" s="13" t="s">
        <v>0</v>
      </c>
      <c r="E7" s="14" t="s">
        <v>206</v>
      </c>
      <c r="F7" s="14" t="s">
        <v>207</v>
      </c>
      <c r="G7" s="14" t="s">
        <v>208</v>
      </c>
      <c r="H7" s="14" t="s">
        <v>20</v>
      </c>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1501</v>
      </c>
      <c r="F8" s="17">
        <v>545</v>
      </c>
      <c r="G8" s="17">
        <v>16573</v>
      </c>
      <c r="H8" s="17">
        <v>1055</v>
      </c>
    </row>
    <row r="9" spans="1:16384" ht="15" customHeight="1">
      <c r="A9" s="47"/>
      <c r="B9" s="55"/>
      <c r="C9" s="56"/>
      <c r="D9" s="18">
        <v>1</v>
      </c>
      <c r="E9" s="19">
        <v>7.6293585442716277E-2</v>
      </c>
      <c r="F9" s="20">
        <v>2.7701535020839687E-2</v>
      </c>
      <c r="G9" s="20">
        <v>0.84238080715665342</v>
      </c>
      <c r="H9" s="20">
        <v>5.362407237979059E-2</v>
      </c>
    </row>
    <row r="10" spans="1:16384" ht="15" customHeight="1">
      <c r="A10" s="47"/>
      <c r="B10" s="21" t="s">
        <v>294</v>
      </c>
      <c r="C10" s="57" t="s">
        <v>300</v>
      </c>
      <c r="D10" s="22">
        <v>9368</v>
      </c>
      <c r="E10" s="23">
        <v>470</v>
      </c>
      <c r="F10" s="24">
        <v>256</v>
      </c>
      <c r="G10" s="24">
        <v>8225</v>
      </c>
      <c r="H10" s="24">
        <v>417</v>
      </c>
    </row>
    <row r="11" spans="1:16384" ht="15" customHeight="1">
      <c r="A11" s="47"/>
      <c r="B11" s="25"/>
      <c r="C11" s="51"/>
      <c r="D11" s="26">
        <v>1</v>
      </c>
      <c r="E11" s="27">
        <v>5.0170794192997435E-2</v>
      </c>
      <c r="F11" s="28">
        <v>2.7327070879590094E-2</v>
      </c>
      <c r="G11" s="28">
        <v>0.8779888983774552</v>
      </c>
      <c r="H11" s="28">
        <v>4.45132365499573E-2</v>
      </c>
    </row>
    <row r="12" spans="1:16384" ht="15" customHeight="1">
      <c r="A12" s="47"/>
      <c r="B12" s="25"/>
      <c r="C12" s="49" t="s">
        <v>301</v>
      </c>
      <c r="D12" s="29">
        <v>10225</v>
      </c>
      <c r="E12" s="30">
        <v>1028</v>
      </c>
      <c r="F12" s="31">
        <v>287</v>
      </c>
      <c r="G12" s="31">
        <v>8282</v>
      </c>
      <c r="H12" s="31">
        <v>628</v>
      </c>
    </row>
    <row r="13" spans="1:16384" ht="15" customHeight="1">
      <c r="A13" s="47"/>
      <c r="B13" s="40"/>
      <c r="C13" s="50"/>
      <c r="D13" s="41">
        <v>1</v>
      </c>
      <c r="E13" s="42">
        <v>0.10053789731051345</v>
      </c>
      <c r="F13" s="43">
        <v>2.8068459657701713E-2</v>
      </c>
      <c r="G13" s="43">
        <v>0.80997555012224942</v>
      </c>
      <c r="H13" s="43">
        <v>6.1418092909535454E-2</v>
      </c>
    </row>
    <row r="14" spans="1:16384" ht="15" customHeight="1">
      <c r="A14" s="47"/>
      <c r="B14" s="25" t="s">
        <v>1</v>
      </c>
      <c r="C14" s="52" t="s">
        <v>302</v>
      </c>
      <c r="D14" s="22">
        <v>2690</v>
      </c>
      <c r="E14" s="23">
        <v>105</v>
      </c>
      <c r="F14" s="24">
        <v>48</v>
      </c>
      <c r="G14" s="24">
        <v>2461</v>
      </c>
      <c r="H14" s="24">
        <v>76</v>
      </c>
    </row>
    <row r="15" spans="1:16384" ht="15" customHeight="1">
      <c r="A15" s="47"/>
      <c r="B15" s="25"/>
      <c r="C15" s="51"/>
      <c r="D15" s="32">
        <v>1</v>
      </c>
      <c r="E15" s="27">
        <v>3.9033457249070633E-2</v>
      </c>
      <c r="F15" s="28">
        <v>1.7843866171003718E-2</v>
      </c>
      <c r="G15" s="28">
        <v>0.91486988847583639</v>
      </c>
      <c r="H15" s="28">
        <v>2.8252788104089221E-2</v>
      </c>
    </row>
    <row r="16" spans="1:16384" ht="15" customHeight="1">
      <c r="A16" s="47"/>
      <c r="B16" s="25"/>
      <c r="C16" s="49" t="s">
        <v>303</v>
      </c>
      <c r="D16" s="29">
        <v>2875</v>
      </c>
      <c r="E16" s="30">
        <v>147</v>
      </c>
      <c r="F16" s="31">
        <v>70</v>
      </c>
      <c r="G16" s="31">
        <v>2539</v>
      </c>
      <c r="H16" s="31">
        <v>119</v>
      </c>
    </row>
    <row r="17" spans="1:8" ht="15" customHeight="1">
      <c r="A17" s="47"/>
      <c r="B17" s="25"/>
      <c r="C17" s="51"/>
      <c r="D17" s="32">
        <v>1</v>
      </c>
      <c r="E17" s="27">
        <v>5.1130434782608696E-2</v>
      </c>
      <c r="F17" s="28">
        <v>2.4347826086956521E-2</v>
      </c>
      <c r="G17" s="28">
        <v>0.88313043478260866</v>
      </c>
      <c r="H17" s="28">
        <v>4.1391304347826084E-2</v>
      </c>
    </row>
    <row r="18" spans="1:8" ht="15" customHeight="1">
      <c r="A18" s="47"/>
      <c r="B18" s="25"/>
      <c r="C18" s="49" t="s">
        <v>304</v>
      </c>
      <c r="D18" s="29">
        <v>3280</v>
      </c>
      <c r="E18" s="30">
        <v>232</v>
      </c>
      <c r="F18" s="31">
        <v>95</v>
      </c>
      <c r="G18" s="31">
        <v>2804</v>
      </c>
      <c r="H18" s="31">
        <v>149</v>
      </c>
    </row>
    <row r="19" spans="1:8" ht="15" customHeight="1">
      <c r="A19" s="47"/>
      <c r="B19" s="25"/>
      <c r="C19" s="51"/>
      <c r="D19" s="32">
        <v>1</v>
      </c>
      <c r="E19" s="27">
        <v>7.0731707317073164E-2</v>
      </c>
      <c r="F19" s="28">
        <v>2.8963414634146343E-2</v>
      </c>
      <c r="G19" s="28">
        <v>0.85487804878048779</v>
      </c>
      <c r="H19" s="28">
        <v>4.5426829268292682E-2</v>
      </c>
    </row>
    <row r="20" spans="1:8" ht="15" customHeight="1">
      <c r="A20" s="47"/>
      <c r="B20" s="25"/>
      <c r="C20" s="49" t="s">
        <v>305</v>
      </c>
      <c r="D20" s="29">
        <v>4523</v>
      </c>
      <c r="E20" s="30">
        <v>367</v>
      </c>
      <c r="F20" s="31">
        <v>142</v>
      </c>
      <c r="G20" s="31">
        <v>3776</v>
      </c>
      <c r="H20" s="31">
        <v>238</v>
      </c>
    </row>
    <row r="21" spans="1:8" ht="15" customHeight="1">
      <c r="A21" s="47"/>
      <c r="B21" s="25"/>
      <c r="C21" s="51"/>
      <c r="D21" s="32">
        <v>1</v>
      </c>
      <c r="E21" s="27">
        <v>8.1140835728498784E-2</v>
      </c>
      <c r="F21" s="28">
        <v>3.1395091753261113E-2</v>
      </c>
      <c r="G21" s="28">
        <v>0.83484413000221092</v>
      </c>
      <c r="H21" s="28">
        <v>5.2619942516029188E-2</v>
      </c>
    </row>
    <row r="22" spans="1:8" ht="15" customHeight="1">
      <c r="A22" s="47"/>
      <c r="B22" s="25"/>
      <c r="C22" s="49" t="s">
        <v>306</v>
      </c>
      <c r="D22" s="29">
        <v>5762</v>
      </c>
      <c r="E22" s="30">
        <v>599</v>
      </c>
      <c r="F22" s="31">
        <v>176</v>
      </c>
      <c r="G22" s="31">
        <v>4589</v>
      </c>
      <c r="H22" s="31">
        <v>398</v>
      </c>
    </row>
    <row r="23" spans="1:8" ht="15" customHeight="1">
      <c r="A23" s="47"/>
      <c r="B23" s="40"/>
      <c r="C23" s="50"/>
      <c r="D23" s="41">
        <v>1</v>
      </c>
      <c r="E23" s="42">
        <v>0.103956959389101</v>
      </c>
      <c r="F23" s="43">
        <v>3.0544949670253386E-2</v>
      </c>
      <c r="G23" s="43">
        <v>0.79642485248177719</v>
      </c>
      <c r="H23" s="43">
        <v>6.9073238458868452E-2</v>
      </c>
    </row>
    <row r="24" spans="1:8" ht="15" customHeight="1">
      <c r="A24" s="47"/>
      <c r="B24" s="25" t="s">
        <v>295</v>
      </c>
      <c r="C24" s="52" t="s">
        <v>307</v>
      </c>
      <c r="D24" s="22">
        <v>2093</v>
      </c>
      <c r="E24" s="23">
        <v>237</v>
      </c>
      <c r="F24" s="24">
        <v>80</v>
      </c>
      <c r="G24" s="24">
        <v>1617</v>
      </c>
      <c r="H24" s="24">
        <v>159</v>
      </c>
    </row>
    <row r="25" spans="1:8" ht="15" customHeight="1">
      <c r="A25" s="47"/>
      <c r="B25" s="25"/>
      <c r="C25" s="51"/>
      <c r="D25" s="32">
        <v>1</v>
      </c>
      <c r="E25" s="27">
        <v>0.11323459149546106</v>
      </c>
      <c r="F25" s="28">
        <v>3.8222646918299095E-2</v>
      </c>
      <c r="G25" s="28">
        <v>0.77257525083612044</v>
      </c>
      <c r="H25" s="28">
        <v>7.5967510750119441E-2</v>
      </c>
    </row>
    <row r="26" spans="1:8" ht="15" customHeight="1">
      <c r="A26" s="47"/>
      <c r="B26" s="25"/>
      <c r="C26" s="49" t="s">
        <v>308</v>
      </c>
      <c r="D26" s="29">
        <v>6217</v>
      </c>
      <c r="E26" s="30">
        <v>481</v>
      </c>
      <c r="F26" s="31">
        <v>162</v>
      </c>
      <c r="G26" s="31">
        <v>5253</v>
      </c>
      <c r="H26" s="31">
        <v>321</v>
      </c>
    </row>
    <row r="27" spans="1:8" ht="15" customHeight="1">
      <c r="A27" s="47"/>
      <c r="B27" s="25"/>
      <c r="C27" s="51"/>
      <c r="D27" s="32">
        <v>1</v>
      </c>
      <c r="E27" s="27">
        <v>7.7368505710149596E-2</v>
      </c>
      <c r="F27" s="28">
        <v>2.6057584043751005E-2</v>
      </c>
      <c r="G27" s="28">
        <v>0.8449412900112595</v>
      </c>
      <c r="H27" s="28">
        <v>5.1632620234839957E-2</v>
      </c>
    </row>
    <row r="28" spans="1:8" ht="15" customHeight="1">
      <c r="A28" s="47"/>
      <c r="B28" s="25"/>
      <c r="C28" s="49" t="s">
        <v>406</v>
      </c>
      <c r="D28" s="29">
        <v>7018</v>
      </c>
      <c r="E28" s="30">
        <v>358</v>
      </c>
      <c r="F28" s="31">
        <v>138</v>
      </c>
      <c r="G28" s="31">
        <v>6256</v>
      </c>
      <c r="H28" s="31">
        <v>266</v>
      </c>
    </row>
    <row r="29" spans="1:8" ht="15" customHeight="1">
      <c r="A29" s="47"/>
      <c r="B29" s="25"/>
      <c r="C29" s="51"/>
      <c r="D29" s="32">
        <v>1</v>
      </c>
      <c r="E29" s="27">
        <v>5.1011684240524366E-2</v>
      </c>
      <c r="F29" s="28">
        <v>1.9663721858079224E-2</v>
      </c>
      <c r="G29" s="28">
        <v>0.89142205756625814</v>
      </c>
      <c r="H29" s="28">
        <v>3.7902536335138216E-2</v>
      </c>
    </row>
    <row r="30" spans="1:8" ht="15" customHeight="1">
      <c r="A30" s="47"/>
      <c r="B30" s="25"/>
      <c r="C30" s="49" t="s">
        <v>407</v>
      </c>
      <c r="D30" s="29">
        <v>4023</v>
      </c>
      <c r="E30" s="30">
        <v>401</v>
      </c>
      <c r="F30" s="31">
        <v>158</v>
      </c>
      <c r="G30" s="31">
        <v>3227</v>
      </c>
      <c r="H30" s="31">
        <v>237</v>
      </c>
    </row>
    <row r="31" spans="1:8" ht="15" customHeight="1">
      <c r="A31" s="47"/>
      <c r="B31" s="40"/>
      <c r="C31" s="50"/>
      <c r="D31" s="41">
        <v>1</v>
      </c>
      <c r="E31" s="42">
        <v>9.9676858066119811E-2</v>
      </c>
      <c r="F31" s="43">
        <v>3.9274173502361419E-2</v>
      </c>
      <c r="G31" s="43">
        <v>0.80213770817797658</v>
      </c>
      <c r="H31" s="43">
        <v>5.8911260253542132E-2</v>
      </c>
    </row>
    <row r="32" spans="1:8" ht="15" customHeight="1">
      <c r="A32" s="47"/>
      <c r="B32" s="25" t="s">
        <v>296</v>
      </c>
      <c r="C32" s="52" t="s">
        <v>408</v>
      </c>
      <c r="D32" s="22">
        <v>2534</v>
      </c>
      <c r="E32" s="33">
        <v>134</v>
      </c>
      <c r="F32" s="34">
        <v>53</v>
      </c>
      <c r="G32" s="34">
        <v>2253</v>
      </c>
      <c r="H32" s="34">
        <v>94</v>
      </c>
    </row>
    <row r="33" spans="1:8" ht="15" customHeight="1">
      <c r="A33" s="47"/>
      <c r="B33" s="25"/>
      <c r="C33" s="51"/>
      <c r="D33" s="32">
        <v>1</v>
      </c>
      <c r="E33" s="27">
        <v>5.288082083662194E-2</v>
      </c>
      <c r="F33" s="28">
        <v>2.0915548539857932E-2</v>
      </c>
      <c r="G33" s="28">
        <v>0.88910812943962114</v>
      </c>
      <c r="H33" s="28">
        <v>3.7095501183898975E-2</v>
      </c>
    </row>
    <row r="34" spans="1:8" ht="15" customHeight="1">
      <c r="A34" s="47"/>
      <c r="B34" s="25"/>
      <c r="C34" s="49" t="s">
        <v>409</v>
      </c>
      <c r="D34" s="29">
        <v>13584</v>
      </c>
      <c r="E34" s="35">
        <v>1055</v>
      </c>
      <c r="F34" s="36">
        <v>383</v>
      </c>
      <c r="G34" s="36">
        <v>11542</v>
      </c>
      <c r="H34" s="36">
        <v>604</v>
      </c>
    </row>
    <row r="35" spans="1:8" ht="15" customHeight="1">
      <c r="A35" s="47"/>
      <c r="B35" s="25"/>
      <c r="C35" s="51"/>
      <c r="D35" s="32">
        <v>1</v>
      </c>
      <c r="E35" s="27">
        <v>7.7664899882214367E-2</v>
      </c>
      <c r="F35" s="28">
        <v>2.8194935217903415E-2</v>
      </c>
      <c r="G35" s="28">
        <v>0.84967608951707896</v>
      </c>
      <c r="H35" s="28">
        <v>4.4464075382803295E-2</v>
      </c>
    </row>
    <row r="36" spans="1:8" ht="15" customHeight="1">
      <c r="A36" s="47"/>
      <c r="B36" s="25"/>
      <c r="C36" s="49" t="s">
        <v>410</v>
      </c>
      <c r="D36" s="29">
        <v>2397</v>
      </c>
      <c r="E36" s="35">
        <v>213</v>
      </c>
      <c r="F36" s="36">
        <v>78</v>
      </c>
      <c r="G36" s="36">
        <v>1958</v>
      </c>
      <c r="H36" s="36">
        <v>148</v>
      </c>
    </row>
    <row r="37" spans="1:8" ht="15" customHeight="1">
      <c r="A37" s="47"/>
      <c r="B37" s="25"/>
      <c r="C37" s="51"/>
      <c r="D37" s="32">
        <v>1</v>
      </c>
      <c r="E37" s="27">
        <v>8.8861076345431791E-2</v>
      </c>
      <c r="F37" s="28">
        <v>3.2540675844806008E-2</v>
      </c>
      <c r="G37" s="28">
        <v>0.81685440133500209</v>
      </c>
      <c r="H37" s="28">
        <v>6.1743846474760118E-2</v>
      </c>
    </row>
    <row r="38" spans="1:8" ht="15" customHeight="1">
      <c r="A38" s="47"/>
      <c r="B38" s="25"/>
      <c r="C38" s="49" t="s">
        <v>411</v>
      </c>
      <c r="D38" s="29">
        <v>794</v>
      </c>
      <c r="E38" s="35">
        <v>79</v>
      </c>
      <c r="F38" s="36">
        <v>21</v>
      </c>
      <c r="G38" s="36">
        <v>588</v>
      </c>
      <c r="H38" s="36">
        <v>106</v>
      </c>
    </row>
    <row r="39" spans="1:8" ht="15" customHeight="1">
      <c r="A39" s="47"/>
      <c r="B39" s="40"/>
      <c r="C39" s="50"/>
      <c r="D39" s="41">
        <v>1</v>
      </c>
      <c r="E39" s="42">
        <v>9.949622166246852E-2</v>
      </c>
      <c r="F39" s="43">
        <v>2.6448362720403022E-2</v>
      </c>
      <c r="G39" s="43">
        <v>0.74055415617128462</v>
      </c>
      <c r="H39" s="43">
        <v>0.13350125944584382</v>
      </c>
    </row>
    <row r="40" spans="1:8" ht="15" customHeight="1">
      <c r="A40" s="47"/>
      <c r="B40" s="25" t="s">
        <v>297</v>
      </c>
      <c r="C40" s="52" t="s">
        <v>2</v>
      </c>
      <c r="D40" s="22">
        <v>1979</v>
      </c>
      <c r="E40" s="23">
        <v>127</v>
      </c>
      <c r="F40" s="24">
        <v>43</v>
      </c>
      <c r="G40" s="24">
        <v>1709</v>
      </c>
      <c r="H40" s="24">
        <v>100</v>
      </c>
    </row>
    <row r="41" spans="1:8" ht="15" customHeight="1">
      <c r="A41" s="47"/>
      <c r="B41" s="25"/>
      <c r="C41" s="51"/>
      <c r="D41" s="32">
        <v>1</v>
      </c>
      <c r="E41" s="27">
        <v>6.417382516422436E-2</v>
      </c>
      <c r="F41" s="28">
        <v>2.1728145528044467E-2</v>
      </c>
      <c r="G41" s="28">
        <v>0.86356745831227888</v>
      </c>
      <c r="H41" s="28">
        <v>5.0530570995452245E-2</v>
      </c>
    </row>
    <row r="42" spans="1:8" ht="15" customHeight="1">
      <c r="A42" s="47"/>
      <c r="B42" s="25"/>
      <c r="C42" s="49" t="s">
        <v>309</v>
      </c>
      <c r="D42" s="29">
        <v>1921</v>
      </c>
      <c r="E42" s="30">
        <v>151</v>
      </c>
      <c r="F42" s="31">
        <v>59</v>
      </c>
      <c r="G42" s="31">
        <v>1650</v>
      </c>
      <c r="H42" s="31">
        <v>61</v>
      </c>
    </row>
    <row r="43" spans="1:8" ht="15" customHeight="1">
      <c r="A43" s="47"/>
      <c r="B43" s="25"/>
      <c r="C43" s="51"/>
      <c r="D43" s="32">
        <v>1</v>
      </c>
      <c r="E43" s="27">
        <v>7.8604893284747526E-2</v>
      </c>
      <c r="F43" s="28">
        <v>3.0713170223841749E-2</v>
      </c>
      <c r="G43" s="28">
        <v>0.85892764185320147</v>
      </c>
      <c r="H43" s="28">
        <v>3.1754294638209266E-2</v>
      </c>
    </row>
    <row r="44" spans="1:8" ht="15" customHeight="1">
      <c r="A44" s="47"/>
      <c r="B44" s="25"/>
      <c r="C44" s="49" t="s">
        <v>310</v>
      </c>
      <c r="D44" s="29">
        <v>1117</v>
      </c>
      <c r="E44" s="30">
        <v>88</v>
      </c>
      <c r="F44" s="31">
        <v>41</v>
      </c>
      <c r="G44" s="31">
        <v>955</v>
      </c>
      <c r="H44" s="31">
        <v>33</v>
      </c>
    </row>
    <row r="45" spans="1:8" ht="15" customHeight="1">
      <c r="A45" s="47"/>
      <c r="B45" s="25"/>
      <c r="C45" s="51"/>
      <c r="D45" s="32">
        <v>1</v>
      </c>
      <c r="E45" s="27">
        <v>7.8782452999104746E-2</v>
      </c>
      <c r="F45" s="28">
        <v>3.6705461056401073E-2</v>
      </c>
      <c r="G45" s="28">
        <v>0.85496866606982991</v>
      </c>
      <c r="H45" s="28">
        <v>2.954341987466428E-2</v>
      </c>
    </row>
    <row r="46" spans="1:8" ht="15" customHeight="1">
      <c r="A46" s="47"/>
      <c r="B46" s="25"/>
      <c r="C46" s="49" t="s">
        <v>5</v>
      </c>
      <c r="D46" s="29">
        <v>1482</v>
      </c>
      <c r="E46" s="30">
        <v>108</v>
      </c>
      <c r="F46" s="31">
        <v>48</v>
      </c>
      <c r="G46" s="31">
        <v>1240</v>
      </c>
      <c r="H46" s="31">
        <v>86</v>
      </c>
    </row>
    <row r="47" spans="1:8" ht="15" customHeight="1">
      <c r="A47" s="47"/>
      <c r="B47" s="25"/>
      <c r="C47" s="51"/>
      <c r="D47" s="32">
        <v>1</v>
      </c>
      <c r="E47" s="27">
        <v>7.28744939271255E-2</v>
      </c>
      <c r="F47" s="28">
        <v>3.2388663967611336E-2</v>
      </c>
      <c r="G47" s="28">
        <v>0.83670715249662619</v>
      </c>
      <c r="H47" s="28">
        <v>5.8029689608636977E-2</v>
      </c>
    </row>
    <row r="48" spans="1:8" ht="15" customHeight="1">
      <c r="A48" s="47"/>
      <c r="B48" s="25"/>
      <c r="C48" s="49" t="s">
        <v>311</v>
      </c>
      <c r="D48" s="29">
        <v>2208</v>
      </c>
      <c r="E48" s="30">
        <v>176</v>
      </c>
      <c r="F48" s="31">
        <v>58</v>
      </c>
      <c r="G48" s="31">
        <v>1855</v>
      </c>
      <c r="H48" s="31">
        <v>119</v>
      </c>
    </row>
    <row r="49" spans="1:8" ht="15" customHeight="1">
      <c r="A49" s="47"/>
      <c r="B49" s="25"/>
      <c r="C49" s="51"/>
      <c r="D49" s="32">
        <v>1</v>
      </c>
      <c r="E49" s="27">
        <v>7.9710144927536225E-2</v>
      </c>
      <c r="F49" s="28">
        <v>2.6268115942028984E-2</v>
      </c>
      <c r="G49" s="28">
        <v>0.84012681159420288</v>
      </c>
      <c r="H49" s="28">
        <v>5.3894927536231887E-2</v>
      </c>
    </row>
    <row r="50" spans="1:8" ht="15" customHeight="1">
      <c r="A50" s="47"/>
      <c r="B50" s="25"/>
      <c r="C50" s="49" t="s">
        <v>7</v>
      </c>
      <c r="D50" s="29">
        <v>1532</v>
      </c>
      <c r="E50" s="30">
        <v>118</v>
      </c>
      <c r="F50" s="31">
        <v>51</v>
      </c>
      <c r="G50" s="31">
        <v>1286</v>
      </c>
      <c r="H50" s="31">
        <v>77</v>
      </c>
    </row>
    <row r="51" spans="1:8" ht="15" customHeight="1">
      <c r="A51" s="47"/>
      <c r="B51" s="25"/>
      <c r="C51" s="51"/>
      <c r="D51" s="32">
        <v>1</v>
      </c>
      <c r="E51" s="27">
        <v>7.7023498694516968E-2</v>
      </c>
      <c r="F51" s="28">
        <v>3.3289817232375979E-2</v>
      </c>
      <c r="G51" s="28">
        <v>0.83942558746736295</v>
      </c>
      <c r="H51" s="28">
        <v>5.0261096605744127E-2</v>
      </c>
    </row>
    <row r="52" spans="1:8" ht="15" customHeight="1">
      <c r="A52" s="47"/>
      <c r="B52" s="25"/>
      <c r="C52" s="49" t="s">
        <v>3</v>
      </c>
      <c r="D52" s="29">
        <v>2344</v>
      </c>
      <c r="E52" s="30">
        <v>181</v>
      </c>
      <c r="F52" s="31">
        <v>68</v>
      </c>
      <c r="G52" s="31">
        <v>1956</v>
      </c>
      <c r="H52" s="31">
        <v>139</v>
      </c>
    </row>
    <row r="53" spans="1:8" ht="15" customHeight="1">
      <c r="A53" s="47"/>
      <c r="B53" s="25"/>
      <c r="C53" s="51"/>
      <c r="D53" s="32">
        <v>1</v>
      </c>
      <c r="E53" s="27">
        <v>7.721843003412969E-2</v>
      </c>
      <c r="F53" s="28">
        <v>2.9010238907849831E-2</v>
      </c>
      <c r="G53" s="28">
        <v>0.83447098976109213</v>
      </c>
      <c r="H53" s="28">
        <v>5.9300341296928329E-2</v>
      </c>
    </row>
    <row r="54" spans="1:8" ht="15" customHeight="1">
      <c r="A54" s="47"/>
      <c r="B54" s="25"/>
      <c r="C54" s="49" t="s">
        <v>6</v>
      </c>
      <c r="D54" s="29">
        <v>1909</v>
      </c>
      <c r="E54" s="30">
        <v>121</v>
      </c>
      <c r="F54" s="31">
        <v>38</v>
      </c>
      <c r="G54" s="31">
        <v>1658</v>
      </c>
      <c r="H54" s="31">
        <v>92</v>
      </c>
    </row>
    <row r="55" spans="1:8" ht="15" customHeight="1">
      <c r="A55" s="47"/>
      <c r="B55" s="25"/>
      <c r="C55" s="51"/>
      <c r="D55" s="32">
        <v>1</v>
      </c>
      <c r="E55" s="27">
        <v>6.3383970665269782E-2</v>
      </c>
      <c r="F55" s="28">
        <v>1.9905709795704558E-2</v>
      </c>
      <c r="G55" s="28">
        <v>0.86851754845468832</v>
      </c>
      <c r="H55" s="28">
        <v>4.8192771084337352E-2</v>
      </c>
    </row>
    <row r="56" spans="1:8" ht="15" customHeight="1">
      <c r="A56" s="47"/>
      <c r="B56" s="25"/>
      <c r="C56" s="49" t="s">
        <v>8</v>
      </c>
      <c r="D56" s="29">
        <v>5182</v>
      </c>
      <c r="E56" s="30">
        <v>431</v>
      </c>
      <c r="F56" s="31">
        <v>139</v>
      </c>
      <c r="G56" s="31">
        <v>4264</v>
      </c>
      <c r="H56" s="31">
        <v>348</v>
      </c>
    </row>
    <row r="57" spans="1:8" ht="15" customHeight="1">
      <c r="A57" s="47"/>
      <c r="B57" s="40"/>
      <c r="C57" s="50"/>
      <c r="D57" s="41">
        <v>1</v>
      </c>
      <c r="E57" s="42">
        <v>8.3172520262446925E-2</v>
      </c>
      <c r="F57" s="43">
        <v>2.6823620223851794E-2</v>
      </c>
      <c r="G57" s="43">
        <v>0.82284832111153994</v>
      </c>
      <c r="H57" s="43">
        <v>6.7155538402161333E-2</v>
      </c>
    </row>
    <row r="58" spans="1:8" ht="15" customHeight="1"/>
    <row r="59" spans="1:8" ht="15" hidden="1" customHeight="1"/>
    <row r="60" spans="1:8" ht="12" hidden="1" customHeight="1">
      <c r="C60" s="37"/>
    </row>
    <row r="61" spans="1:8" ht="12" hidden="1" customHeight="1">
      <c r="C61" s="37"/>
    </row>
    <row r="62" spans="1:8" ht="12" hidden="1" customHeight="1"/>
    <row r="63" spans="1:8" ht="12" hidden="1" customHeight="1"/>
    <row r="64" spans="1:8"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H9">
    <cfRule type="top10" dxfId="424" priority="31" rank="1"/>
  </conditionalFormatting>
  <conditionalFormatting sqref="E57:H57">
    <cfRule type="top10" dxfId="423" priority="25" rank="1"/>
  </conditionalFormatting>
  <conditionalFormatting sqref="E55:H55">
    <cfRule type="top10" dxfId="422" priority="24" rank="1"/>
  </conditionalFormatting>
  <conditionalFormatting sqref="E53:H53">
    <cfRule type="top10" dxfId="421" priority="23" rank="1"/>
  </conditionalFormatting>
  <conditionalFormatting sqref="E51:H51">
    <cfRule type="top10" dxfId="420" priority="22" rank="1"/>
  </conditionalFormatting>
  <conditionalFormatting sqref="E49:H49">
    <cfRule type="top10" dxfId="419" priority="21" rank="1"/>
  </conditionalFormatting>
  <conditionalFormatting sqref="E47:H47">
    <cfRule type="top10" dxfId="418" priority="20" rank="1"/>
  </conditionalFormatting>
  <conditionalFormatting sqref="E45:H45">
    <cfRule type="top10" dxfId="417" priority="19" rank="1"/>
  </conditionalFormatting>
  <conditionalFormatting sqref="E43:H43">
    <cfRule type="top10" dxfId="416" priority="18" rank="1"/>
  </conditionalFormatting>
  <conditionalFormatting sqref="E41:H41">
    <cfRule type="top10" dxfId="415" priority="17" rank="1"/>
  </conditionalFormatting>
  <conditionalFormatting sqref="E39:H39">
    <cfRule type="top10" dxfId="414" priority="16" rank="1"/>
  </conditionalFormatting>
  <conditionalFormatting sqref="E37:H37">
    <cfRule type="top10" dxfId="413" priority="15" rank="1"/>
  </conditionalFormatting>
  <conditionalFormatting sqref="E35:H35">
    <cfRule type="top10" dxfId="412" priority="14" rank="1"/>
  </conditionalFormatting>
  <conditionalFormatting sqref="E33:H33">
    <cfRule type="top10" dxfId="411" priority="13" rank="1"/>
  </conditionalFormatting>
  <conditionalFormatting sqref="E31:H31">
    <cfRule type="top10" dxfId="410" priority="11" rank="1"/>
  </conditionalFormatting>
  <conditionalFormatting sqref="E29:H29">
    <cfRule type="top10" dxfId="409" priority="10" rank="1"/>
  </conditionalFormatting>
  <conditionalFormatting sqref="E27:H27">
    <cfRule type="top10" dxfId="408" priority="9" rank="1"/>
  </conditionalFormatting>
  <conditionalFormatting sqref="E25:H25">
    <cfRule type="top10" dxfId="407" priority="8" rank="1"/>
  </conditionalFormatting>
  <conditionalFormatting sqref="E23:H23">
    <cfRule type="top10" dxfId="406" priority="7" rank="1"/>
  </conditionalFormatting>
  <conditionalFormatting sqref="E21:H21">
    <cfRule type="top10" dxfId="405" priority="6" rank="1"/>
  </conditionalFormatting>
  <conditionalFormatting sqref="E19:H19">
    <cfRule type="top10" dxfId="404" priority="5" rank="1"/>
  </conditionalFormatting>
  <conditionalFormatting sqref="E17:H17">
    <cfRule type="top10" dxfId="403" priority="4" rank="1"/>
  </conditionalFormatting>
  <conditionalFormatting sqref="E15:H15">
    <cfRule type="top10" dxfId="402" priority="3" rank="1"/>
  </conditionalFormatting>
  <conditionalFormatting sqref="E13:H13">
    <cfRule type="top10" dxfId="401" priority="2" rank="1"/>
  </conditionalFormatting>
  <conditionalFormatting sqref="E11:H11">
    <cfRule type="top10" dxfId="4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360</v>
      </c>
    </row>
    <row r="4" spans="1:16384" ht="15" customHeight="1">
      <c r="B4" s="3" t="s">
        <v>361</v>
      </c>
    </row>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39" t="s">
        <v>390</v>
      </c>
      <c r="F7" s="39" t="s">
        <v>391</v>
      </c>
      <c r="G7" s="39" t="s">
        <v>392</v>
      </c>
      <c r="H7" s="39" t="s">
        <v>393</v>
      </c>
      <c r="I7" s="39" t="s">
        <v>394</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2046</v>
      </c>
      <c r="E8" s="16">
        <v>221</v>
      </c>
      <c r="F8" s="17">
        <v>365</v>
      </c>
      <c r="G8" s="17">
        <v>604</v>
      </c>
      <c r="H8" s="17">
        <v>729</v>
      </c>
      <c r="I8" s="17">
        <v>190</v>
      </c>
      <c r="J8" s="17">
        <v>38</v>
      </c>
    </row>
    <row r="9" spans="1:16384" ht="15" customHeight="1">
      <c r="A9" s="47"/>
      <c r="B9" s="55"/>
      <c r="C9" s="56"/>
      <c r="D9" s="18">
        <v>1</v>
      </c>
      <c r="E9" s="19">
        <v>0.10801564027370479</v>
      </c>
      <c r="F9" s="20">
        <v>0.17839687194525905</v>
      </c>
      <c r="G9" s="20">
        <v>0.29521016617790813</v>
      </c>
      <c r="H9" s="20">
        <v>0.35630498533724342</v>
      </c>
      <c r="I9" s="20">
        <v>9.2864125122189639E-2</v>
      </c>
      <c r="J9" s="20">
        <v>1.8572825024437929E-2</v>
      </c>
    </row>
    <row r="10" spans="1:16384" ht="15" customHeight="1">
      <c r="A10" s="47"/>
      <c r="B10" s="21" t="s">
        <v>294</v>
      </c>
      <c r="C10" s="57" t="s">
        <v>300</v>
      </c>
      <c r="D10" s="22">
        <v>726</v>
      </c>
      <c r="E10" s="23">
        <v>74</v>
      </c>
      <c r="F10" s="24">
        <v>132</v>
      </c>
      <c r="G10" s="24">
        <v>208</v>
      </c>
      <c r="H10" s="24">
        <v>231</v>
      </c>
      <c r="I10" s="24">
        <v>93</v>
      </c>
      <c r="J10" s="24">
        <v>15</v>
      </c>
    </row>
    <row r="11" spans="1:16384" ht="15" customHeight="1">
      <c r="A11" s="47"/>
      <c r="B11" s="25"/>
      <c r="C11" s="51"/>
      <c r="D11" s="26">
        <v>1</v>
      </c>
      <c r="E11" s="27">
        <v>0.10192837465564739</v>
      </c>
      <c r="F11" s="28">
        <v>0.18181818181818182</v>
      </c>
      <c r="G11" s="28">
        <v>0.28650137741046833</v>
      </c>
      <c r="H11" s="28">
        <v>0.31818181818181818</v>
      </c>
      <c r="I11" s="28">
        <v>0.128099173553719</v>
      </c>
      <c r="J11" s="28">
        <v>2.0661157024793389E-2</v>
      </c>
    </row>
    <row r="12" spans="1:16384" ht="15" customHeight="1">
      <c r="A12" s="47"/>
      <c r="B12" s="25"/>
      <c r="C12" s="49" t="s">
        <v>301</v>
      </c>
      <c r="D12" s="29">
        <v>1315</v>
      </c>
      <c r="E12" s="30">
        <v>144</v>
      </c>
      <c r="F12" s="31">
        <v>232</v>
      </c>
      <c r="G12" s="31">
        <v>396</v>
      </c>
      <c r="H12" s="31">
        <v>498</v>
      </c>
      <c r="I12" s="31">
        <v>97</v>
      </c>
      <c r="J12" s="31">
        <v>22</v>
      </c>
    </row>
    <row r="13" spans="1:16384" ht="15" customHeight="1">
      <c r="A13" s="47"/>
      <c r="B13" s="40"/>
      <c r="C13" s="50"/>
      <c r="D13" s="41">
        <v>1</v>
      </c>
      <c r="E13" s="42">
        <v>0.10950570342205324</v>
      </c>
      <c r="F13" s="43">
        <v>0.17642585551330797</v>
      </c>
      <c r="G13" s="43">
        <v>0.3011406844106464</v>
      </c>
      <c r="H13" s="43">
        <v>0.37870722433460074</v>
      </c>
      <c r="I13" s="43">
        <v>7.3764258555133078E-2</v>
      </c>
      <c r="J13" s="43">
        <v>1.6730038022813688E-2</v>
      </c>
    </row>
    <row r="14" spans="1:16384" ht="15" customHeight="1">
      <c r="A14" s="47"/>
      <c r="B14" s="25" t="s">
        <v>1</v>
      </c>
      <c r="C14" s="52" t="s">
        <v>302</v>
      </c>
      <c r="D14" s="22">
        <v>153</v>
      </c>
      <c r="E14" s="23">
        <v>41</v>
      </c>
      <c r="F14" s="24">
        <v>82</v>
      </c>
      <c r="G14" s="24">
        <v>28</v>
      </c>
      <c r="H14" s="24">
        <v>3</v>
      </c>
      <c r="I14" s="24">
        <v>4</v>
      </c>
      <c r="J14" s="24">
        <v>1</v>
      </c>
    </row>
    <row r="15" spans="1:16384" ht="15" customHeight="1">
      <c r="A15" s="47"/>
      <c r="B15" s="25"/>
      <c r="C15" s="51"/>
      <c r="D15" s="32">
        <v>1</v>
      </c>
      <c r="E15" s="27">
        <v>0.26797385620915032</v>
      </c>
      <c r="F15" s="28">
        <v>0.53594771241830064</v>
      </c>
      <c r="G15" s="28">
        <v>0.18300653594771241</v>
      </c>
      <c r="H15" s="28">
        <v>1.9607843137254902E-2</v>
      </c>
      <c r="I15" s="28">
        <v>2.6143790849673203E-2</v>
      </c>
      <c r="J15" s="28">
        <v>6.5359477124183009E-3</v>
      </c>
    </row>
    <row r="16" spans="1:16384" ht="15" customHeight="1">
      <c r="A16" s="47"/>
      <c r="B16" s="25"/>
      <c r="C16" s="49" t="s">
        <v>303</v>
      </c>
      <c r="D16" s="29">
        <v>217</v>
      </c>
      <c r="E16" s="30">
        <v>41</v>
      </c>
      <c r="F16" s="31">
        <v>70</v>
      </c>
      <c r="G16" s="31">
        <v>116</v>
      </c>
      <c r="H16" s="31">
        <v>1</v>
      </c>
      <c r="I16" s="31">
        <v>2</v>
      </c>
      <c r="J16" s="31">
        <v>3</v>
      </c>
    </row>
    <row r="17" spans="1:10" ht="15" customHeight="1">
      <c r="A17" s="47"/>
      <c r="B17" s="25"/>
      <c r="C17" s="51"/>
      <c r="D17" s="32">
        <v>1</v>
      </c>
      <c r="E17" s="27">
        <v>0.1889400921658986</v>
      </c>
      <c r="F17" s="28">
        <v>0.32258064516129031</v>
      </c>
      <c r="G17" s="28">
        <v>0.53456221198156684</v>
      </c>
      <c r="H17" s="28">
        <v>4.608294930875576E-3</v>
      </c>
      <c r="I17" s="28">
        <v>9.2165898617511521E-3</v>
      </c>
      <c r="J17" s="28">
        <v>1.3824884792626729E-2</v>
      </c>
    </row>
    <row r="18" spans="1:10" ht="15" customHeight="1">
      <c r="A18" s="47"/>
      <c r="B18" s="25"/>
      <c r="C18" s="49" t="s">
        <v>304</v>
      </c>
      <c r="D18" s="29">
        <v>327</v>
      </c>
      <c r="E18" s="30">
        <v>45</v>
      </c>
      <c r="F18" s="31">
        <v>66</v>
      </c>
      <c r="G18" s="31">
        <v>143</v>
      </c>
      <c r="H18" s="31">
        <v>80</v>
      </c>
      <c r="I18" s="31">
        <v>4</v>
      </c>
      <c r="J18" s="31">
        <v>7</v>
      </c>
    </row>
    <row r="19" spans="1:10" ht="15" customHeight="1">
      <c r="A19" s="47"/>
      <c r="B19" s="25"/>
      <c r="C19" s="51"/>
      <c r="D19" s="32">
        <v>1</v>
      </c>
      <c r="E19" s="27">
        <v>0.13761467889908258</v>
      </c>
      <c r="F19" s="28">
        <v>0.20183486238532111</v>
      </c>
      <c r="G19" s="28">
        <v>0.43730886850152906</v>
      </c>
      <c r="H19" s="28">
        <v>0.24464831804281345</v>
      </c>
      <c r="I19" s="28">
        <v>1.2232415902140673E-2</v>
      </c>
      <c r="J19" s="28">
        <v>2.1406727828746176E-2</v>
      </c>
    </row>
    <row r="20" spans="1:10" ht="15" customHeight="1">
      <c r="A20" s="47"/>
      <c r="B20" s="25"/>
      <c r="C20" s="49" t="s">
        <v>305</v>
      </c>
      <c r="D20" s="29">
        <v>509</v>
      </c>
      <c r="E20" s="30">
        <v>44</v>
      </c>
      <c r="F20" s="31">
        <v>69</v>
      </c>
      <c r="G20" s="31">
        <v>147</v>
      </c>
      <c r="H20" s="31">
        <v>258</v>
      </c>
      <c r="I20" s="31">
        <v>5</v>
      </c>
      <c r="J20" s="31">
        <v>9</v>
      </c>
    </row>
    <row r="21" spans="1:10" ht="15" customHeight="1">
      <c r="A21" s="47"/>
      <c r="B21" s="25"/>
      <c r="C21" s="51"/>
      <c r="D21" s="32">
        <v>1</v>
      </c>
      <c r="E21" s="27">
        <v>8.6444007858546168E-2</v>
      </c>
      <c r="F21" s="28">
        <v>0.13555992141453832</v>
      </c>
      <c r="G21" s="28">
        <v>0.28880157170923382</v>
      </c>
      <c r="H21" s="28">
        <v>0.50687622789783893</v>
      </c>
      <c r="I21" s="28">
        <v>9.823182711198428E-3</v>
      </c>
      <c r="J21" s="28">
        <v>1.768172888015717E-2</v>
      </c>
    </row>
    <row r="22" spans="1:10" ht="15" customHeight="1">
      <c r="A22" s="47"/>
      <c r="B22" s="25"/>
      <c r="C22" s="49" t="s">
        <v>306</v>
      </c>
      <c r="D22" s="29">
        <v>775</v>
      </c>
      <c r="E22" s="30">
        <v>41</v>
      </c>
      <c r="F22" s="31">
        <v>69</v>
      </c>
      <c r="G22" s="31">
        <v>157</v>
      </c>
      <c r="H22" s="31">
        <v>366</v>
      </c>
      <c r="I22" s="31">
        <v>162</v>
      </c>
      <c r="J22" s="31">
        <v>16</v>
      </c>
    </row>
    <row r="23" spans="1:10" ht="15" customHeight="1">
      <c r="A23" s="47"/>
      <c r="B23" s="40"/>
      <c r="C23" s="50"/>
      <c r="D23" s="41">
        <v>1</v>
      </c>
      <c r="E23" s="42">
        <v>5.2903225806451612E-2</v>
      </c>
      <c r="F23" s="43">
        <v>8.9032258064516132E-2</v>
      </c>
      <c r="G23" s="43">
        <v>0.20258064516129032</v>
      </c>
      <c r="H23" s="43">
        <v>0.47225806451612901</v>
      </c>
      <c r="I23" s="43">
        <v>0.20903225806451614</v>
      </c>
      <c r="J23" s="43">
        <v>2.0645161290322581E-2</v>
      </c>
    </row>
    <row r="24" spans="1:10" ht="15" customHeight="1">
      <c r="A24" s="47"/>
      <c r="B24" s="25" t="s">
        <v>295</v>
      </c>
      <c r="C24" s="52" t="s">
        <v>307</v>
      </c>
      <c r="D24" s="22">
        <v>317</v>
      </c>
      <c r="E24" s="23">
        <v>31</v>
      </c>
      <c r="F24" s="24">
        <v>59</v>
      </c>
      <c r="G24" s="24">
        <v>94</v>
      </c>
      <c r="H24" s="24">
        <v>113</v>
      </c>
      <c r="I24" s="24">
        <v>31</v>
      </c>
      <c r="J24" s="24">
        <v>7</v>
      </c>
    </row>
    <row r="25" spans="1:10" ht="15" customHeight="1">
      <c r="A25" s="47"/>
      <c r="B25" s="25"/>
      <c r="C25" s="51"/>
      <c r="D25" s="32">
        <v>1</v>
      </c>
      <c r="E25" s="27">
        <v>9.7791798107255523E-2</v>
      </c>
      <c r="F25" s="28">
        <v>0.18611987381703471</v>
      </c>
      <c r="G25" s="28">
        <v>0.29652996845425866</v>
      </c>
      <c r="H25" s="28">
        <v>0.35646687697160884</v>
      </c>
      <c r="I25" s="28">
        <v>9.7791798107255523E-2</v>
      </c>
      <c r="J25" s="28">
        <v>2.2082018927444796E-2</v>
      </c>
    </row>
    <row r="26" spans="1:10" ht="15" customHeight="1">
      <c r="A26" s="47"/>
      <c r="B26" s="25"/>
      <c r="C26" s="49" t="s">
        <v>308</v>
      </c>
      <c r="D26" s="29">
        <v>643</v>
      </c>
      <c r="E26" s="30">
        <v>61</v>
      </c>
      <c r="F26" s="31">
        <v>87</v>
      </c>
      <c r="G26" s="31">
        <v>170</v>
      </c>
      <c r="H26" s="31">
        <v>281</v>
      </c>
      <c r="I26" s="31">
        <v>65</v>
      </c>
      <c r="J26" s="31">
        <v>15</v>
      </c>
    </row>
    <row r="27" spans="1:10" ht="15" customHeight="1">
      <c r="A27" s="47"/>
      <c r="B27" s="25"/>
      <c r="C27" s="51"/>
      <c r="D27" s="32">
        <v>1</v>
      </c>
      <c r="E27" s="27">
        <v>9.4867807153965783E-2</v>
      </c>
      <c r="F27" s="28">
        <v>0.13530326594090203</v>
      </c>
      <c r="G27" s="28">
        <v>0.26438569206842921</v>
      </c>
      <c r="H27" s="28">
        <v>0.43701399688958009</v>
      </c>
      <c r="I27" s="28">
        <v>0.10108864696734059</v>
      </c>
      <c r="J27" s="28">
        <v>2.3328149300155521E-2</v>
      </c>
    </row>
    <row r="28" spans="1:10" ht="15" customHeight="1">
      <c r="A28" s="47"/>
      <c r="B28" s="25"/>
      <c r="C28" s="49" t="s">
        <v>406</v>
      </c>
      <c r="D28" s="29">
        <v>496</v>
      </c>
      <c r="E28" s="30">
        <v>72</v>
      </c>
      <c r="F28" s="31">
        <v>112</v>
      </c>
      <c r="G28" s="31">
        <v>160</v>
      </c>
      <c r="H28" s="31">
        <v>131</v>
      </c>
      <c r="I28" s="31">
        <v>45</v>
      </c>
      <c r="J28" s="31">
        <v>2</v>
      </c>
    </row>
    <row r="29" spans="1:10" ht="15" customHeight="1">
      <c r="A29" s="47"/>
      <c r="B29" s="25"/>
      <c r="C29" s="51"/>
      <c r="D29" s="32">
        <v>1</v>
      </c>
      <c r="E29" s="27">
        <v>0.14516129032258066</v>
      </c>
      <c r="F29" s="28">
        <v>0.22580645161290322</v>
      </c>
      <c r="G29" s="28">
        <v>0.32258064516129031</v>
      </c>
      <c r="H29" s="28">
        <v>0.26411290322580644</v>
      </c>
      <c r="I29" s="28">
        <v>9.0725806451612906E-2</v>
      </c>
      <c r="J29" s="28">
        <v>4.0322580645161289E-3</v>
      </c>
    </row>
    <row r="30" spans="1:10" ht="15" customHeight="1">
      <c r="A30" s="47"/>
      <c r="B30" s="25"/>
      <c r="C30" s="49" t="s">
        <v>407</v>
      </c>
      <c r="D30" s="29">
        <v>559</v>
      </c>
      <c r="E30" s="30">
        <v>53</v>
      </c>
      <c r="F30" s="31">
        <v>102</v>
      </c>
      <c r="G30" s="31">
        <v>169</v>
      </c>
      <c r="H30" s="31">
        <v>196</v>
      </c>
      <c r="I30" s="31">
        <v>48</v>
      </c>
      <c r="J30" s="31">
        <v>12</v>
      </c>
    </row>
    <row r="31" spans="1:10" ht="15" customHeight="1">
      <c r="A31" s="47"/>
      <c r="B31" s="40"/>
      <c r="C31" s="50"/>
      <c r="D31" s="41">
        <v>1</v>
      </c>
      <c r="E31" s="42">
        <v>9.4812164579606437E-2</v>
      </c>
      <c r="F31" s="43">
        <v>0.18246869409660108</v>
      </c>
      <c r="G31" s="43">
        <v>0.30232558139534882</v>
      </c>
      <c r="H31" s="43">
        <v>0.35062611806797855</v>
      </c>
      <c r="I31" s="43">
        <v>8.5867620751341675E-2</v>
      </c>
      <c r="J31" s="43">
        <v>2.1466905187835419E-2</v>
      </c>
    </row>
    <row r="32" spans="1:10" ht="15" customHeight="1">
      <c r="A32" s="47"/>
      <c r="B32" s="25" t="s">
        <v>296</v>
      </c>
      <c r="C32" s="52" t="s">
        <v>408</v>
      </c>
      <c r="D32" s="22">
        <v>187</v>
      </c>
      <c r="E32" s="33">
        <v>22</v>
      </c>
      <c r="F32" s="34">
        <v>27</v>
      </c>
      <c r="G32" s="34">
        <v>50</v>
      </c>
      <c r="H32" s="34">
        <v>63</v>
      </c>
      <c r="I32" s="34">
        <v>23</v>
      </c>
      <c r="J32" s="34">
        <v>7</v>
      </c>
    </row>
    <row r="33" spans="1:10" ht="15" customHeight="1">
      <c r="A33" s="47"/>
      <c r="B33" s="25"/>
      <c r="C33" s="51"/>
      <c r="D33" s="32">
        <v>1</v>
      </c>
      <c r="E33" s="27">
        <v>0.11764705882352941</v>
      </c>
      <c r="F33" s="28">
        <v>0.14438502673796791</v>
      </c>
      <c r="G33" s="28">
        <v>0.26737967914438504</v>
      </c>
      <c r="H33" s="28">
        <v>0.33689839572192515</v>
      </c>
      <c r="I33" s="28">
        <v>0.12299465240641712</v>
      </c>
      <c r="J33" s="28">
        <v>3.7433155080213901E-2</v>
      </c>
    </row>
    <row r="34" spans="1:10" ht="15" customHeight="1">
      <c r="A34" s="47"/>
      <c r="B34" s="25"/>
      <c r="C34" s="49" t="s">
        <v>409</v>
      </c>
      <c r="D34" s="29">
        <v>1438</v>
      </c>
      <c r="E34" s="35">
        <v>144</v>
      </c>
      <c r="F34" s="36">
        <v>246</v>
      </c>
      <c r="G34" s="36">
        <v>423</v>
      </c>
      <c r="H34" s="36">
        <v>531</v>
      </c>
      <c r="I34" s="36">
        <v>135</v>
      </c>
      <c r="J34" s="36">
        <v>22</v>
      </c>
    </row>
    <row r="35" spans="1:10" ht="15" customHeight="1">
      <c r="A35" s="47"/>
      <c r="B35" s="25"/>
      <c r="C35" s="51"/>
      <c r="D35" s="32">
        <v>1</v>
      </c>
      <c r="E35" s="27">
        <v>0.10013908205841446</v>
      </c>
      <c r="F35" s="28">
        <v>0.17107093184979139</v>
      </c>
      <c r="G35" s="28">
        <v>0.29415855354659248</v>
      </c>
      <c r="H35" s="28">
        <v>0.36926286509040335</v>
      </c>
      <c r="I35" s="28">
        <v>9.3880389429763567E-2</v>
      </c>
      <c r="J35" s="28">
        <v>1.5299026425591099E-2</v>
      </c>
    </row>
    <row r="36" spans="1:10" ht="15" customHeight="1">
      <c r="A36" s="47"/>
      <c r="B36" s="25"/>
      <c r="C36" s="49" t="s">
        <v>410</v>
      </c>
      <c r="D36" s="29">
        <v>291</v>
      </c>
      <c r="E36" s="35">
        <v>38</v>
      </c>
      <c r="F36" s="36">
        <v>63</v>
      </c>
      <c r="G36" s="36">
        <v>87</v>
      </c>
      <c r="H36" s="36">
        <v>100</v>
      </c>
      <c r="I36" s="36">
        <v>23</v>
      </c>
      <c r="J36" s="36">
        <v>5</v>
      </c>
    </row>
    <row r="37" spans="1:10" ht="15" customHeight="1">
      <c r="A37" s="47"/>
      <c r="B37" s="25"/>
      <c r="C37" s="51"/>
      <c r="D37" s="32">
        <v>1</v>
      </c>
      <c r="E37" s="27">
        <v>0.13058419243986255</v>
      </c>
      <c r="F37" s="28">
        <v>0.21649484536082475</v>
      </c>
      <c r="G37" s="28">
        <v>0.29896907216494845</v>
      </c>
      <c r="H37" s="28">
        <v>0.3436426116838488</v>
      </c>
      <c r="I37" s="28">
        <v>7.903780068728522E-2</v>
      </c>
      <c r="J37" s="28">
        <v>1.7182130584192441E-2</v>
      </c>
    </row>
    <row r="38" spans="1:10" ht="15" customHeight="1">
      <c r="A38" s="47"/>
      <c r="B38" s="25"/>
      <c r="C38" s="49" t="s">
        <v>411</v>
      </c>
      <c r="D38" s="29">
        <v>100</v>
      </c>
      <c r="E38" s="35">
        <v>15</v>
      </c>
      <c r="F38" s="36">
        <v>24</v>
      </c>
      <c r="G38" s="36">
        <v>33</v>
      </c>
      <c r="H38" s="36">
        <v>25</v>
      </c>
      <c r="I38" s="36">
        <v>6</v>
      </c>
      <c r="J38" s="36">
        <v>4</v>
      </c>
    </row>
    <row r="39" spans="1:10" ht="15" customHeight="1">
      <c r="A39" s="47"/>
      <c r="B39" s="40"/>
      <c r="C39" s="50"/>
      <c r="D39" s="41">
        <v>1</v>
      </c>
      <c r="E39" s="42">
        <v>0.15</v>
      </c>
      <c r="F39" s="43">
        <v>0.24</v>
      </c>
      <c r="G39" s="43">
        <v>0.33</v>
      </c>
      <c r="H39" s="43">
        <v>0.25</v>
      </c>
      <c r="I39" s="43">
        <v>0.06</v>
      </c>
      <c r="J39" s="43">
        <v>0.04</v>
      </c>
    </row>
    <row r="40" spans="1:10" ht="15" customHeight="1">
      <c r="A40" s="47"/>
      <c r="B40" s="25" t="s">
        <v>297</v>
      </c>
      <c r="C40" s="52" t="s">
        <v>2</v>
      </c>
      <c r="D40" s="22">
        <v>170</v>
      </c>
      <c r="E40" s="23">
        <v>22</v>
      </c>
      <c r="F40" s="24">
        <v>37</v>
      </c>
      <c r="G40" s="24">
        <v>51</v>
      </c>
      <c r="H40" s="24">
        <v>53</v>
      </c>
      <c r="I40" s="24">
        <v>15</v>
      </c>
      <c r="J40" s="24">
        <v>5</v>
      </c>
    </row>
    <row r="41" spans="1:10" ht="15" customHeight="1">
      <c r="A41" s="47"/>
      <c r="B41" s="25"/>
      <c r="C41" s="51"/>
      <c r="D41" s="32">
        <v>1</v>
      </c>
      <c r="E41" s="27">
        <v>0.12941176470588237</v>
      </c>
      <c r="F41" s="28">
        <v>0.21764705882352942</v>
      </c>
      <c r="G41" s="28">
        <v>0.3</v>
      </c>
      <c r="H41" s="28">
        <v>0.31176470588235294</v>
      </c>
      <c r="I41" s="28">
        <v>8.8235294117647065E-2</v>
      </c>
      <c r="J41" s="28">
        <v>2.9411764705882353E-2</v>
      </c>
    </row>
    <row r="42" spans="1:10" ht="15" customHeight="1">
      <c r="A42" s="47"/>
      <c r="B42" s="25"/>
      <c r="C42" s="49" t="s">
        <v>309</v>
      </c>
      <c r="D42" s="29">
        <v>210</v>
      </c>
      <c r="E42" s="30">
        <v>20</v>
      </c>
      <c r="F42" s="31">
        <v>43</v>
      </c>
      <c r="G42" s="31">
        <v>59</v>
      </c>
      <c r="H42" s="31">
        <v>72</v>
      </c>
      <c r="I42" s="31">
        <v>17</v>
      </c>
      <c r="J42" s="31">
        <v>5</v>
      </c>
    </row>
    <row r="43" spans="1:10" ht="15" customHeight="1">
      <c r="A43" s="47"/>
      <c r="B43" s="25"/>
      <c r="C43" s="51"/>
      <c r="D43" s="32">
        <v>1</v>
      </c>
      <c r="E43" s="27">
        <v>9.5238095238095233E-2</v>
      </c>
      <c r="F43" s="28">
        <v>0.20476190476190476</v>
      </c>
      <c r="G43" s="28">
        <v>0.28095238095238095</v>
      </c>
      <c r="H43" s="28">
        <v>0.34285714285714286</v>
      </c>
      <c r="I43" s="28">
        <v>8.0952380952380956E-2</v>
      </c>
      <c r="J43" s="28">
        <v>2.3809523809523808E-2</v>
      </c>
    </row>
    <row r="44" spans="1:10" ht="15" customHeight="1">
      <c r="A44" s="47"/>
      <c r="B44" s="25"/>
      <c r="C44" s="49" t="s">
        <v>310</v>
      </c>
      <c r="D44" s="29">
        <v>129</v>
      </c>
      <c r="E44" s="30">
        <v>8</v>
      </c>
      <c r="F44" s="31">
        <v>18</v>
      </c>
      <c r="G44" s="31">
        <v>35</v>
      </c>
      <c r="H44" s="31">
        <v>53</v>
      </c>
      <c r="I44" s="31">
        <v>19</v>
      </c>
      <c r="J44" s="31">
        <v>3</v>
      </c>
    </row>
    <row r="45" spans="1:10" ht="15" customHeight="1">
      <c r="A45" s="47"/>
      <c r="B45" s="25"/>
      <c r="C45" s="51"/>
      <c r="D45" s="32">
        <v>1</v>
      </c>
      <c r="E45" s="27">
        <v>6.2015503875968991E-2</v>
      </c>
      <c r="F45" s="28">
        <v>0.13953488372093023</v>
      </c>
      <c r="G45" s="28">
        <v>0.27131782945736432</v>
      </c>
      <c r="H45" s="28">
        <v>0.41085271317829458</v>
      </c>
      <c r="I45" s="28">
        <v>0.14728682170542637</v>
      </c>
      <c r="J45" s="28">
        <v>2.3255813953488372E-2</v>
      </c>
    </row>
    <row r="46" spans="1:10" ht="15" customHeight="1">
      <c r="A46" s="47"/>
      <c r="B46" s="25"/>
      <c r="C46" s="49" t="s">
        <v>5</v>
      </c>
      <c r="D46" s="29">
        <v>156</v>
      </c>
      <c r="E46" s="30">
        <v>16</v>
      </c>
      <c r="F46" s="31">
        <v>42</v>
      </c>
      <c r="G46" s="31">
        <v>42</v>
      </c>
      <c r="H46" s="31">
        <v>53</v>
      </c>
      <c r="I46" s="31">
        <v>5</v>
      </c>
      <c r="J46" s="31">
        <v>6</v>
      </c>
    </row>
    <row r="47" spans="1:10" ht="15" customHeight="1">
      <c r="A47" s="47"/>
      <c r="B47" s="25"/>
      <c r="C47" s="51"/>
      <c r="D47" s="32">
        <v>1</v>
      </c>
      <c r="E47" s="27">
        <v>0.10256410256410256</v>
      </c>
      <c r="F47" s="28">
        <v>0.26923076923076922</v>
      </c>
      <c r="G47" s="28">
        <v>0.26923076923076922</v>
      </c>
      <c r="H47" s="28">
        <v>0.33974358974358976</v>
      </c>
      <c r="I47" s="28">
        <v>3.2051282051282048E-2</v>
      </c>
      <c r="J47" s="28">
        <v>3.8461538461538464E-2</v>
      </c>
    </row>
    <row r="48" spans="1:10" ht="15" customHeight="1">
      <c r="A48" s="47"/>
      <c r="B48" s="25"/>
      <c r="C48" s="49" t="s">
        <v>311</v>
      </c>
      <c r="D48" s="29">
        <v>234</v>
      </c>
      <c r="E48" s="30">
        <v>33</v>
      </c>
      <c r="F48" s="31">
        <v>34</v>
      </c>
      <c r="G48" s="31">
        <v>73</v>
      </c>
      <c r="H48" s="31">
        <v>84</v>
      </c>
      <c r="I48" s="31">
        <v>24</v>
      </c>
      <c r="J48" s="31">
        <v>6</v>
      </c>
    </row>
    <row r="49" spans="1:10" ht="15" customHeight="1">
      <c r="A49" s="47"/>
      <c r="B49" s="25"/>
      <c r="C49" s="51"/>
      <c r="D49" s="32">
        <v>1</v>
      </c>
      <c r="E49" s="27">
        <v>0.14102564102564102</v>
      </c>
      <c r="F49" s="28">
        <v>0.14529914529914531</v>
      </c>
      <c r="G49" s="28">
        <v>0.31196581196581197</v>
      </c>
      <c r="H49" s="28">
        <v>0.35897435897435898</v>
      </c>
      <c r="I49" s="28">
        <v>0.10256410256410256</v>
      </c>
      <c r="J49" s="28">
        <v>2.564102564102564E-2</v>
      </c>
    </row>
    <row r="50" spans="1:10" ht="15" customHeight="1">
      <c r="A50" s="47"/>
      <c r="B50" s="25"/>
      <c r="C50" s="49" t="s">
        <v>7</v>
      </c>
      <c r="D50" s="29">
        <v>169</v>
      </c>
      <c r="E50" s="30">
        <v>12</v>
      </c>
      <c r="F50" s="31">
        <v>24</v>
      </c>
      <c r="G50" s="31">
        <v>56</v>
      </c>
      <c r="H50" s="31">
        <v>66</v>
      </c>
      <c r="I50" s="31">
        <v>13</v>
      </c>
      <c r="J50" s="31">
        <v>1</v>
      </c>
    </row>
    <row r="51" spans="1:10" ht="15" customHeight="1">
      <c r="A51" s="47"/>
      <c r="B51" s="25"/>
      <c r="C51" s="51"/>
      <c r="D51" s="32">
        <v>1</v>
      </c>
      <c r="E51" s="27">
        <v>7.1005917159763315E-2</v>
      </c>
      <c r="F51" s="28">
        <v>0.14201183431952663</v>
      </c>
      <c r="G51" s="28">
        <v>0.33136094674556216</v>
      </c>
      <c r="H51" s="28">
        <v>0.39053254437869822</v>
      </c>
      <c r="I51" s="28">
        <v>7.6923076923076927E-2</v>
      </c>
      <c r="J51" s="28">
        <v>5.9171597633136093E-3</v>
      </c>
    </row>
    <row r="52" spans="1:10" ht="15" customHeight="1">
      <c r="A52" s="47"/>
      <c r="B52" s="25"/>
      <c r="C52" s="49" t="s">
        <v>3</v>
      </c>
      <c r="D52" s="29">
        <v>249</v>
      </c>
      <c r="E52" s="30">
        <v>19</v>
      </c>
      <c r="F52" s="31">
        <v>43</v>
      </c>
      <c r="G52" s="31">
        <v>80</v>
      </c>
      <c r="H52" s="31">
        <v>85</v>
      </c>
      <c r="I52" s="31">
        <v>27</v>
      </c>
      <c r="J52" s="31">
        <v>3</v>
      </c>
    </row>
    <row r="53" spans="1:10" ht="15" customHeight="1">
      <c r="A53" s="47"/>
      <c r="B53" s="25"/>
      <c r="C53" s="51"/>
      <c r="D53" s="32">
        <v>1</v>
      </c>
      <c r="E53" s="27">
        <v>7.6305220883534142E-2</v>
      </c>
      <c r="F53" s="28">
        <v>0.17269076305220885</v>
      </c>
      <c r="G53" s="28">
        <v>0.32128514056224899</v>
      </c>
      <c r="H53" s="28">
        <v>0.34136546184738958</v>
      </c>
      <c r="I53" s="28">
        <v>0.10843373493975904</v>
      </c>
      <c r="J53" s="28">
        <v>1.2048192771084338E-2</v>
      </c>
    </row>
    <row r="54" spans="1:10" ht="15" customHeight="1">
      <c r="A54" s="47"/>
      <c r="B54" s="25"/>
      <c r="C54" s="49" t="s">
        <v>6</v>
      </c>
      <c r="D54" s="29">
        <v>159</v>
      </c>
      <c r="E54" s="30">
        <v>20</v>
      </c>
      <c r="F54" s="31">
        <v>27</v>
      </c>
      <c r="G54" s="31">
        <v>44</v>
      </c>
      <c r="H54" s="31">
        <v>54</v>
      </c>
      <c r="I54" s="31">
        <v>16</v>
      </c>
      <c r="J54" s="31">
        <v>6</v>
      </c>
    </row>
    <row r="55" spans="1:10" ht="15" customHeight="1">
      <c r="A55" s="47"/>
      <c r="B55" s="25"/>
      <c r="C55" s="51"/>
      <c r="D55" s="32">
        <v>1</v>
      </c>
      <c r="E55" s="27">
        <v>0.12578616352201258</v>
      </c>
      <c r="F55" s="28">
        <v>0.16981132075471697</v>
      </c>
      <c r="G55" s="28">
        <v>0.27672955974842767</v>
      </c>
      <c r="H55" s="28">
        <v>0.33962264150943394</v>
      </c>
      <c r="I55" s="28">
        <v>0.10062893081761007</v>
      </c>
      <c r="J55" s="28">
        <v>3.7735849056603772E-2</v>
      </c>
    </row>
    <row r="56" spans="1:10" ht="15" customHeight="1">
      <c r="A56" s="47"/>
      <c r="B56" s="25"/>
      <c r="C56" s="49" t="s">
        <v>8</v>
      </c>
      <c r="D56" s="29">
        <v>570</v>
      </c>
      <c r="E56" s="30">
        <v>71</v>
      </c>
      <c r="F56" s="31">
        <v>97</v>
      </c>
      <c r="G56" s="31">
        <v>164</v>
      </c>
      <c r="H56" s="31">
        <v>209</v>
      </c>
      <c r="I56" s="31">
        <v>54</v>
      </c>
      <c r="J56" s="31">
        <v>3</v>
      </c>
    </row>
    <row r="57" spans="1:10" ht="15" customHeight="1">
      <c r="A57" s="47"/>
      <c r="B57" s="40"/>
      <c r="C57" s="50"/>
      <c r="D57" s="41">
        <v>1</v>
      </c>
      <c r="E57" s="42">
        <v>0.12456140350877193</v>
      </c>
      <c r="F57" s="43">
        <v>0.17017543859649123</v>
      </c>
      <c r="G57" s="43">
        <v>0.28771929824561404</v>
      </c>
      <c r="H57" s="43">
        <v>0.36666666666666664</v>
      </c>
      <c r="I57" s="43">
        <v>9.4736842105263161E-2</v>
      </c>
      <c r="J57" s="43">
        <v>5.263157894736842E-3</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399" priority="31" rank="1"/>
  </conditionalFormatting>
  <conditionalFormatting sqref="E57:J57">
    <cfRule type="top10" dxfId="398" priority="25" rank="1"/>
  </conditionalFormatting>
  <conditionalFormatting sqref="E55:J55">
    <cfRule type="top10" dxfId="397" priority="24" rank="1"/>
  </conditionalFormatting>
  <conditionalFormatting sqref="E53:J53">
    <cfRule type="top10" dxfId="396" priority="23" rank="1"/>
  </conditionalFormatting>
  <conditionalFormatting sqref="E51:J51">
    <cfRule type="top10" dxfId="395" priority="22" rank="1"/>
  </conditionalFormatting>
  <conditionalFormatting sqref="E49:J49">
    <cfRule type="top10" dxfId="394" priority="21" rank="1"/>
  </conditionalFormatting>
  <conditionalFormatting sqref="E47:J47">
    <cfRule type="top10" dxfId="393" priority="20" rank="1"/>
  </conditionalFormatting>
  <conditionalFormatting sqref="E45:J45">
    <cfRule type="top10" dxfId="392" priority="19" rank="1"/>
  </conditionalFormatting>
  <conditionalFormatting sqref="E43:J43">
    <cfRule type="top10" dxfId="391" priority="18" rank="1"/>
  </conditionalFormatting>
  <conditionalFormatting sqref="E41:J41">
    <cfRule type="top10" dxfId="390" priority="17" rank="1"/>
  </conditionalFormatting>
  <conditionalFormatting sqref="E39:J39">
    <cfRule type="top10" dxfId="389" priority="16" rank="1"/>
  </conditionalFormatting>
  <conditionalFormatting sqref="E37:J37">
    <cfRule type="top10" dxfId="388" priority="15" rank="1"/>
  </conditionalFormatting>
  <conditionalFormatting sqref="E35:J35">
    <cfRule type="top10" dxfId="387" priority="14" rank="1"/>
  </conditionalFormatting>
  <conditionalFormatting sqref="E33:J33">
    <cfRule type="top10" dxfId="386" priority="13" rank="1"/>
  </conditionalFormatting>
  <conditionalFormatting sqref="E31:J31">
    <cfRule type="top10" dxfId="385" priority="11" rank="1"/>
  </conditionalFormatting>
  <conditionalFormatting sqref="E29:J29">
    <cfRule type="top10" dxfId="384" priority="10" rank="1"/>
  </conditionalFormatting>
  <conditionalFormatting sqref="E27:J27">
    <cfRule type="top10" dxfId="383" priority="9" rank="1"/>
  </conditionalFormatting>
  <conditionalFormatting sqref="E25:J25">
    <cfRule type="top10" dxfId="382" priority="8" rank="1"/>
  </conditionalFormatting>
  <conditionalFormatting sqref="E23:J23">
    <cfRule type="top10" dxfId="381" priority="7" rank="1"/>
  </conditionalFormatting>
  <conditionalFormatting sqref="E21:J21">
    <cfRule type="top10" dxfId="380" priority="6" rank="1"/>
  </conditionalFormatting>
  <conditionalFormatting sqref="E19:J19">
    <cfRule type="top10" dxfId="379" priority="5" rank="1"/>
  </conditionalFormatting>
  <conditionalFormatting sqref="E17:J17">
    <cfRule type="top10" dxfId="378" priority="4" rank="1"/>
  </conditionalFormatting>
  <conditionalFormatting sqref="E15:J15">
    <cfRule type="top10" dxfId="377" priority="3" rank="1"/>
  </conditionalFormatting>
  <conditionalFormatting sqref="E13:J13">
    <cfRule type="top10" dxfId="376" priority="2" rank="1"/>
  </conditionalFormatting>
  <conditionalFormatting sqref="E11:J11">
    <cfRule type="top10" dxfId="3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362</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209</v>
      </c>
      <c r="F7" s="14" t="s">
        <v>210</v>
      </c>
      <c r="G7" s="14" t="s">
        <v>211</v>
      </c>
      <c r="H7" s="14" t="s">
        <v>212</v>
      </c>
      <c r="I7" s="14" t="s">
        <v>213</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737</v>
      </c>
      <c r="F8" s="17">
        <v>2979</v>
      </c>
      <c r="G8" s="17">
        <v>167</v>
      </c>
      <c r="H8" s="17">
        <v>1020</v>
      </c>
      <c r="I8" s="17">
        <v>14002</v>
      </c>
      <c r="J8" s="17">
        <v>769</v>
      </c>
    </row>
    <row r="9" spans="1:16384" ht="15" customHeight="1">
      <c r="A9" s="47"/>
      <c r="B9" s="55"/>
      <c r="C9" s="56"/>
      <c r="D9" s="18">
        <v>1</v>
      </c>
      <c r="E9" s="19">
        <v>3.7460607908915318E-2</v>
      </c>
      <c r="F9" s="20">
        <v>0.1514181152790485</v>
      </c>
      <c r="G9" s="20">
        <v>8.4883602724407856E-3</v>
      </c>
      <c r="H9" s="20">
        <v>5.1845074717901798E-2</v>
      </c>
      <c r="I9" s="20">
        <v>0.71170072176476573</v>
      </c>
      <c r="J9" s="20">
        <v>3.9087120056927924E-2</v>
      </c>
    </row>
    <row r="10" spans="1:16384" ht="15" customHeight="1">
      <c r="A10" s="47"/>
      <c r="B10" s="21" t="s">
        <v>294</v>
      </c>
      <c r="C10" s="57" t="s">
        <v>300</v>
      </c>
      <c r="D10" s="22">
        <v>9368</v>
      </c>
      <c r="E10" s="23">
        <v>335</v>
      </c>
      <c r="F10" s="24">
        <v>1045</v>
      </c>
      <c r="G10" s="24">
        <v>63</v>
      </c>
      <c r="H10" s="24">
        <v>481</v>
      </c>
      <c r="I10" s="24">
        <v>7080</v>
      </c>
      <c r="J10" s="24">
        <v>364</v>
      </c>
    </row>
    <row r="11" spans="1:16384" ht="15" customHeight="1">
      <c r="A11" s="47"/>
      <c r="B11" s="25"/>
      <c r="C11" s="51"/>
      <c r="D11" s="26">
        <v>1</v>
      </c>
      <c r="E11" s="27">
        <v>3.5760034158838598E-2</v>
      </c>
      <c r="F11" s="28">
        <v>0.11154995730145174</v>
      </c>
      <c r="G11" s="28">
        <v>6.7250213492741247E-3</v>
      </c>
      <c r="H11" s="28">
        <v>5.1345004269854826E-2</v>
      </c>
      <c r="I11" s="28">
        <v>0.75576430401366357</v>
      </c>
      <c r="J11" s="28">
        <v>3.8855678906917164E-2</v>
      </c>
    </row>
    <row r="12" spans="1:16384" ht="15" customHeight="1">
      <c r="A12" s="47"/>
      <c r="B12" s="25"/>
      <c r="C12" s="49" t="s">
        <v>301</v>
      </c>
      <c r="D12" s="29">
        <v>10225</v>
      </c>
      <c r="E12" s="30">
        <v>398</v>
      </c>
      <c r="F12" s="31">
        <v>1926</v>
      </c>
      <c r="G12" s="31">
        <v>103</v>
      </c>
      <c r="H12" s="31">
        <v>535</v>
      </c>
      <c r="I12" s="31">
        <v>6869</v>
      </c>
      <c r="J12" s="31">
        <v>394</v>
      </c>
    </row>
    <row r="13" spans="1:16384" ht="15" customHeight="1">
      <c r="A13" s="47"/>
      <c r="B13" s="40"/>
      <c r="C13" s="50"/>
      <c r="D13" s="41">
        <v>1</v>
      </c>
      <c r="E13" s="42">
        <v>3.8924205378973106E-2</v>
      </c>
      <c r="F13" s="43">
        <v>0.18836185819070905</v>
      </c>
      <c r="G13" s="43">
        <v>1.0073349633251833E-2</v>
      </c>
      <c r="H13" s="43">
        <v>5.2322738386308069E-2</v>
      </c>
      <c r="I13" s="43">
        <v>0.67178484107579461</v>
      </c>
      <c r="J13" s="43">
        <v>3.8533007334963322E-2</v>
      </c>
    </row>
    <row r="14" spans="1:16384" ht="15" customHeight="1">
      <c r="A14" s="47"/>
      <c r="B14" s="25" t="s">
        <v>1</v>
      </c>
      <c r="C14" s="52" t="s">
        <v>302</v>
      </c>
      <c r="D14" s="22">
        <v>2690</v>
      </c>
      <c r="E14" s="23">
        <v>116</v>
      </c>
      <c r="F14" s="24">
        <v>151</v>
      </c>
      <c r="G14" s="24">
        <v>14</v>
      </c>
      <c r="H14" s="24">
        <v>334</v>
      </c>
      <c r="I14" s="24">
        <v>2017</v>
      </c>
      <c r="J14" s="24">
        <v>58</v>
      </c>
    </row>
    <row r="15" spans="1:16384" ht="15" customHeight="1">
      <c r="A15" s="47"/>
      <c r="B15" s="25"/>
      <c r="C15" s="51"/>
      <c r="D15" s="32">
        <v>1</v>
      </c>
      <c r="E15" s="27">
        <v>4.3122676579925648E-2</v>
      </c>
      <c r="F15" s="28">
        <v>5.6133828996282525E-2</v>
      </c>
      <c r="G15" s="28">
        <v>5.2044609665427505E-3</v>
      </c>
      <c r="H15" s="28">
        <v>0.1241635687732342</v>
      </c>
      <c r="I15" s="28">
        <v>0.74981412639405209</v>
      </c>
      <c r="J15" s="28">
        <v>2.1561338289962824E-2</v>
      </c>
    </row>
    <row r="16" spans="1:16384" ht="15" customHeight="1">
      <c r="A16" s="47"/>
      <c r="B16" s="25"/>
      <c r="C16" s="49" t="s">
        <v>303</v>
      </c>
      <c r="D16" s="29">
        <v>2875</v>
      </c>
      <c r="E16" s="30">
        <v>179</v>
      </c>
      <c r="F16" s="31">
        <v>287</v>
      </c>
      <c r="G16" s="31">
        <v>28</v>
      </c>
      <c r="H16" s="31">
        <v>309</v>
      </c>
      <c r="I16" s="31">
        <v>1983</v>
      </c>
      <c r="J16" s="31">
        <v>89</v>
      </c>
    </row>
    <row r="17" spans="1:10" ht="15" customHeight="1">
      <c r="A17" s="47"/>
      <c r="B17" s="25"/>
      <c r="C17" s="51"/>
      <c r="D17" s="32">
        <v>1</v>
      </c>
      <c r="E17" s="27">
        <v>6.226086956521739E-2</v>
      </c>
      <c r="F17" s="28">
        <v>9.9826086956521745E-2</v>
      </c>
      <c r="G17" s="28">
        <v>9.7391304347826078E-3</v>
      </c>
      <c r="H17" s="28">
        <v>0.10747826086956522</v>
      </c>
      <c r="I17" s="28">
        <v>0.68973913043478263</v>
      </c>
      <c r="J17" s="28">
        <v>3.0956521739130435E-2</v>
      </c>
    </row>
    <row r="18" spans="1:10" ht="15" customHeight="1">
      <c r="A18" s="47"/>
      <c r="B18" s="25"/>
      <c r="C18" s="49" t="s">
        <v>304</v>
      </c>
      <c r="D18" s="29">
        <v>3280</v>
      </c>
      <c r="E18" s="30">
        <v>191</v>
      </c>
      <c r="F18" s="31">
        <v>477</v>
      </c>
      <c r="G18" s="31">
        <v>32</v>
      </c>
      <c r="H18" s="31">
        <v>169</v>
      </c>
      <c r="I18" s="31">
        <v>2290</v>
      </c>
      <c r="J18" s="31">
        <v>121</v>
      </c>
    </row>
    <row r="19" spans="1:10" ht="15" customHeight="1">
      <c r="A19" s="47"/>
      <c r="B19" s="25"/>
      <c r="C19" s="51"/>
      <c r="D19" s="32">
        <v>1</v>
      </c>
      <c r="E19" s="27">
        <v>5.8231707317073174E-2</v>
      </c>
      <c r="F19" s="28">
        <v>0.14542682926829267</v>
      </c>
      <c r="G19" s="28">
        <v>9.7560975609756097E-3</v>
      </c>
      <c r="H19" s="28">
        <v>5.1524390243902436E-2</v>
      </c>
      <c r="I19" s="28">
        <v>0.69817073170731703</v>
      </c>
      <c r="J19" s="28">
        <v>3.6890243902439022E-2</v>
      </c>
    </row>
    <row r="20" spans="1:10" ht="15" customHeight="1">
      <c r="A20" s="47"/>
      <c r="B20" s="25"/>
      <c r="C20" s="49" t="s">
        <v>305</v>
      </c>
      <c r="D20" s="29">
        <v>4523</v>
      </c>
      <c r="E20" s="30">
        <v>150</v>
      </c>
      <c r="F20" s="31">
        <v>851</v>
      </c>
      <c r="G20" s="31">
        <v>49</v>
      </c>
      <c r="H20" s="31">
        <v>105</v>
      </c>
      <c r="I20" s="31">
        <v>3203</v>
      </c>
      <c r="J20" s="31">
        <v>165</v>
      </c>
    </row>
    <row r="21" spans="1:10" ht="15" customHeight="1">
      <c r="A21" s="47"/>
      <c r="B21" s="25"/>
      <c r="C21" s="51"/>
      <c r="D21" s="32">
        <v>1</v>
      </c>
      <c r="E21" s="27">
        <v>3.3163829316825114E-2</v>
      </c>
      <c r="F21" s="28">
        <v>0.18814945832412117</v>
      </c>
      <c r="G21" s="28">
        <v>1.0833517576829538E-2</v>
      </c>
      <c r="H21" s="28">
        <v>2.3214680521777581E-2</v>
      </c>
      <c r="I21" s="28">
        <v>0.70815830201193897</v>
      </c>
      <c r="J21" s="28">
        <v>3.6480212248507629E-2</v>
      </c>
    </row>
    <row r="22" spans="1:10" ht="15" customHeight="1">
      <c r="A22" s="47"/>
      <c r="B22" s="25"/>
      <c r="C22" s="49" t="s">
        <v>306</v>
      </c>
      <c r="D22" s="29">
        <v>5762</v>
      </c>
      <c r="E22" s="30">
        <v>86</v>
      </c>
      <c r="F22" s="31">
        <v>1133</v>
      </c>
      <c r="G22" s="31">
        <v>37</v>
      </c>
      <c r="H22" s="31">
        <v>87</v>
      </c>
      <c r="I22" s="31">
        <v>4140</v>
      </c>
      <c r="J22" s="31">
        <v>279</v>
      </c>
    </row>
    <row r="23" spans="1:10" ht="15" customHeight="1">
      <c r="A23" s="47"/>
      <c r="B23" s="40"/>
      <c r="C23" s="50"/>
      <c r="D23" s="41">
        <v>1</v>
      </c>
      <c r="E23" s="42">
        <v>1.4925373134328358E-2</v>
      </c>
      <c r="F23" s="43">
        <v>0.19663311350225615</v>
      </c>
      <c r="G23" s="43">
        <v>6.4213814647691774E-3</v>
      </c>
      <c r="H23" s="43">
        <v>1.5098923984727525E-2</v>
      </c>
      <c r="I23" s="43">
        <v>0.71850052065255121</v>
      </c>
      <c r="J23" s="43">
        <v>4.8420687261367577E-2</v>
      </c>
    </row>
    <row r="24" spans="1:10" ht="15" customHeight="1">
      <c r="A24" s="47"/>
      <c r="B24" s="25" t="s">
        <v>295</v>
      </c>
      <c r="C24" s="52" t="s">
        <v>307</v>
      </c>
      <c r="D24" s="22">
        <v>2093</v>
      </c>
      <c r="E24" s="23">
        <v>31</v>
      </c>
      <c r="F24" s="24">
        <v>199</v>
      </c>
      <c r="G24" s="24">
        <v>19</v>
      </c>
      <c r="H24" s="24">
        <v>39</v>
      </c>
      <c r="I24" s="24">
        <v>1675</v>
      </c>
      <c r="J24" s="24">
        <v>130</v>
      </c>
    </row>
    <row r="25" spans="1:10" ht="15" customHeight="1">
      <c r="A25" s="47"/>
      <c r="B25" s="25"/>
      <c r="C25" s="51"/>
      <c r="D25" s="32">
        <v>1</v>
      </c>
      <c r="E25" s="27">
        <v>1.4811275680840898E-2</v>
      </c>
      <c r="F25" s="28">
        <v>9.5078834209268992E-2</v>
      </c>
      <c r="G25" s="28">
        <v>9.0778786430960341E-3</v>
      </c>
      <c r="H25" s="28">
        <v>1.8633540372670808E-2</v>
      </c>
      <c r="I25" s="28">
        <v>0.80028666985188723</v>
      </c>
      <c r="J25" s="28">
        <v>6.2111801242236024E-2</v>
      </c>
    </row>
    <row r="26" spans="1:10" ht="15" customHeight="1">
      <c r="A26" s="47"/>
      <c r="B26" s="25"/>
      <c r="C26" s="49" t="s">
        <v>308</v>
      </c>
      <c r="D26" s="29">
        <v>6217</v>
      </c>
      <c r="E26" s="30">
        <v>102</v>
      </c>
      <c r="F26" s="31">
        <v>1189</v>
      </c>
      <c r="G26" s="31">
        <v>39</v>
      </c>
      <c r="H26" s="31">
        <v>121</v>
      </c>
      <c r="I26" s="31">
        <v>4542</v>
      </c>
      <c r="J26" s="31">
        <v>224</v>
      </c>
    </row>
    <row r="27" spans="1:10" ht="15" customHeight="1">
      <c r="A27" s="47"/>
      <c r="B27" s="25"/>
      <c r="C27" s="51"/>
      <c r="D27" s="32">
        <v>1</v>
      </c>
      <c r="E27" s="27">
        <v>1.6406626990509893E-2</v>
      </c>
      <c r="F27" s="28">
        <v>0.19124979893839472</v>
      </c>
      <c r="G27" s="28">
        <v>6.2731220846067234E-3</v>
      </c>
      <c r="H27" s="28">
        <v>1.9462763390702912E-2</v>
      </c>
      <c r="I27" s="28">
        <v>0.73057744893035226</v>
      </c>
      <c r="J27" s="28">
        <v>3.6030239665433492E-2</v>
      </c>
    </row>
    <row r="28" spans="1:10" ht="15" customHeight="1">
      <c r="A28" s="47"/>
      <c r="B28" s="25"/>
      <c r="C28" s="49" t="s">
        <v>406</v>
      </c>
      <c r="D28" s="29">
        <v>7018</v>
      </c>
      <c r="E28" s="30">
        <v>399</v>
      </c>
      <c r="F28" s="31">
        <v>1148</v>
      </c>
      <c r="G28" s="31">
        <v>73</v>
      </c>
      <c r="H28" s="31">
        <v>647</v>
      </c>
      <c r="I28" s="31">
        <v>4573</v>
      </c>
      <c r="J28" s="31">
        <v>178</v>
      </c>
    </row>
    <row r="29" spans="1:10" ht="15" customHeight="1">
      <c r="A29" s="47"/>
      <c r="B29" s="25"/>
      <c r="C29" s="51"/>
      <c r="D29" s="32">
        <v>1</v>
      </c>
      <c r="E29" s="27">
        <v>5.6853804502707321E-2</v>
      </c>
      <c r="F29" s="28">
        <v>0.16357936734112283</v>
      </c>
      <c r="G29" s="28">
        <v>1.0401823881447706E-2</v>
      </c>
      <c r="H29" s="28">
        <v>9.2191507552009125E-2</v>
      </c>
      <c r="I29" s="28">
        <v>0.65161014534055284</v>
      </c>
      <c r="J29" s="28">
        <v>2.536335138216016E-2</v>
      </c>
    </row>
    <row r="30" spans="1:10" ht="15" customHeight="1">
      <c r="A30" s="47"/>
      <c r="B30" s="25"/>
      <c r="C30" s="49" t="s">
        <v>407</v>
      </c>
      <c r="D30" s="29">
        <v>4023</v>
      </c>
      <c r="E30" s="30">
        <v>196</v>
      </c>
      <c r="F30" s="31">
        <v>400</v>
      </c>
      <c r="G30" s="31">
        <v>34</v>
      </c>
      <c r="H30" s="31">
        <v>200</v>
      </c>
      <c r="I30" s="31">
        <v>3012</v>
      </c>
      <c r="J30" s="31">
        <v>181</v>
      </c>
    </row>
    <row r="31" spans="1:10" ht="15" customHeight="1">
      <c r="A31" s="47"/>
      <c r="B31" s="40"/>
      <c r="C31" s="50"/>
      <c r="D31" s="41">
        <v>1</v>
      </c>
      <c r="E31" s="42">
        <v>4.871986080039771E-2</v>
      </c>
      <c r="F31" s="43">
        <v>9.942828734775043E-2</v>
      </c>
      <c r="G31" s="43">
        <v>8.4514044245587866E-3</v>
      </c>
      <c r="H31" s="43">
        <v>4.9714143673875215E-2</v>
      </c>
      <c r="I31" s="43">
        <v>0.74869500372856079</v>
      </c>
      <c r="J31" s="43">
        <v>4.4991300024857073E-2</v>
      </c>
    </row>
    <row r="32" spans="1:10" ht="15" customHeight="1">
      <c r="A32" s="47"/>
      <c r="B32" s="25" t="s">
        <v>296</v>
      </c>
      <c r="C32" s="52" t="s">
        <v>408</v>
      </c>
      <c r="D32" s="22">
        <v>2534</v>
      </c>
      <c r="E32" s="33">
        <v>88</v>
      </c>
      <c r="F32" s="34">
        <v>329</v>
      </c>
      <c r="G32" s="34">
        <v>13</v>
      </c>
      <c r="H32" s="34">
        <v>146</v>
      </c>
      <c r="I32" s="34">
        <v>1884</v>
      </c>
      <c r="J32" s="34">
        <v>74</v>
      </c>
    </row>
    <row r="33" spans="1:10" ht="15" customHeight="1">
      <c r="A33" s="47"/>
      <c r="B33" s="25"/>
      <c r="C33" s="51"/>
      <c r="D33" s="32">
        <v>1</v>
      </c>
      <c r="E33" s="27">
        <v>3.4727703235990531E-2</v>
      </c>
      <c r="F33" s="28">
        <v>0.12983425414364641</v>
      </c>
      <c r="G33" s="28">
        <v>5.1302288871349641E-3</v>
      </c>
      <c r="H33" s="28">
        <v>5.7616416732438828E-2</v>
      </c>
      <c r="I33" s="28">
        <v>0.74348855564325178</v>
      </c>
      <c r="J33" s="28">
        <v>2.9202841357537489E-2</v>
      </c>
    </row>
    <row r="34" spans="1:10" ht="15" customHeight="1">
      <c r="A34" s="47"/>
      <c r="B34" s="25"/>
      <c r="C34" s="49" t="s">
        <v>409</v>
      </c>
      <c r="D34" s="29">
        <v>13584</v>
      </c>
      <c r="E34" s="35">
        <v>502</v>
      </c>
      <c r="F34" s="36">
        <v>2120</v>
      </c>
      <c r="G34" s="36">
        <v>110</v>
      </c>
      <c r="H34" s="36">
        <v>706</v>
      </c>
      <c r="I34" s="36">
        <v>9701</v>
      </c>
      <c r="J34" s="36">
        <v>445</v>
      </c>
    </row>
    <row r="35" spans="1:10" ht="15" customHeight="1">
      <c r="A35" s="47"/>
      <c r="B35" s="25"/>
      <c r="C35" s="51"/>
      <c r="D35" s="32">
        <v>1</v>
      </c>
      <c r="E35" s="27">
        <v>3.6955241460541813E-2</v>
      </c>
      <c r="F35" s="28">
        <v>0.15606595995288575</v>
      </c>
      <c r="G35" s="28">
        <v>8.097762073027091E-3</v>
      </c>
      <c r="H35" s="28">
        <v>5.1972909305064784E-2</v>
      </c>
      <c r="I35" s="28">
        <v>0.71414899882214367</v>
      </c>
      <c r="J35" s="28">
        <v>3.2759128386336864E-2</v>
      </c>
    </row>
    <row r="36" spans="1:10" ht="15" customHeight="1">
      <c r="A36" s="47"/>
      <c r="B36" s="25"/>
      <c r="C36" s="49" t="s">
        <v>410</v>
      </c>
      <c r="D36" s="29">
        <v>2397</v>
      </c>
      <c r="E36" s="35">
        <v>100</v>
      </c>
      <c r="F36" s="36">
        <v>384</v>
      </c>
      <c r="G36" s="36">
        <v>35</v>
      </c>
      <c r="H36" s="36">
        <v>126</v>
      </c>
      <c r="I36" s="36">
        <v>1653</v>
      </c>
      <c r="J36" s="36">
        <v>99</v>
      </c>
    </row>
    <row r="37" spans="1:10" ht="15" customHeight="1">
      <c r="A37" s="47"/>
      <c r="B37" s="25"/>
      <c r="C37" s="51"/>
      <c r="D37" s="32">
        <v>1</v>
      </c>
      <c r="E37" s="27">
        <v>4.1718815185648725E-2</v>
      </c>
      <c r="F37" s="28">
        <v>0.16020025031289112</v>
      </c>
      <c r="G37" s="28">
        <v>1.4601585314977055E-2</v>
      </c>
      <c r="H37" s="28">
        <v>5.2565707133917394E-2</v>
      </c>
      <c r="I37" s="28">
        <v>0.68961201501877345</v>
      </c>
      <c r="J37" s="28">
        <v>4.130162703379224E-2</v>
      </c>
    </row>
    <row r="38" spans="1:10" ht="15" customHeight="1">
      <c r="A38" s="47"/>
      <c r="B38" s="25"/>
      <c r="C38" s="49" t="s">
        <v>411</v>
      </c>
      <c r="D38" s="29">
        <v>794</v>
      </c>
      <c r="E38" s="35">
        <v>36</v>
      </c>
      <c r="F38" s="36">
        <v>100</v>
      </c>
      <c r="G38" s="36">
        <v>7</v>
      </c>
      <c r="H38" s="36">
        <v>29</v>
      </c>
      <c r="I38" s="36">
        <v>552</v>
      </c>
      <c r="J38" s="36">
        <v>70</v>
      </c>
    </row>
    <row r="39" spans="1:10" ht="15" customHeight="1">
      <c r="A39" s="47"/>
      <c r="B39" s="40"/>
      <c r="C39" s="50"/>
      <c r="D39" s="41">
        <v>1</v>
      </c>
      <c r="E39" s="42">
        <v>4.534005037783375E-2</v>
      </c>
      <c r="F39" s="43">
        <v>0.12594458438287154</v>
      </c>
      <c r="G39" s="43">
        <v>8.8161209068010078E-3</v>
      </c>
      <c r="H39" s="43">
        <v>3.6523929471032744E-2</v>
      </c>
      <c r="I39" s="43">
        <v>0.69521410579345089</v>
      </c>
      <c r="J39" s="43">
        <v>8.8161209068010074E-2</v>
      </c>
    </row>
    <row r="40" spans="1:10" ht="15" customHeight="1">
      <c r="A40" s="47"/>
      <c r="B40" s="25" t="s">
        <v>297</v>
      </c>
      <c r="C40" s="52" t="s">
        <v>2</v>
      </c>
      <c r="D40" s="22">
        <v>1979</v>
      </c>
      <c r="E40" s="23">
        <v>86</v>
      </c>
      <c r="F40" s="24">
        <v>295</v>
      </c>
      <c r="G40" s="24">
        <v>22</v>
      </c>
      <c r="H40" s="24">
        <v>126</v>
      </c>
      <c r="I40" s="24">
        <v>1379</v>
      </c>
      <c r="J40" s="24">
        <v>71</v>
      </c>
    </row>
    <row r="41" spans="1:10" ht="15" customHeight="1">
      <c r="A41" s="47"/>
      <c r="B41" s="25"/>
      <c r="C41" s="51"/>
      <c r="D41" s="32">
        <v>1</v>
      </c>
      <c r="E41" s="27">
        <v>4.3456291056088933E-2</v>
      </c>
      <c r="F41" s="28">
        <v>0.14906518443658415</v>
      </c>
      <c r="G41" s="28">
        <v>1.1116725618999495E-2</v>
      </c>
      <c r="H41" s="28">
        <v>6.3668519454269837E-2</v>
      </c>
      <c r="I41" s="28">
        <v>0.69681657402728647</v>
      </c>
      <c r="J41" s="28">
        <v>3.5876705406771098E-2</v>
      </c>
    </row>
    <row r="42" spans="1:10" ht="15" customHeight="1">
      <c r="A42" s="47"/>
      <c r="B42" s="25"/>
      <c r="C42" s="49" t="s">
        <v>309</v>
      </c>
      <c r="D42" s="29">
        <v>1921</v>
      </c>
      <c r="E42" s="30">
        <v>71</v>
      </c>
      <c r="F42" s="31">
        <v>313</v>
      </c>
      <c r="G42" s="31">
        <v>6</v>
      </c>
      <c r="H42" s="31">
        <v>101</v>
      </c>
      <c r="I42" s="31">
        <v>1362</v>
      </c>
      <c r="J42" s="31">
        <v>68</v>
      </c>
    </row>
    <row r="43" spans="1:10" ht="15" customHeight="1">
      <c r="A43" s="47"/>
      <c r="B43" s="25"/>
      <c r="C43" s="51"/>
      <c r="D43" s="32">
        <v>1</v>
      </c>
      <c r="E43" s="27">
        <v>3.695991671004685E-2</v>
      </c>
      <c r="F43" s="28">
        <v>0.16293597084851641</v>
      </c>
      <c r="G43" s="28">
        <v>3.1233732431025507E-3</v>
      </c>
      <c r="H43" s="28">
        <v>5.2576782925559604E-2</v>
      </c>
      <c r="I43" s="28">
        <v>0.70900572618427904</v>
      </c>
      <c r="J43" s="28">
        <v>3.5398230088495575E-2</v>
      </c>
    </row>
    <row r="44" spans="1:10" ht="15" customHeight="1">
      <c r="A44" s="47"/>
      <c r="B44" s="25"/>
      <c r="C44" s="49" t="s">
        <v>310</v>
      </c>
      <c r="D44" s="29">
        <v>1117</v>
      </c>
      <c r="E44" s="30">
        <v>42</v>
      </c>
      <c r="F44" s="31">
        <v>160</v>
      </c>
      <c r="G44" s="31">
        <v>15</v>
      </c>
      <c r="H44" s="31">
        <v>63</v>
      </c>
      <c r="I44" s="31">
        <v>819</v>
      </c>
      <c r="J44" s="31">
        <v>18</v>
      </c>
    </row>
    <row r="45" spans="1:10" ht="15" customHeight="1">
      <c r="A45" s="47"/>
      <c r="B45" s="25"/>
      <c r="C45" s="51"/>
      <c r="D45" s="32">
        <v>1</v>
      </c>
      <c r="E45" s="27">
        <v>3.7600716204118173E-2</v>
      </c>
      <c r="F45" s="28">
        <v>0.14324082363473589</v>
      </c>
      <c r="G45" s="28">
        <v>1.342882721575649E-2</v>
      </c>
      <c r="H45" s="28">
        <v>5.640107430617726E-2</v>
      </c>
      <c r="I45" s="28">
        <v>0.73321396598030442</v>
      </c>
      <c r="J45" s="28">
        <v>1.611459265890779E-2</v>
      </c>
    </row>
    <row r="46" spans="1:10" ht="15" customHeight="1">
      <c r="A46" s="47"/>
      <c r="B46" s="25"/>
      <c r="C46" s="49" t="s">
        <v>5</v>
      </c>
      <c r="D46" s="29">
        <v>1482</v>
      </c>
      <c r="E46" s="30">
        <v>52</v>
      </c>
      <c r="F46" s="31">
        <v>199</v>
      </c>
      <c r="G46" s="31">
        <v>15</v>
      </c>
      <c r="H46" s="31">
        <v>95</v>
      </c>
      <c r="I46" s="31">
        <v>1029</v>
      </c>
      <c r="J46" s="31">
        <v>92</v>
      </c>
    </row>
    <row r="47" spans="1:10" ht="15" customHeight="1">
      <c r="A47" s="47"/>
      <c r="B47" s="25"/>
      <c r="C47" s="51"/>
      <c r="D47" s="32">
        <v>1</v>
      </c>
      <c r="E47" s="27">
        <v>3.5087719298245612E-2</v>
      </c>
      <c r="F47" s="28">
        <v>0.13427800269905532</v>
      </c>
      <c r="G47" s="28">
        <v>1.0121457489878543E-2</v>
      </c>
      <c r="H47" s="28">
        <v>6.4102564102564097E-2</v>
      </c>
      <c r="I47" s="28">
        <v>0.69433198380566796</v>
      </c>
      <c r="J47" s="28">
        <v>6.2078272604588397E-2</v>
      </c>
    </row>
    <row r="48" spans="1:10" ht="15" customHeight="1">
      <c r="A48" s="47"/>
      <c r="B48" s="25"/>
      <c r="C48" s="49" t="s">
        <v>311</v>
      </c>
      <c r="D48" s="29">
        <v>2208</v>
      </c>
      <c r="E48" s="30">
        <v>87</v>
      </c>
      <c r="F48" s="31">
        <v>339</v>
      </c>
      <c r="G48" s="31">
        <v>25</v>
      </c>
      <c r="H48" s="31">
        <v>119</v>
      </c>
      <c r="I48" s="31">
        <v>1591</v>
      </c>
      <c r="J48" s="31">
        <v>47</v>
      </c>
    </row>
    <row r="49" spans="1:10" ht="15" customHeight="1">
      <c r="A49" s="47"/>
      <c r="B49" s="25"/>
      <c r="C49" s="51"/>
      <c r="D49" s="32">
        <v>1</v>
      </c>
      <c r="E49" s="27">
        <v>3.940217391304348E-2</v>
      </c>
      <c r="F49" s="28">
        <v>0.15353260869565216</v>
      </c>
      <c r="G49" s="28">
        <v>1.1322463768115942E-2</v>
      </c>
      <c r="H49" s="28">
        <v>5.3894927536231887E-2</v>
      </c>
      <c r="I49" s="28">
        <v>0.72056159420289856</v>
      </c>
      <c r="J49" s="28">
        <v>2.1286231884057972E-2</v>
      </c>
    </row>
    <row r="50" spans="1:10" ht="15" customHeight="1">
      <c r="A50" s="47"/>
      <c r="B50" s="25"/>
      <c r="C50" s="49" t="s">
        <v>7</v>
      </c>
      <c r="D50" s="29">
        <v>1532</v>
      </c>
      <c r="E50" s="30">
        <v>63</v>
      </c>
      <c r="F50" s="31">
        <v>268</v>
      </c>
      <c r="G50" s="31">
        <v>10</v>
      </c>
      <c r="H50" s="31">
        <v>66</v>
      </c>
      <c r="I50" s="31">
        <v>1073</v>
      </c>
      <c r="J50" s="31">
        <v>52</v>
      </c>
    </row>
    <row r="51" spans="1:10" ht="15" customHeight="1">
      <c r="A51" s="47"/>
      <c r="B51" s="25"/>
      <c r="C51" s="51"/>
      <c r="D51" s="32">
        <v>1</v>
      </c>
      <c r="E51" s="27">
        <v>4.1122715404699736E-2</v>
      </c>
      <c r="F51" s="28">
        <v>0.17493472584856398</v>
      </c>
      <c r="G51" s="28">
        <v>6.5274151436031328E-3</v>
      </c>
      <c r="H51" s="28">
        <v>4.3080939947780679E-2</v>
      </c>
      <c r="I51" s="28">
        <v>0.70039164490861616</v>
      </c>
      <c r="J51" s="28">
        <v>3.3942558746736295E-2</v>
      </c>
    </row>
    <row r="52" spans="1:10" ht="15" customHeight="1">
      <c r="A52" s="47"/>
      <c r="B52" s="25"/>
      <c r="C52" s="49" t="s">
        <v>3</v>
      </c>
      <c r="D52" s="29">
        <v>2344</v>
      </c>
      <c r="E52" s="30">
        <v>71</v>
      </c>
      <c r="F52" s="31">
        <v>407</v>
      </c>
      <c r="G52" s="31">
        <v>22</v>
      </c>
      <c r="H52" s="31">
        <v>122</v>
      </c>
      <c r="I52" s="31">
        <v>1619</v>
      </c>
      <c r="J52" s="31">
        <v>103</v>
      </c>
    </row>
    <row r="53" spans="1:10" ht="15" customHeight="1">
      <c r="A53" s="47"/>
      <c r="B53" s="25"/>
      <c r="C53" s="51"/>
      <c r="D53" s="32">
        <v>1</v>
      </c>
      <c r="E53" s="27">
        <v>3.0290102389078498E-2</v>
      </c>
      <c r="F53" s="28">
        <v>0.17363481228668942</v>
      </c>
      <c r="G53" s="28">
        <v>9.3856655290102398E-3</v>
      </c>
      <c r="H53" s="28">
        <v>5.2047781569965867E-2</v>
      </c>
      <c r="I53" s="28">
        <v>0.69069965870307171</v>
      </c>
      <c r="J53" s="28">
        <v>4.3941979522184302E-2</v>
      </c>
    </row>
    <row r="54" spans="1:10" ht="15" customHeight="1">
      <c r="A54" s="47"/>
      <c r="B54" s="25"/>
      <c r="C54" s="49" t="s">
        <v>6</v>
      </c>
      <c r="D54" s="29">
        <v>1909</v>
      </c>
      <c r="E54" s="30">
        <v>58</v>
      </c>
      <c r="F54" s="31">
        <v>261</v>
      </c>
      <c r="G54" s="31">
        <v>14</v>
      </c>
      <c r="H54" s="31">
        <v>108</v>
      </c>
      <c r="I54" s="31">
        <v>1416</v>
      </c>
      <c r="J54" s="31">
        <v>52</v>
      </c>
    </row>
    <row r="55" spans="1:10" ht="15" customHeight="1">
      <c r="A55" s="47"/>
      <c r="B55" s="25"/>
      <c r="C55" s="51"/>
      <c r="D55" s="32">
        <v>1</v>
      </c>
      <c r="E55" s="27">
        <v>3.0382399161864852E-2</v>
      </c>
      <c r="F55" s="28">
        <v>0.13672079622839184</v>
      </c>
      <c r="G55" s="28">
        <v>7.3336825563122057E-3</v>
      </c>
      <c r="H55" s="28">
        <v>5.6574122577265587E-2</v>
      </c>
      <c r="I55" s="28">
        <v>0.74174960712414872</v>
      </c>
      <c r="J55" s="28">
        <v>2.7239392352016764E-2</v>
      </c>
    </row>
    <row r="56" spans="1:10" ht="15" customHeight="1">
      <c r="A56" s="47"/>
      <c r="B56" s="25"/>
      <c r="C56" s="49" t="s">
        <v>8</v>
      </c>
      <c r="D56" s="29">
        <v>5182</v>
      </c>
      <c r="E56" s="30">
        <v>207</v>
      </c>
      <c r="F56" s="31">
        <v>737</v>
      </c>
      <c r="G56" s="31">
        <v>38</v>
      </c>
      <c r="H56" s="31">
        <v>220</v>
      </c>
      <c r="I56" s="31">
        <v>3714</v>
      </c>
      <c r="J56" s="31">
        <v>266</v>
      </c>
    </row>
    <row r="57" spans="1:10" ht="15" customHeight="1">
      <c r="A57" s="47"/>
      <c r="B57" s="40"/>
      <c r="C57" s="50"/>
      <c r="D57" s="41">
        <v>1</v>
      </c>
      <c r="E57" s="42">
        <v>3.9945966808182166E-2</v>
      </c>
      <c r="F57" s="43">
        <v>0.14222307989193361</v>
      </c>
      <c r="G57" s="43">
        <v>7.3330760324199148E-3</v>
      </c>
      <c r="H57" s="43">
        <v>4.2454650714010035E-2</v>
      </c>
      <c r="I57" s="43">
        <v>0.71671169432651483</v>
      </c>
      <c r="J57" s="43">
        <v>5.1331532226939404E-2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374" priority="31" rank="1"/>
  </conditionalFormatting>
  <conditionalFormatting sqref="E57:J57">
    <cfRule type="top10" dxfId="373" priority="25" rank="1"/>
  </conditionalFormatting>
  <conditionalFormatting sqref="E55:J55">
    <cfRule type="top10" dxfId="372" priority="24" rank="1"/>
  </conditionalFormatting>
  <conditionalFormatting sqref="E53:J53">
    <cfRule type="top10" dxfId="371" priority="23" rank="1"/>
  </conditionalFormatting>
  <conditionalFormatting sqref="E51:J51">
    <cfRule type="top10" dxfId="370" priority="22" rank="1"/>
  </conditionalFormatting>
  <conditionalFormatting sqref="E49:J49">
    <cfRule type="top10" dxfId="369" priority="21" rank="1"/>
  </conditionalFormatting>
  <conditionalFormatting sqref="E47:J47">
    <cfRule type="top10" dxfId="368" priority="20" rank="1"/>
  </conditionalFormatting>
  <conditionalFormatting sqref="E45:J45">
    <cfRule type="top10" dxfId="367" priority="19" rank="1"/>
  </conditionalFormatting>
  <conditionalFormatting sqref="E43:J43">
    <cfRule type="top10" dxfId="366" priority="18" rank="1"/>
  </conditionalFormatting>
  <conditionalFormatting sqref="E41:J41">
    <cfRule type="top10" dxfId="365" priority="17" rank="1"/>
  </conditionalFormatting>
  <conditionalFormatting sqref="E39:J39">
    <cfRule type="top10" dxfId="364" priority="16" rank="1"/>
  </conditionalFormatting>
  <conditionalFormatting sqref="E37:J37">
    <cfRule type="top10" dxfId="363" priority="15" rank="1"/>
  </conditionalFormatting>
  <conditionalFormatting sqref="E35:J35">
    <cfRule type="top10" dxfId="362" priority="14" rank="1"/>
  </conditionalFormatting>
  <conditionalFormatting sqref="E33:J33">
    <cfRule type="top10" dxfId="361" priority="13" rank="1"/>
  </conditionalFormatting>
  <conditionalFormatting sqref="E31:J31">
    <cfRule type="top10" dxfId="360" priority="11" rank="1"/>
  </conditionalFormatting>
  <conditionalFormatting sqref="E29:J29">
    <cfRule type="top10" dxfId="359" priority="10" rank="1"/>
  </conditionalFormatting>
  <conditionalFormatting sqref="E27:J27">
    <cfRule type="top10" dxfId="358" priority="9" rank="1"/>
  </conditionalFormatting>
  <conditionalFormatting sqref="E25:J25">
    <cfRule type="top10" dxfId="357" priority="8" rank="1"/>
  </conditionalFormatting>
  <conditionalFormatting sqref="E23:J23">
    <cfRule type="top10" dxfId="356" priority="7" rank="1"/>
  </conditionalFormatting>
  <conditionalFormatting sqref="E21:J21">
    <cfRule type="top10" dxfId="355" priority="6" rank="1"/>
  </conditionalFormatting>
  <conditionalFormatting sqref="E19:J19">
    <cfRule type="top10" dxfId="354" priority="5" rank="1"/>
  </conditionalFormatting>
  <conditionalFormatting sqref="E17:J17">
    <cfRule type="top10" dxfId="353" priority="4" rank="1"/>
  </conditionalFormatting>
  <conditionalFormatting sqref="E15:J15">
    <cfRule type="top10" dxfId="352" priority="3" rank="1"/>
  </conditionalFormatting>
  <conditionalFormatting sqref="E13:J13">
    <cfRule type="top10" dxfId="351" priority="2" rank="1"/>
  </conditionalFormatting>
  <conditionalFormatting sqref="E11:J11">
    <cfRule type="top10" dxfId="3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363</v>
      </c>
    </row>
    <row r="4" spans="1:16384" ht="15" customHeight="1"/>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214</v>
      </c>
      <c r="F7" s="14" t="s">
        <v>215</v>
      </c>
      <c r="G7" s="14" t="s">
        <v>216</v>
      </c>
      <c r="H7" s="14" t="s">
        <v>217</v>
      </c>
      <c r="I7" s="14" t="s">
        <v>218</v>
      </c>
      <c r="J7" s="14" t="s">
        <v>219</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1742</v>
      </c>
      <c r="F8" s="17">
        <v>4350</v>
      </c>
      <c r="G8" s="17">
        <v>7810</v>
      </c>
      <c r="H8" s="17">
        <v>2180</v>
      </c>
      <c r="I8" s="17">
        <v>2017</v>
      </c>
      <c r="J8" s="17">
        <v>1004</v>
      </c>
      <c r="K8" s="17">
        <v>571</v>
      </c>
    </row>
    <row r="9" spans="1:16384" ht="15" customHeight="1">
      <c r="A9" s="47"/>
      <c r="B9" s="55"/>
      <c r="C9" s="56"/>
      <c r="D9" s="18">
        <v>1</v>
      </c>
      <c r="E9" s="19">
        <v>8.854325505743621E-2</v>
      </c>
      <c r="F9" s="20">
        <v>0.22110399512046355</v>
      </c>
      <c r="G9" s="20">
        <v>0.39697062112432652</v>
      </c>
      <c r="H9" s="20">
        <v>0.11080614008335875</v>
      </c>
      <c r="I9" s="20">
        <v>0.10252109382941954</v>
      </c>
      <c r="J9" s="20">
        <v>5.1031818643895499E-2</v>
      </c>
      <c r="K9" s="20">
        <v>2.9023076141099929E-2</v>
      </c>
    </row>
    <row r="10" spans="1:16384" ht="15" customHeight="1">
      <c r="A10" s="47"/>
      <c r="B10" s="21" t="s">
        <v>294</v>
      </c>
      <c r="C10" s="57" t="s">
        <v>300</v>
      </c>
      <c r="D10" s="22">
        <v>9368</v>
      </c>
      <c r="E10" s="23">
        <v>1166</v>
      </c>
      <c r="F10" s="24">
        <v>2362</v>
      </c>
      <c r="G10" s="24">
        <v>3324</v>
      </c>
      <c r="H10" s="24">
        <v>821</v>
      </c>
      <c r="I10" s="24">
        <v>913</v>
      </c>
      <c r="J10" s="24">
        <v>488</v>
      </c>
      <c r="K10" s="24">
        <v>294</v>
      </c>
    </row>
    <row r="11" spans="1:16384" ht="15" customHeight="1">
      <c r="A11" s="47"/>
      <c r="B11" s="25"/>
      <c r="C11" s="51"/>
      <c r="D11" s="26">
        <v>1</v>
      </c>
      <c r="E11" s="27">
        <v>0.12446626814688301</v>
      </c>
      <c r="F11" s="28">
        <v>0.25213492741246796</v>
      </c>
      <c r="G11" s="28">
        <v>0.35482493595217762</v>
      </c>
      <c r="H11" s="28">
        <v>8.7638770281810413E-2</v>
      </c>
      <c r="I11" s="28">
        <v>9.7459436379163114E-2</v>
      </c>
      <c r="J11" s="28">
        <v>5.2092228864218618E-2</v>
      </c>
      <c r="K11" s="28">
        <v>3.1383432963279251E-2</v>
      </c>
    </row>
    <row r="12" spans="1:16384" ht="15" customHeight="1">
      <c r="A12" s="47"/>
      <c r="B12" s="25"/>
      <c r="C12" s="49" t="s">
        <v>301</v>
      </c>
      <c r="D12" s="29">
        <v>10225</v>
      </c>
      <c r="E12" s="30">
        <v>570</v>
      </c>
      <c r="F12" s="31">
        <v>1983</v>
      </c>
      <c r="G12" s="31">
        <v>4456</v>
      </c>
      <c r="H12" s="31">
        <v>1346</v>
      </c>
      <c r="I12" s="31">
        <v>1097</v>
      </c>
      <c r="J12" s="31">
        <v>511</v>
      </c>
      <c r="K12" s="31">
        <v>262</v>
      </c>
    </row>
    <row r="13" spans="1:16384" ht="15" customHeight="1">
      <c r="A13" s="47"/>
      <c r="B13" s="40"/>
      <c r="C13" s="50"/>
      <c r="D13" s="41">
        <v>1</v>
      </c>
      <c r="E13" s="42">
        <v>5.5745721271393642E-2</v>
      </c>
      <c r="F13" s="43">
        <v>0.19393643031784841</v>
      </c>
      <c r="G13" s="43">
        <v>0.43579462102689487</v>
      </c>
      <c r="H13" s="43">
        <v>0.13163814180929095</v>
      </c>
      <c r="I13" s="43">
        <v>0.10728606356968215</v>
      </c>
      <c r="J13" s="43">
        <v>4.9975550122249392E-2</v>
      </c>
      <c r="K13" s="43">
        <v>2.5623471882640587E-2</v>
      </c>
    </row>
    <row r="14" spans="1:16384" ht="15" customHeight="1">
      <c r="A14" s="47"/>
      <c r="B14" s="25" t="s">
        <v>1</v>
      </c>
      <c r="C14" s="52" t="s">
        <v>302</v>
      </c>
      <c r="D14" s="22">
        <v>2690</v>
      </c>
      <c r="E14" s="23">
        <v>249</v>
      </c>
      <c r="F14" s="24">
        <v>576</v>
      </c>
      <c r="G14" s="24">
        <v>1099</v>
      </c>
      <c r="H14" s="24">
        <v>380</v>
      </c>
      <c r="I14" s="24">
        <v>237</v>
      </c>
      <c r="J14" s="24">
        <v>96</v>
      </c>
      <c r="K14" s="24">
        <v>53</v>
      </c>
    </row>
    <row r="15" spans="1:16384" ht="15" customHeight="1">
      <c r="A15" s="47"/>
      <c r="B15" s="25"/>
      <c r="C15" s="51"/>
      <c r="D15" s="32">
        <v>1</v>
      </c>
      <c r="E15" s="27">
        <v>9.256505576208178E-2</v>
      </c>
      <c r="F15" s="28">
        <v>0.21412639405204462</v>
      </c>
      <c r="G15" s="28">
        <v>0.40855018587360598</v>
      </c>
      <c r="H15" s="28">
        <v>0.14126394052044611</v>
      </c>
      <c r="I15" s="28">
        <v>8.8104089219330856E-2</v>
      </c>
      <c r="J15" s="28">
        <v>3.5687732342007436E-2</v>
      </c>
      <c r="K15" s="28">
        <v>1.9702602230483271E-2</v>
      </c>
    </row>
    <row r="16" spans="1:16384" ht="15" customHeight="1">
      <c r="A16" s="47"/>
      <c r="B16" s="25"/>
      <c r="C16" s="49" t="s">
        <v>303</v>
      </c>
      <c r="D16" s="29">
        <v>2875</v>
      </c>
      <c r="E16" s="30">
        <v>233</v>
      </c>
      <c r="F16" s="31">
        <v>612</v>
      </c>
      <c r="G16" s="31">
        <v>1223</v>
      </c>
      <c r="H16" s="31">
        <v>357</v>
      </c>
      <c r="I16" s="31">
        <v>258</v>
      </c>
      <c r="J16" s="31">
        <v>117</v>
      </c>
      <c r="K16" s="31">
        <v>75</v>
      </c>
    </row>
    <row r="17" spans="1:11" ht="15" customHeight="1">
      <c r="A17" s="47"/>
      <c r="B17" s="25"/>
      <c r="C17" s="51"/>
      <c r="D17" s="32">
        <v>1</v>
      </c>
      <c r="E17" s="27">
        <v>8.1043478260869564E-2</v>
      </c>
      <c r="F17" s="28">
        <v>0.21286956521739131</v>
      </c>
      <c r="G17" s="28">
        <v>0.42539130434782607</v>
      </c>
      <c r="H17" s="28">
        <v>0.12417391304347826</v>
      </c>
      <c r="I17" s="28">
        <v>8.9739130434782613E-2</v>
      </c>
      <c r="J17" s="28">
        <v>4.0695652173913043E-2</v>
      </c>
      <c r="K17" s="28">
        <v>2.6086956521739129E-2</v>
      </c>
    </row>
    <row r="18" spans="1:11" ht="15" customHeight="1">
      <c r="A18" s="47"/>
      <c r="B18" s="25"/>
      <c r="C18" s="49" t="s">
        <v>304</v>
      </c>
      <c r="D18" s="29">
        <v>3280</v>
      </c>
      <c r="E18" s="30">
        <v>270</v>
      </c>
      <c r="F18" s="31">
        <v>732</v>
      </c>
      <c r="G18" s="31">
        <v>1330</v>
      </c>
      <c r="H18" s="31">
        <v>374</v>
      </c>
      <c r="I18" s="31">
        <v>307</v>
      </c>
      <c r="J18" s="31">
        <v>167</v>
      </c>
      <c r="K18" s="31">
        <v>100</v>
      </c>
    </row>
    <row r="19" spans="1:11" ht="15" customHeight="1">
      <c r="A19" s="47"/>
      <c r="B19" s="25"/>
      <c r="C19" s="51"/>
      <c r="D19" s="32">
        <v>1</v>
      </c>
      <c r="E19" s="27">
        <v>8.2317073170731711E-2</v>
      </c>
      <c r="F19" s="28">
        <v>0.22317073170731708</v>
      </c>
      <c r="G19" s="28">
        <v>0.40548780487804881</v>
      </c>
      <c r="H19" s="28">
        <v>0.11402439024390244</v>
      </c>
      <c r="I19" s="28">
        <v>9.3597560975609756E-2</v>
      </c>
      <c r="J19" s="28">
        <v>5.091463414634146E-2</v>
      </c>
      <c r="K19" s="28">
        <v>3.048780487804878E-2</v>
      </c>
    </row>
    <row r="20" spans="1:11" ht="15" customHeight="1">
      <c r="A20" s="47"/>
      <c r="B20" s="25"/>
      <c r="C20" s="49" t="s">
        <v>305</v>
      </c>
      <c r="D20" s="29">
        <v>4523</v>
      </c>
      <c r="E20" s="30">
        <v>383</v>
      </c>
      <c r="F20" s="31">
        <v>985</v>
      </c>
      <c r="G20" s="31">
        <v>1810</v>
      </c>
      <c r="H20" s="31">
        <v>474</v>
      </c>
      <c r="I20" s="31">
        <v>494</v>
      </c>
      <c r="J20" s="31">
        <v>246</v>
      </c>
      <c r="K20" s="31">
        <v>131</v>
      </c>
    </row>
    <row r="21" spans="1:11" ht="15" customHeight="1">
      <c r="A21" s="47"/>
      <c r="B21" s="25"/>
      <c r="C21" s="51"/>
      <c r="D21" s="32">
        <v>1</v>
      </c>
      <c r="E21" s="27">
        <v>8.4678310855626798E-2</v>
      </c>
      <c r="F21" s="28">
        <v>0.21777581251381825</v>
      </c>
      <c r="G21" s="28">
        <v>0.40017687375635641</v>
      </c>
      <c r="H21" s="28">
        <v>0.10479770064116736</v>
      </c>
      <c r="I21" s="28">
        <v>0.10921954455007739</v>
      </c>
      <c r="J21" s="28">
        <v>5.4388680079593188E-2</v>
      </c>
      <c r="K21" s="28">
        <v>2.8963077603360601E-2</v>
      </c>
    </row>
    <row r="22" spans="1:11" ht="15" customHeight="1">
      <c r="A22" s="47"/>
      <c r="B22" s="25"/>
      <c r="C22" s="49" t="s">
        <v>306</v>
      </c>
      <c r="D22" s="29">
        <v>5762</v>
      </c>
      <c r="E22" s="30">
        <v>543</v>
      </c>
      <c r="F22" s="31">
        <v>1329</v>
      </c>
      <c r="G22" s="31">
        <v>2154</v>
      </c>
      <c r="H22" s="31">
        <v>545</v>
      </c>
      <c r="I22" s="31">
        <v>670</v>
      </c>
      <c r="J22" s="31">
        <v>351</v>
      </c>
      <c r="K22" s="31">
        <v>170</v>
      </c>
    </row>
    <row r="23" spans="1:11" ht="15" customHeight="1">
      <c r="A23" s="47"/>
      <c r="B23" s="40"/>
      <c r="C23" s="50"/>
      <c r="D23" s="41">
        <v>1</v>
      </c>
      <c r="E23" s="42">
        <v>9.4238111766747651E-2</v>
      </c>
      <c r="F23" s="43">
        <v>0.23064908018049288</v>
      </c>
      <c r="G23" s="43">
        <v>0.37382853175980563</v>
      </c>
      <c r="H23" s="43">
        <v>9.4585213467545989E-2</v>
      </c>
      <c r="I23" s="43">
        <v>0.11627906976744186</v>
      </c>
      <c r="J23" s="43">
        <v>6.0916348490107602E-2</v>
      </c>
      <c r="K23" s="43">
        <v>2.9503644567858381E-2</v>
      </c>
    </row>
    <row r="24" spans="1:11" ht="15" customHeight="1">
      <c r="A24" s="47"/>
      <c r="B24" s="25" t="s">
        <v>295</v>
      </c>
      <c r="C24" s="52" t="s">
        <v>307</v>
      </c>
      <c r="D24" s="22">
        <v>2093</v>
      </c>
      <c r="E24" s="23">
        <v>155</v>
      </c>
      <c r="F24" s="24">
        <v>232</v>
      </c>
      <c r="G24" s="24">
        <v>868</v>
      </c>
      <c r="H24" s="24">
        <v>271</v>
      </c>
      <c r="I24" s="24">
        <v>272</v>
      </c>
      <c r="J24" s="24">
        <v>189</v>
      </c>
      <c r="K24" s="24">
        <v>106</v>
      </c>
    </row>
    <row r="25" spans="1:11" ht="15" customHeight="1">
      <c r="A25" s="47"/>
      <c r="B25" s="25"/>
      <c r="C25" s="51"/>
      <c r="D25" s="32">
        <v>1</v>
      </c>
      <c r="E25" s="27">
        <v>7.4056378404204495E-2</v>
      </c>
      <c r="F25" s="28">
        <v>0.11084567606306736</v>
      </c>
      <c r="G25" s="28">
        <v>0.41471571906354515</v>
      </c>
      <c r="H25" s="28">
        <v>0.12947921643573818</v>
      </c>
      <c r="I25" s="28">
        <v>0.12995699952221693</v>
      </c>
      <c r="J25" s="28">
        <v>9.0301003344481601E-2</v>
      </c>
      <c r="K25" s="28">
        <v>5.0645007166746296E-2</v>
      </c>
    </row>
    <row r="26" spans="1:11" ht="15" customHeight="1">
      <c r="A26" s="47"/>
      <c r="B26" s="25"/>
      <c r="C26" s="49" t="s">
        <v>308</v>
      </c>
      <c r="D26" s="29">
        <v>6217</v>
      </c>
      <c r="E26" s="30">
        <v>551</v>
      </c>
      <c r="F26" s="31">
        <v>1473</v>
      </c>
      <c r="G26" s="31">
        <v>2344</v>
      </c>
      <c r="H26" s="31">
        <v>693</v>
      </c>
      <c r="I26" s="31">
        <v>708</v>
      </c>
      <c r="J26" s="31">
        <v>295</v>
      </c>
      <c r="K26" s="31">
        <v>153</v>
      </c>
    </row>
    <row r="27" spans="1:11" ht="15" customHeight="1">
      <c r="A27" s="47"/>
      <c r="B27" s="25"/>
      <c r="C27" s="51"/>
      <c r="D27" s="32">
        <v>1</v>
      </c>
      <c r="E27" s="27">
        <v>8.8627955605597553E-2</v>
      </c>
      <c r="F27" s="28">
        <v>0.23693099565706932</v>
      </c>
      <c r="G27" s="28">
        <v>0.37703072221328615</v>
      </c>
      <c r="H27" s="28">
        <v>0.11146855396493485</v>
      </c>
      <c r="I27" s="28">
        <v>0.11388129322824514</v>
      </c>
      <c r="J27" s="28">
        <v>4.7450538845102141E-2</v>
      </c>
      <c r="K27" s="28">
        <v>2.4609940485764838E-2</v>
      </c>
    </row>
    <row r="28" spans="1:11" ht="15" customHeight="1">
      <c r="A28" s="47"/>
      <c r="B28" s="25"/>
      <c r="C28" s="49" t="s">
        <v>406</v>
      </c>
      <c r="D28" s="29">
        <v>7018</v>
      </c>
      <c r="E28" s="30">
        <v>646</v>
      </c>
      <c r="F28" s="31">
        <v>1755</v>
      </c>
      <c r="G28" s="31">
        <v>2855</v>
      </c>
      <c r="H28" s="31">
        <v>767</v>
      </c>
      <c r="I28" s="31">
        <v>580</v>
      </c>
      <c r="J28" s="31">
        <v>282</v>
      </c>
      <c r="K28" s="31">
        <v>133</v>
      </c>
    </row>
    <row r="29" spans="1:11" ht="15" customHeight="1">
      <c r="A29" s="47"/>
      <c r="B29" s="25"/>
      <c r="C29" s="51"/>
      <c r="D29" s="32">
        <v>1</v>
      </c>
      <c r="E29" s="27">
        <v>9.2049016813907092E-2</v>
      </c>
      <c r="F29" s="28">
        <v>0.25007124536905101</v>
      </c>
      <c r="G29" s="28">
        <v>0.4068110572812767</v>
      </c>
      <c r="H29" s="28">
        <v>0.10929039612425193</v>
      </c>
      <c r="I29" s="28">
        <v>8.2644628099173556E-2</v>
      </c>
      <c r="J29" s="28">
        <v>4.0182388144770591E-2</v>
      </c>
      <c r="K29" s="28">
        <v>1.8951268167569108E-2</v>
      </c>
    </row>
    <row r="30" spans="1:11" ht="15" customHeight="1">
      <c r="A30" s="47"/>
      <c r="B30" s="25"/>
      <c r="C30" s="49" t="s">
        <v>407</v>
      </c>
      <c r="D30" s="29">
        <v>4023</v>
      </c>
      <c r="E30" s="30">
        <v>370</v>
      </c>
      <c r="F30" s="31">
        <v>816</v>
      </c>
      <c r="G30" s="31">
        <v>1636</v>
      </c>
      <c r="H30" s="31">
        <v>419</v>
      </c>
      <c r="I30" s="31">
        <v>430</v>
      </c>
      <c r="J30" s="31">
        <v>223</v>
      </c>
      <c r="K30" s="31">
        <v>129</v>
      </c>
    </row>
    <row r="31" spans="1:11" ht="15" customHeight="1">
      <c r="A31" s="47"/>
      <c r="B31" s="40"/>
      <c r="C31" s="50"/>
      <c r="D31" s="41">
        <v>1</v>
      </c>
      <c r="E31" s="42">
        <v>9.1971165796669155E-2</v>
      </c>
      <c r="F31" s="43">
        <v>0.20283370618941088</v>
      </c>
      <c r="G31" s="43">
        <v>0.40666169525229928</v>
      </c>
      <c r="H31" s="43">
        <v>0.10415113099676858</v>
      </c>
      <c r="I31" s="43">
        <v>0.10688540889883172</v>
      </c>
      <c r="J31" s="43">
        <v>5.5431270196370869E-2</v>
      </c>
      <c r="K31" s="43">
        <v>3.2065622669649518E-2</v>
      </c>
    </row>
    <row r="32" spans="1:11" ht="15" customHeight="1">
      <c r="A32" s="47"/>
      <c r="B32" s="25" t="s">
        <v>296</v>
      </c>
      <c r="C32" s="52" t="s">
        <v>408</v>
      </c>
      <c r="D32" s="22">
        <v>2534</v>
      </c>
      <c r="E32" s="33">
        <v>279</v>
      </c>
      <c r="F32" s="34">
        <v>588</v>
      </c>
      <c r="G32" s="34">
        <v>941</v>
      </c>
      <c r="H32" s="34">
        <v>314</v>
      </c>
      <c r="I32" s="34">
        <v>245</v>
      </c>
      <c r="J32" s="34">
        <v>103</v>
      </c>
      <c r="K32" s="34">
        <v>64</v>
      </c>
    </row>
    <row r="33" spans="1:11" ht="15" customHeight="1">
      <c r="A33" s="47"/>
      <c r="B33" s="25"/>
      <c r="C33" s="51"/>
      <c r="D33" s="32">
        <v>1</v>
      </c>
      <c r="E33" s="27">
        <v>0.11010260457774269</v>
      </c>
      <c r="F33" s="28">
        <v>0.23204419889502761</v>
      </c>
      <c r="G33" s="28">
        <v>0.3713496448303078</v>
      </c>
      <c r="H33" s="28">
        <v>0.1239147592738753</v>
      </c>
      <c r="I33" s="28">
        <v>9.668508287292818E-2</v>
      </c>
      <c r="J33" s="28">
        <v>4.0647198105761645E-2</v>
      </c>
      <c r="K33" s="28">
        <v>2.5256511444356748E-2</v>
      </c>
    </row>
    <row r="34" spans="1:11" ht="15" customHeight="1">
      <c r="A34" s="47"/>
      <c r="B34" s="25"/>
      <c r="C34" s="49" t="s">
        <v>409</v>
      </c>
      <c r="D34" s="29">
        <v>13584</v>
      </c>
      <c r="E34" s="35">
        <v>1119</v>
      </c>
      <c r="F34" s="36">
        <v>3095</v>
      </c>
      <c r="G34" s="36">
        <v>5581</v>
      </c>
      <c r="H34" s="36">
        <v>1533</v>
      </c>
      <c r="I34" s="36">
        <v>1363</v>
      </c>
      <c r="J34" s="36">
        <v>603</v>
      </c>
      <c r="K34" s="36">
        <v>290</v>
      </c>
    </row>
    <row r="35" spans="1:11" ht="15" customHeight="1">
      <c r="A35" s="47"/>
      <c r="B35" s="25"/>
      <c r="C35" s="51"/>
      <c r="D35" s="32">
        <v>1</v>
      </c>
      <c r="E35" s="27">
        <v>8.2376325088339225E-2</v>
      </c>
      <c r="F35" s="28">
        <v>0.22784157832744406</v>
      </c>
      <c r="G35" s="28">
        <v>0.41085100117785628</v>
      </c>
      <c r="H35" s="28">
        <v>0.11285335689045936</v>
      </c>
      <c r="I35" s="28">
        <v>0.10033863368669023</v>
      </c>
      <c r="J35" s="28">
        <v>4.43904593639576E-2</v>
      </c>
      <c r="K35" s="28">
        <v>2.1348645465253238E-2</v>
      </c>
    </row>
    <row r="36" spans="1:11" ht="15" customHeight="1">
      <c r="A36" s="47"/>
      <c r="B36" s="25"/>
      <c r="C36" s="49" t="s">
        <v>410</v>
      </c>
      <c r="D36" s="29">
        <v>2397</v>
      </c>
      <c r="E36" s="35">
        <v>213</v>
      </c>
      <c r="F36" s="36">
        <v>462</v>
      </c>
      <c r="G36" s="36">
        <v>933</v>
      </c>
      <c r="H36" s="36">
        <v>244</v>
      </c>
      <c r="I36" s="36">
        <v>285</v>
      </c>
      <c r="J36" s="36">
        <v>180</v>
      </c>
      <c r="K36" s="36">
        <v>80</v>
      </c>
    </row>
    <row r="37" spans="1:11" ht="15" customHeight="1">
      <c r="A37" s="47"/>
      <c r="B37" s="25"/>
      <c r="C37" s="51"/>
      <c r="D37" s="32">
        <v>1</v>
      </c>
      <c r="E37" s="27">
        <v>8.8861076345431791E-2</v>
      </c>
      <c r="F37" s="28">
        <v>0.19274092615769711</v>
      </c>
      <c r="G37" s="28">
        <v>0.38923654568210264</v>
      </c>
      <c r="H37" s="28">
        <v>0.1017939090529829</v>
      </c>
      <c r="I37" s="28">
        <v>0.11889862327909888</v>
      </c>
      <c r="J37" s="28">
        <v>7.5093867334167716E-2</v>
      </c>
      <c r="K37" s="28">
        <v>3.3375052148518984E-2</v>
      </c>
    </row>
    <row r="38" spans="1:11" ht="15" customHeight="1">
      <c r="A38" s="47"/>
      <c r="B38" s="25"/>
      <c r="C38" s="49" t="s">
        <v>411</v>
      </c>
      <c r="D38" s="29">
        <v>794</v>
      </c>
      <c r="E38" s="35">
        <v>101</v>
      </c>
      <c r="F38" s="36">
        <v>153</v>
      </c>
      <c r="G38" s="36">
        <v>243</v>
      </c>
      <c r="H38" s="36">
        <v>56</v>
      </c>
      <c r="I38" s="36">
        <v>82</v>
      </c>
      <c r="J38" s="36">
        <v>102</v>
      </c>
      <c r="K38" s="36">
        <v>57</v>
      </c>
    </row>
    <row r="39" spans="1:11" ht="15" customHeight="1">
      <c r="A39" s="47"/>
      <c r="B39" s="40"/>
      <c r="C39" s="50"/>
      <c r="D39" s="41">
        <v>1</v>
      </c>
      <c r="E39" s="42">
        <v>0.12720403022670027</v>
      </c>
      <c r="F39" s="43">
        <v>0.19269521410579346</v>
      </c>
      <c r="G39" s="43">
        <v>0.30604534005037781</v>
      </c>
      <c r="H39" s="43">
        <v>7.0528967254408062E-2</v>
      </c>
      <c r="I39" s="43">
        <v>0.10327455919395466</v>
      </c>
      <c r="J39" s="43">
        <v>0.12846347607052896</v>
      </c>
      <c r="K39" s="43">
        <v>7.1788413098236775E-2</v>
      </c>
    </row>
    <row r="40" spans="1:11" ht="15" customHeight="1">
      <c r="A40" s="47"/>
      <c r="B40" s="25" t="s">
        <v>297</v>
      </c>
      <c r="C40" s="52" t="s">
        <v>2</v>
      </c>
      <c r="D40" s="22">
        <v>1979</v>
      </c>
      <c r="E40" s="23">
        <v>128</v>
      </c>
      <c r="F40" s="24">
        <v>435</v>
      </c>
      <c r="G40" s="24">
        <v>813</v>
      </c>
      <c r="H40" s="24">
        <v>264</v>
      </c>
      <c r="I40" s="24">
        <v>161</v>
      </c>
      <c r="J40" s="24">
        <v>123</v>
      </c>
      <c r="K40" s="24">
        <v>55</v>
      </c>
    </row>
    <row r="41" spans="1:11" ht="15" customHeight="1">
      <c r="A41" s="47"/>
      <c r="B41" s="25"/>
      <c r="C41" s="51"/>
      <c r="D41" s="32">
        <v>1</v>
      </c>
      <c r="E41" s="27">
        <v>6.4679130874178883E-2</v>
      </c>
      <c r="F41" s="28">
        <v>0.21980798383021727</v>
      </c>
      <c r="G41" s="28">
        <v>0.41081354219302679</v>
      </c>
      <c r="H41" s="28">
        <v>0.13340070742799393</v>
      </c>
      <c r="I41" s="28">
        <v>8.1354219302678124E-2</v>
      </c>
      <c r="J41" s="28">
        <v>6.2152602324406267E-2</v>
      </c>
      <c r="K41" s="28">
        <v>2.7791814047498736E-2</v>
      </c>
    </row>
    <row r="42" spans="1:11" ht="15" customHeight="1">
      <c r="A42" s="47"/>
      <c r="B42" s="25"/>
      <c r="C42" s="49" t="s">
        <v>309</v>
      </c>
      <c r="D42" s="29">
        <v>1921</v>
      </c>
      <c r="E42" s="30">
        <v>158</v>
      </c>
      <c r="F42" s="31">
        <v>455</v>
      </c>
      <c r="G42" s="31">
        <v>759</v>
      </c>
      <c r="H42" s="31">
        <v>213</v>
      </c>
      <c r="I42" s="31">
        <v>188</v>
      </c>
      <c r="J42" s="31">
        <v>119</v>
      </c>
      <c r="K42" s="31">
        <v>29</v>
      </c>
    </row>
    <row r="43" spans="1:11" ht="15" customHeight="1">
      <c r="A43" s="47"/>
      <c r="B43" s="25"/>
      <c r="C43" s="51"/>
      <c r="D43" s="32">
        <v>1</v>
      </c>
      <c r="E43" s="27">
        <v>8.2248828735033835E-2</v>
      </c>
      <c r="F43" s="28">
        <v>0.23685580426861011</v>
      </c>
      <c r="G43" s="28">
        <v>0.39510671525247265</v>
      </c>
      <c r="H43" s="28">
        <v>0.11087975013014055</v>
      </c>
      <c r="I43" s="28">
        <v>9.7865694950546589E-2</v>
      </c>
      <c r="J43" s="28">
        <v>6.1946902654867256E-2</v>
      </c>
      <c r="K43" s="28">
        <v>1.5096304008328995E-2</v>
      </c>
    </row>
    <row r="44" spans="1:11" ht="15" customHeight="1">
      <c r="A44" s="47"/>
      <c r="B44" s="25"/>
      <c r="C44" s="49" t="s">
        <v>310</v>
      </c>
      <c r="D44" s="29">
        <v>1117</v>
      </c>
      <c r="E44" s="30">
        <v>87</v>
      </c>
      <c r="F44" s="31">
        <v>276</v>
      </c>
      <c r="G44" s="31">
        <v>436</v>
      </c>
      <c r="H44" s="31">
        <v>145</v>
      </c>
      <c r="I44" s="31">
        <v>116</v>
      </c>
      <c r="J44" s="31">
        <v>48</v>
      </c>
      <c r="K44" s="31">
        <v>9</v>
      </c>
    </row>
    <row r="45" spans="1:11" ht="15" customHeight="1">
      <c r="A45" s="47"/>
      <c r="B45" s="25"/>
      <c r="C45" s="51"/>
      <c r="D45" s="32">
        <v>1</v>
      </c>
      <c r="E45" s="27">
        <v>7.7887197851387646E-2</v>
      </c>
      <c r="F45" s="28">
        <v>0.24709042076991944</v>
      </c>
      <c r="G45" s="28">
        <v>0.39033124440465533</v>
      </c>
      <c r="H45" s="28">
        <v>0.12981199641897942</v>
      </c>
      <c r="I45" s="28">
        <v>0.10384959713518353</v>
      </c>
      <c r="J45" s="28">
        <v>4.2972247090420773E-2</v>
      </c>
      <c r="K45" s="28">
        <v>8.057296329453895E-3</v>
      </c>
    </row>
    <row r="46" spans="1:11" ht="15" customHeight="1">
      <c r="A46" s="47"/>
      <c r="B46" s="25"/>
      <c r="C46" s="49" t="s">
        <v>5</v>
      </c>
      <c r="D46" s="29">
        <v>1482</v>
      </c>
      <c r="E46" s="30">
        <v>130</v>
      </c>
      <c r="F46" s="31">
        <v>321</v>
      </c>
      <c r="G46" s="31">
        <v>597</v>
      </c>
      <c r="H46" s="31">
        <v>150</v>
      </c>
      <c r="I46" s="31">
        <v>150</v>
      </c>
      <c r="J46" s="31">
        <v>96</v>
      </c>
      <c r="K46" s="31">
        <v>38</v>
      </c>
    </row>
    <row r="47" spans="1:11" ht="15" customHeight="1">
      <c r="A47" s="47"/>
      <c r="B47" s="25"/>
      <c r="C47" s="51"/>
      <c r="D47" s="32">
        <v>1</v>
      </c>
      <c r="E47" s="27">
        <v>8.771929824561403E-2</v>
      </c>
      <c r="F47" s="28">
        <v>0.2165991902834008</v>
      </c>
      <c r="G47" s="28">
        <v>0.40283400809716602</v>
      </c>
      <c r="H47" s="28">
        <v>0.10121457489878542</v>
      </c>
      <c r="I47" s="28">
        <v>0.10121457489878542</v>
      </c>
      <c r="J47" s="28">
        <v>6.4777327935222673E-2</v>
      </c>
      <c r="K47" s="28">
        <v>2.564102564102564E-2</v>
      </c>
    </row>
    <row r="48" spans="1:11" ht="15" customHeight="1">
      <c r="A48" s="47"/>
      <c r="B48" s="25"/>
      <c r="C48" s="49" t="s">
        <v>311</v>
      </c>
      <c r="D48" s="29">
        <v>2208</v>
      </c>
      <c r="E48" s="30">
        <v>176</v>
      </c>
      <c r="F48" s="31">
        <v>483</v>
      </c>
      <c r="G48" s="31">
        <v>888</v>
      </c>
      <c r="H48" s="31">
        <v>287</v>
      </c>
      <c r="I48" s="31">
        <v>199</v>
      </c>
      <c r="J48" s="31">
        <v>131</v>
      </c>
      <c r="K48" s="31">
        <v>44</v>
      </c>
    </row>
    <row r="49" spans="1:11" ht="15" customHeight="1">
      <c r="A49" s="47"/>
      <c r="B49" s="25"/>
      <c r="C49" s="51"/>
      <c r="D49" s="32">
        <v>1</v>
      </c>
      <c r="E49" s="27">
        <v>7.9710144927536225E-2</v>
      </c>
      <c r="F49" s="28">
        <v>0.21875</v>
      </c>
      <c r="G49" s="28">
        <v>0.40217391304347827</v>
      </c>
      <c r="H49" s="28">
        <v>0.12998188405797101</v>
      </c>
      <c r="I49" s="28">
        <v>9.0126811594202896E-2</v>
      </c>
      <c r="J49" s="28">
        <v>5.9329710144927536E-2</v>
      </c>
      <c r="K49" s="28">
        <v>1.9927536231884056E-2</v>
      </c>
    </row>
    <row r="50" spans="1:11" ht="15" customHeight="1">
      <c r="A50" s="47"/>
      <c r="B50" s="25"/>
      <c r="C50" s="49" t="s">
        <v>7</v>
      </c>
      <c r="D50" s="29">
        <v>1532</v>
      </c>
      <c r="E50" s="30">
        <v>123</v>
      </c>
      <c r="F50" s="31">
        <v>344</v>
      </c>
      <c r="G50" s="31">
        <v>608</v>
      </c>
      <c r="H50" s="31">
        <v>182</v>
      </c>
      <c r="I50" s="31">
        <v>146</v>
      </c>
      <c r="J50" s="31">
        <v>85</v>
      </c>
      <c r="K50" s="31">
        <v>44</v>
      </c>
    </row>
    <row r="51" spans="1:11" ht="15" customHeight="1">
      <c r="A51" s="47"/>
      <c r="B51" s="25"/>
      <c r="C51" s="51"/>
      <c r="D51" s="32">
        <v>1</v>
      </c>
      <c r="E51" s="27">
        <v>8.0287206266318537E-2</v>
      </c>
      <c r="F51" s="28">
        <v>0.22454308093994779</v>
      </c>
      <c r="G51" s="28">
        <v>0.39686684073107048</v>
      </c>
      <c r="H51" s="28">
        <v>0.11879895561357702</v>
      </c>
      <c r="I51" s="28">
        <v>9.5300261096605748E-2</v>
      </c>
      <c r="J51" s="28">
        <v>5.5483028720626631E-2</v>
      </c>
      <c r="K51" s="28">
        <v>2.8720626631853787E-2</v>
      </c>
    </row>
    <row r="52" spans="1:11" ht="15" customHeight="1">
      <c r="A52" s="47"/>
      <c r="B52" s="25"/>
      <c r="C52" s="49" t="s">
        <v>3</v>
      </c>
      <c r="D52" s="29">
        <v>2344</v>
      </c>
      <c r="E52" s="30">
        <v>208</v>
      </c>
      <c r="F52" s="31">
        <v>463</v>
      </c>
      <c r="G52" s="31">
        <v>882</v>
      </c>
      <c r="H52" s="31">
        <v>303</v>
      </c>
      <c r="I52" s="31">
        <v>273</v>
      </c>
      <c r="J52" s="31">
        <v>143</v>
      </c>
      <c r="K52" s="31">
        <v>72</v>
      </c>
    </row>
    <row r="53" spans="1:11" ht="15" customHeight="1">
      <c r="A53" s="47"/>
      <c r="B53" s="25"/>
      <c r="C53" s="51"/>
      <c r="D53" s="32">
        <v>1</v>
      </c>
      <c r="E53" s="27">
        <v>8.8737201365187715E-2</v>
      </c>
      <c r="F53" s="28">
        <v>0.19752559726962457</v>
      </c>
      <c r="G53" s="28">
        <v>0.37627986348122866</v>
      </c>
      <c r="H53" s="28">
        <v>0.12926621160409557</v>
      </c>
      <c r="I53" s="28">
        <v>0.11646757679180887</v>
      </c>
      <c r="J53" s="28">
        <v>6.1006825938566552E-2</v>
      </c>
      <c r="K53" s="28">
        <v>3.0716723549488054E-2</v>
      </c>
    </row>
    <row r="54" spans="1:11" ht="15" customHeight="1">
      <c r="A54" s="47"/>
      <c r="B54" s="25"/>
      <c r="C54" s="49" t="s">
        <v>6</v>
      </c>
      <c r="D54" s="29">
        <v>1909</v>
      </c>
      <c r="E54" s="30">
        <v>165</v>
      </c>
      <c r="F54" s="31">
        <v>426</v>
      </c>
      <c r="G54" s="31">
        <v>815</v>
      </c>
      <c r="H54" s="31">
        <v>165</v>
      </c>
      <c r="I54" s="31">
        <v>219</v>
      </c>
      <c r="J54" s="31">
        <v>68</v>
      </c>
      <c r="K54" s="31">
        <v>51</v>
      </c>
    </row>
    <row r="55" spans="1:11" ht="15" customHeight="1">
      <c r="A55" s="47"/>
      <c r="B55" s="25"/>
      <c r="C55" s="51"/>
      <c r="D55" s="32">
        <v>1</v>
      </c>
      <c r="E55" s="27">
        <v>8.6432687270822414E-2</v>
      </c>
      <c r="F55" s="28">
        <v>0.22315348349921424</v>
      </c>
      <c r="G55" s="28">
        <v>0.42692509167103193</v>
      </c>
      <c r="H55" s="28">
        <v>8.6432687270822414E-2</v>
      </c>
      <c r="I55" s="28">
        <v>0.11471974855945521</v>
      </c>
      <c r="J55" s="28">
        <v>3.5620743844944999E-2</v>
      </c>
      <c r="K55" s="28">
        <v>2.6715557883708749E-2</v>
      </c>
    </row>
    <row r="56" spans="1:11" ht="15" customHeight="1">
      <c r="A56" s="47"/>
      <c r="B56" s="25"/>
      <c r="C56" s="49" t="s">
        <v>8</v>
      </c>
      <c r="D56" s="29">
        <v>5182</v>
      </c>
      <c r="E56" s="30">
        <v>567</v>
      </c>
      <c r="F56" s="31">
        <v>1147</v>
      </c>
      <c r="G56" s="31">
        <v>2012</v>
      </c>
      <c r="H56" s="31">
        <v>471</v>
      </c>
      <c r="I56" s="31">
        <v>565</v>
      </c>
      <c r="J56" s="31">
        <v>191</v>
      </c>
      <c r="K56" s="31">
        <v>229</v>
      </c>
    </row>
    <row r="57" spans="1:11" ht="15" customHeight="1">
      <c r="A57" s="47"/>
      <c r="B57" s="40"/>
      <c r="C57" s="50"/>
      <c r="D57" s="41">
        <v>1</v>
      </c>
      <c r="E57" s="42">
        <v>0.10941721343110768</v>
      </c>
      <c r="F57" s="43">
        <v>0.22134311076804322</v>
      </c>
      <c r="G57" s="43">
        <v>0.38826707834812813</v>
      </c>
      <c r="H57" s="43">
        <v>9.0891547664994216E-2</v>
      </c>
      <c r="I57" s="43">
        <v>0.10903126206098032</v>
      </c>
      <c r="J57" s="43">
        <v>3.6858355847163259E-2</v>
      </c>
      <c r="K57" s="43">
        <v>4.4191431879583173E-2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349" priority="31" rank="1"/>
  </conditionalFormatting>
  <conditionalFormatting sqref="E57:K57">
    <cfRule type="top10" dxfId="348" priority="25" rank="1"/>
  </conditionalFormatting>
  <conditionalFormatting sqref="E55:K55">
    <cfRule type="top10" dxfId="347" priority="24" rank="1"/>
  </conditionalFormatting>
  <conditionalFormatting sqref="E53:K53">
    <cfRule type="top10" dxfId="346" priority="23" rank="1"/>
  </conditionalFormatting>
  <conditionalFormatting sqref="E51:K51">
    <cfRule type="top10" dxfId="345" priority="22" rank="1"/>
  </conditionalFormatting>
  <conditionalFormatting sqref="E49:K49">
    <cfRule type="top10" dxfId="344" priority="21" rank="1"/>
  </conditionalFormatting>
  <conditionalFormatting sqref="E47:K47">
    <cfRule type="top10" dxfId="343" priority="20" rank="1"/>
  </conditionalFormatting>
  <conditionalFormatting sqref="E45:K45">
    <cfRule type="top10" dxfId="342" priority="19" rank="1"/>
  </conditionalFormatting>
  <conditionalFormatting sqref="E43:K43">
    <cfRule type="top10" dxfId="341" priority="18" rank="1"/>
  </conditionalFormatting>
  <conditionalFormatting sqref="E41:K41">
    <cfRule type="top10" dxfId="340" priority="17" rank="1"/>
  </conditionalFormatting>
  <conditionalFormatting sqref="E39:K39">
    <cfRule type="top10" dxfId="339" priority="16" rank="1"/>
  </conditionalFormatting>
  <conditionalFormatting sqref="E37:K37">
    <cfRule type="top10" dxfId="338" priority="15" rank="1"/>
  </conditionalFormatting>
  <conditionalFormatting sqref="E35:K35">
    <cfRule type="top10" dxfId="337" priority="14" rank="1"/>
  </conditionalFormatting>
  <conditionalFormatting sqref="E33:K33">
    <cfRule type="top10" dxfId="336" priority="13" rank="1"/>
  </conditionalFormatting>
  <conditionalFormatting sqref="E31:K31">
    <cfRule type="top10" dxfId="335" priority="11" rank="1"/>
  </conditionalFormatting>
  <conditionalFormatting sqref="E29:K29">
    <cfRule type="top10" dxfId="334" priority="10" rank="1"/>
  </conditionalFormatting>
  <conditionalFormatting sqref="E27:K27">
    <cfRule type="top10" dxfId="333" priority="9" rank="1"/>
  </conditionalFormatting>
  <conditionalFormatting sqref="E25:K25">
    <cfRule type="top10" dxfId="332" priority="8" rank="1"/>
  </conditionalFormatting>
  <conditionalFormatting sqref="E23:K23">
    <cfRule type="top10" dxfId="331" priority="7" rank="1"/>
  </conditionalFormatting>
  <conditionalFormatting sqref="E21:K21">
    <cfRule type="top10" dxfId="330" priority="6" rank="1"/>
  </conditionalFormatting>
  <conditionalFormatting sqref="E19:K19">
    <cfRule type="top10" dxfId="329" priority="5" rank="1"/>
  </conditionalFormatting>
  <conditionalFormatting sqref="E17:K17">
    <cfRule type="top10" dxfId="328" priority="4" rank="1"/>
  </conditionalFormatting>
  <conditionalFormatting sqref="E15:K15">
    <cfRule type="top10" dxfId="327" priority="3" rank="1"/>
  </conditionalFormatting>
  <conditionalFormatting sqref="E13:K13">
    <cfRule type="top10" dxfId="326" priority="2" rank="1"/>
  </conditionalFormatting>
  <conditionalFormatting sqref="E11:K11">
    <cfRule type="top10" dxfId="3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364</v>
      </c>
    </row>
    <row r="4" spans="1:16384" ht="15" customHeight="1">
      <c r="B4" s="3" t="s">
        <v>365</v>
      </c>
    </row>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220</v>
      </c>
      <c r="F7" s="14" t="s">
        <v>221</v>
      </c>
      <c r="G7" s="14" t="s">
        <v>222</v>
      </c>
      <c r="H7" s="14" t="s">
        <v>223</v>
      </c>
      <c r="I7" s="14" t="s">
        <v>224</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13902</v>
      </c>
      <c r="E8" s="16">
        <v>6017</v>
      </c>
      <c r="F8" s="17">
        <v>527</v>
      </c>
      <c r="G8" s="17">
        <v>4446</v>
      </c>
      <c r="H8" s="17">
        <v>2135</v>
      </c>
      <c r="I8" s="17">
        <v>539</v>
      </c>
      <c r="J8" s="17">
        <v>238</v>
      </c>
    </row>
    <row r="9" spans="1:16384" ht="15" customHeight="1">
      <c r="A9" s="47"/>
      <c r="B9" s="55"/>
      <c r="C9" s="56"/>
      <c r="D9" s="18">
        <v>1</v>
      </c>
      <c r="E9" s="19">
        <v>0.43281542224140412</v>
      </c>
      <c r="F9" s="20">
        <v>3.7908214645374763E-2</v>
      </c>
      <c r="G9" s="20">
        <v>0.31981009926629261</v>
      </c>
      <c r="H9" s="20">
        <v>0.15357502517623364</v>
      </c>
      <c r="I9" s="20">
        <v>3.877139979859013E-2</v>
      </c>
      <c r="J9" s="20">
        <v>1.7119838872104734E-2</v>
      </c>
    </row>
    <row r="10" spans="1:16384" ht="15" customHeight="1">
      <c r="A10" s="47"/>
      <c r="B10" s="21" t="s">
        <v>294</v>
      </c>
      <c r="C10" s="57" t="s">
        <v>300</v>
      </c>
      <c r="D10" s="22">
        <v>6852</v>
      </c>
      <c r="E10" s="23">
        <v>3245</v>
      </c>
      <c r="F10" s="24">
        <v>255</v>
      </c>
      <c r="G10" s="24">
        <v>2243</v>
      </c>
      <c r="H10" s="24">
        <v>815</v>
      </c>
      <c r="I10" s="24">
        <v>185</v>
      </c>
      <c r="J10" s="24">
        <v>109</v>
      </c>
    </row>
    <row r="11" spans="1:16384" ht="15" customHeight="1">
      <c r="A11" s="47"/>
      <c r="B11" s="25"/>
      <c r="C11" s="51"/>
      <c r="D11" s="26">
        <v>1</v>
      </c>
      <c r="E11" s="27">
        <v>0.47358435493286632</v>
      </c>
      <c r="F11" s="28">
        <v>3.7215411558669004E-2</v>
      </c>
      <c r="G11" s="28">
        <v>0.32734967892586109</v>
      </c>
      <c r="H11" s="28">
        <v>0.11894337419731466</v>
      </c>
      <c r="I11" s="28">
        <v>2.6999416228838294E-2</v>
      </c>
      <c r="J11" s="28">
        <v>1.590776415645067E-2</v>
      </c>
    </row>
    <row r="12" spans="1:16384" ht="15" customHeight="1">
      <c r="A12" s="47"/>
      <c r="B12" s="25"/>
      <c r="C12" s="49" t="s">
        <v>301</v>
      </c>
      <c r="D12" s="29">
        <v>7009</v>
      </c>
      <c r="E12" s="30">
        <v>2757</v>
      </c>
      <c r="F12" s="31">
        <v>271</v>
      </c>
      <c r="G12" s="31">
        <v>2187</v>
      </c>
      <c r="H12" s="31">
        <v>1311</v>
      </c>
      <c r="I12" s="31">
        <v>354</v>
      </c>
      <c r="J12" s="31">
        <v>129</v>
      </c>
    </row>
    <row r="13" spans="1:16384" ht="15" customHeight="1">
      <c r="A13" s="47"/>
      <c r="B13" s="40"/>
      <c r="C13" s="50"/>
      <c r="D13" s="41">
        <v>1</v>
      </c>
      <c r="E13" s="42">
        <v>0.39335140533599655</v>
      </c>
      <c r="F13" s="43">
        <v>3.8664574118989867E-2</v>
      </c>
      <c r="G13" s="43">
        <v>0.31202739335140534</v>
      </c>
      <c r="H13" s="43">
        <v>0.18704522756455985</v>
      </c>
      <c r="I13" s="43">
        <v>5.0506491653588247E-2</v>
      </c>
      <c r="J13" s="43">
        <v>1.8404907975460124E-2</v>
      </c>
    </row>
    <row r="14" spans="1:16384" ht="15" customHeight="1">
      <c r="A14" s="47"/>
      <c r="B14" s="25" t="s">
        <v>1</v>
      </c>
      <c r="C14" s="52" t="s">
        <v>302</v>
      </c>
      <c r="D14" s="22">
        <v>1924</v>
      </c>
      <c r="E14" s="23">
        <v>989</v>
      </c>
      <c r="F14" s="24">
        <v>51</v>
      </c>
      <c r="G14" s="24">
        <v>506</v>
      </c>
      <c r="H14" s="24">
        <v>292</v>
      </c>
      <c r="I14" s="24">
        <v>55</v>
      </c>
      <c r="J14" s="24">
        <v>31</v>
      </c>
    </row>
    <row r="15" spans="1:16384" ht="15" customHeight="1">
      <c r="A15" s="47"/>
      <c r="B15" s="25"/>
      <c r="C15" s="51"/>
      <c r="D15" s="32">
        <v>1</v>
      </c>
      <c r="E15" s="27">
        <v>0.51403326403326399</v>
      </c>
      <c r="F15" s="28">
        <v>2.6507276507276509E-2</v>
      </c>
      <c r="G15" s="28">
        <v>0.26299376299376298</v>
      </c>
      <c r="H15" s="28">
        <v>0.15176715176715178</v>
      </c>
      <c r="I15" s="28">
        <v>2.8586278586278588E-2</v>
      </c>
      <c r="J15" s="28">
        <v>1.6112266112266113E-2</v>
      </c>
    </row>
    <row r="16" spans="1:16384" ht="15" customHeight="1">
      <c r="A16" s="47"/>
      <c r="B16" s="25"/>
      <c r="C16" s="49" t="s">
        <v>303</v>
      </c>
      <c r="D16" s="29">
        <v>2068</v>
      </c>
      <c r="E16" s="30">
        <v>948</v>
      </c>
      <c r="F16" s="31">
        <v>74</v>
      </c>
      <c r="G16" s="31">
        <v>579</v>
      </c>
      <c r="H16" s="31">
        <v>345</v>
      </c>
      <c r="I16" s="31">
        <v>83</v>
      </c>
      <c r="J16" s="31">
        <v>39</v>
      </c>
    </row>
    <row r="17" spans="1:10" ht="15" customHeight="1">
      <c r="A17" s="47"/>
      <c r="B17" s="25"/>
      <c r="C17" s="51"/>
      <c r="D17" s="32">
        <v>1</v>
      </c>
      <c r="E17" s="27">
        <v>0.4584139264990329</v>
      </c>
      <c r="F17" s="28">
        <v>3.5783365570599614E-2</v>
      </c>
      <c r="G17" s="28">
        <v>0.27998065764023211</v>
      </c>
      <c r="H17" s="28">
        <v>0.16682785299806577</v>
      </c>
      <c r="I17" s="28">
        <v>4.0135396518375242E-2</v>
      </c>
      <c r="J17" s="28">
        <v>1.8858800773694392E-2</v>
      </c>
    </row>
    <row r="18" spans="1:10" ht="15" customHeight="1">
      <c r="A18" s="47"/>
      <c r="B18" s="25"/>
      <c r="C18" s="49" t="s">
        <v>304</v>
      </c>
      <c r="D18" s="29">
        <v>2332</v>
      </c>
      <c r="E18" s="30">
        <v>1055</v>
      </c>
      <c r="F18" s="31">
        <v>79</v>
      </c>
      <c r="G18" s="31">
        <v>728</v>
      </c>
      <c r="H18" s="31">
        <v>354</v>
      </c>
      <c r="I18" s="31">
        <v>82</v>
      </c>
      <c r="J18" s="31">
        <v>34</v>
      </c>
    </row>
    <row r="19" spans="1:10" ht="15" customHeight="1">
      <c r="A19" s="47"/>
      <c r="B19" s="25"/>
      <c r="C19" s="51"/>
      <c r="D19" s="32">
        <v>1</v>
      </c>
      <c r="E19" s="27">
        <v>0.45240137221269294</v>
      </c>
      <c r="F19" s="28">
        <v>3.3876500857632934E-2</v>
      </c>
      <c r="G19" s="28">
        <v>0.31217838765008576</v>
      </c>
      <c r="H19" s="28">
        <v>0.15180102915951973</v>
      </c>
      <c r="I19" s="28">
        <v>3.5162950257289882E-2</v>
      </c>
      <c r="J19" s="28">
        <v>1.4579759862778732E-2</v>
      </c>
    </row>
    <row r="20" spans="1:10" ht="15" customHeight="1">
      <c r="A20" s="47"/>
      <c r="B20" s="25"/>
      <c r="C20" s="49" t="s">
        <v>305</v>
      </c>
      <c r="D20" s="29">
        <v>3178</v>
      </c>
      <c r="E20" s="30">
        <v>1322</v>
      </c>
      <c r="F20" s="31">
        <v>124</v>
      </c>
      <c r="G20" s="31">
        <v>1050</v>
      </c>
      <c r="H20" s="31">
        <v>505</v>
      </c>
      <c r="I20" s="31">
        <v>122</v>
      </c>
      <c r="J20" s="31">
        <v>55</v>
      </c>
    </row>
    <row r="21" spans="1:10" ht="15" customHeight="1">
      <c r="A21" s="47"/>
      <c r="B21" s="25"/>
      <c r="C21" s="51"/>
      <c r="D21" s="32">
        <v>1</v>
      </c>
      <c r="E21" s="27">
        <v>0.41598489616110762</v>
      </c>
      <c r="F21" s="28">
        <v>3.9018250471994968E-2</v>
      </c>
      <c r="G21" s="28">
        <v>0.33039647577092512</v>
      </c>
      <c r="H21" s="28">
        <v>0.15890497168030207</v>
      </c>
      <c r="I21" s="28">
        <v>3.8388923851478921E-2</v>
      </c>
      <c r="J21" s="28">
        <v>1.7306482064191317E-2</v>
      </c>
    </row>
    <row r="22" spans="1:10" ht="15" customHeight="1">
      <c r="A22" s="47"/>
      <c r="B22" s="25"/>
      <c r="C22" s="49" t="s">
        <v>306</v>
      </c>
      <c r="D22" s="29">
        <v>4026</v>
      </c>
      <c r="E22" s="30">
        <v>1550</v>
      </c>
      <c r="F22" s="31">
        <v>181</v>
      </c>
      <c r="G22" s="31">
        <v>1460</v>
      </c>
      <c r="H22" s="31">
        <v>585</v>
      </c>
      <c r="I22" s="31">
        <v>180</v>
      </c>
      <c r="J22" s="31">
        <v>70</v>
      </c>
    </row>
    <row r="23" spans="1:10" ht="15" customHeight="1">
      <c r="A23" s="47"/>
      <c r="B23" s="40"/>
      <c r="C23" s="50"/>
      <c r="D23" s="41">
        <v>1</v>
      </c>
      <c r="E23" s="42">
        <v>0.38499751614505712</v>
      </c>
      <c r="F23" s="43">
        <v>4.4957774465971184E-2</v>
      </c>
      <c r="G23" s="43">
        <v>0.36264282165921508</v>
      </c>
      <c r="H23" s="43">
        <v>0.14530551415797319</v>
      </c>
      <c r="I23" s="43">
        <v>4.4709388971684055E-2</v>
      </c>
      <c r="J23" s="43">
        <v>1.7386984600099353E-2</v>
      </c>
    </row>
    <row r="24" spans="1:10" ht="15" customHeight="1">
      <c r="A24" s="47"/>
      <c r="B24" s="25" t="s">
        <v>295</v>
      </c>
      <c r="C24" s="52" t="s">
        <v>307</v>
      </c>
      <c r="D24" s="22">
        <v>1255</v>
      </c>
      <c r="E24" s="23">
        <v>217</v>
      </c>
      <c r="F24" s="24">
        <v>114</v>
      </c>
      <c r="G24" s="24">
        <v>583</v>
      </c>
      <c r="H24" s="24">
        <v>258</v>
      </c>
      <c r="I24" s="24">
        <v>51</v>
      </c>
      <c r="J24" s="24">
        <v>32</v>
      </c>
    </row>
    <row r="25" spans="1:10" ht="15" customHeight="1">
      <c r="A25" s="47"/>
      <c r="B25" s="25"/>
      <c r="C25" s="51"/>
      <c r="D25" s="32">
        <v>1</v>
      </c>
      <c r="E25" s="27">
        <v>0.17290836653386454</v>
      </c>
      <c r="F25" s="28">
        <v>9.0836653386454178E-2</v>
      </c>
      <c r="G25" s="28">
        <v>0.4645418326693227</v>
      </c>
      <c r="H25" s="28">
        <v>0.20557768924302788</v>
      </c>
      <c r="I25" s="28">
        <v>4.0637450199203187E-2</v>
      </c>
      <c r="J25" s="28">
        <v>2.5498007968127491E-2</v>
      </c>
    </row>
    <row r="26" spans="1:10" ht="15" customHeight="1">
      <c r="A26" s="47"/>
      <c r="B26" s="25"/>
      <c r="C26" s="49" t="s">
        <v>308</v>
      </c>
      <c r="D26" s="29">
        <v>4368</v>
      </c>
      <c r="E26" s="30">
        <v>1918</v>
      </c>
      <c r="F26" s="31">
        <v>157</v>
      </c>
      <c r="G26" s="31">
        <v>1436</v>
      </c>
      <c r="H26" s="31">
        <v>578</v>
      </c>
      <c r="I26" s="31">
        <v>206</v>
      </c>
      <c r="J26" s="31">
        <v>73</v>
      </c>
    </row>
    <row r="27" spans="1:10" ht="15" customHeight="1">
      <c r="A27" s="47"/>
      <c r="B27" s="25"/>
      <c r="C27" s="51"/>
      <c r="D27" s="32">
        <v>1</v>
      </c>
      <c r="E27" s="27">
        <v>0.4391025641025641</v>
      </c>
      <c r="F27" s="28">
        <v>3.594322344322344E-2</v>
      </c>
      <c r="G27" s="28">
        <v>0.32875457875457875</v>
      </c>
      <c r="H27" s="28">
        <v>0.13232600732600733</v>
      </c>
      <c r="I27" s="28">
        <v>4.716117216117216E-2</v>
      </c>
      <c r="J27" s="28">
        <v>1.6712454212454212E-2</v>
      </c>
    </row>
    <row r="28" spans="1:10" ht="15" customHeight="1">
      <c r="A28" s="47"/>
      <c r="B28" s="25"/>
      <c r="C28" s="49" t="s">
        <v>406</v>
      </c>
      <c r="D28" s="29">
        <v>5256</v>
      </c>
      <c r="E28" s="30">
        <v>2708</v>
      </c>
      <c r="F28" s="31">
        <v>124</v>
      </c>
      <c r="G28" s="31">
        <v>1422</v>
      </c>
      <c r="H28" s="31">
        <v>746</v>
      </c>
      <c r="I28" s="31">
        <v>176</v>
      </c>
      <c r="J28" s="31">
        <v>80</v>
      </c>
    </row>
    <row r="29" spans="1:10" ht="15" customHeight="1">
      <c r="A29" s="47"/>
      <c r="B29" s="25"/>
      <c r="C29" s="51"/>
      <c r="D29" s="32">
        <v>1</v>
      </c>
      <c r="E29" s="27">
        <v>0.515220700152207</v>
      </c>
      <c r="F29" s="28">
        <v>2.3592085235920851E-2</v>
      </c>
      <c r="G29" s="28">
        <v>0.27054794520547948</v>
      </c>
      <c r="H29" s="28">
        <v>0.1419330289193303</v>
      </c>
      <c r="I29" s="28">
        <v>3.3485540334855401E-2</v>
      </c>
      <c r="J29" s="28">
        <v>1.5220700152207001E-2</v>
      </c>
    </row>
    <row r="30" spans="1:10" ht="15" customHeight="1">
      <c r="A30" s="47"/>
      <c r="B30" s="25"/>
      <c r="C30" s="49" t="s">
        <v>407</v>
      </c>
      <c r="D30" s="29">
        <v>2822</v>
      </c>
      <c r="E30" s="30">
        <v>1090</v>
      </c>
      <c r="F30" s="31">
        <v>127</v>
      </c>
      <c r="G30" s="31">
        <v>941</v>
      </c>
      <c r="H30" s="31">
        <v>521</v>
      </c>
      <c r="I30" s="31">
        <v>96</v>
      </c>
      <c r="J30" s="31">
        <v>47</v>
      </c>
    </row>
    <row r="31" spans="1:10" ht="15" customHeight="1">
      <c r="A31" s="47"/>
      <c r="B31" s="40"/>
      <c r="C31" s="50"/>
      <c r="D31" s="41">
        <v>1</v>
      </c>
      <c r="E31" s="42">
        <v>0.38625088589652729</v>
      </c>
      <c r="F31" s="43">
        <v>4.500354358610914E-2</v>
      </c>
      <c r="G31" s="43">
        <v>0.33345145287030475</v>
      </c>
      <c r="H31" s="43">
        <v>0.18462083628632175</v>
      </c>
      <c r="I31" s="43">
        <v>3.4018426647767538E-2</v>
      </c>
      <c r="J31" s="43">
        <v>1.6654854712969524E-2</v>
      </c>
    </row>
    <row r="32" spans="1:10" ht="15" customHeight="1">
      <c r="A32" s="47"/>
      <c r="B32" s="25" t="s">
        <v>296</v>
      </c>
      <c r="C32" s="52" t="s">
        <v>408</v>
      </c>
      <c r="D32" s="22">
        <v>1808</v>
      </c>
      <c r="E32" s="33">
        <v>889</v>
      </c>
      <c r="F32" s="34">
        <v>64</v>
      </c>
      <c r="G32" s="34">
        <v>549</v>
      </c>
      <c r="H32" s="34">
        <v>204</v>
      </c>
      <c r="I32" s="34">
        <v>76</v>
      </c>
      <c r="J32" s="34">
        <v>26</v>
      </c>
    </row>
    <row r="33" spans="1:10" ht="15" customHeight="1">
      <c r="A33" s="47"/>
      <c r="B33" s="25"/>
      <c r="C33" s="51"/>
      <c r="D33" s="32">
        <v>1</v>
      </c>
      <c r="E33" s="27">
        <v>0.49170353982300885</v>
      </c>
      <c r="F33" s="28">
        <v>3.5398230088495575E-2</v>
      </c>
      <c r="G33" s="28">
        <v>0.30365044247787609</v>
      </c>
      <c r="H33" s="28">
        <v>0.11283185840707964</v>
      </c>
      <c r="I33" s="28">
        <v>4.2035398230088498E-2</v>
      </c>
      <c r="J33" s="28">
        <v>1.4380530973451327E-2</v>
      </c>
    </row>
    <row r="34" spans="1:10" ht="15" customHeight="1">
      <c r="A34" s="47"/>
      <c r="B34" s="25"/>
      <c r="C34" s="49" t="s">
        <v>409</v>
      </c>
      <c r="D34" s="29">
        <v>9795</v>
      </c>
      <c r="E34" s="35">
        <v>4210</v>
      </c>
      <c r="F34" s="36">
        <v>377</v>
      </c>
      <c r="G34" s="36">
        <v>3224</v>
      </c>
      <c r="H34" s="36">
        <v>1436</v>
      </c>
      <c r="I34" s="36">
        <v>384</v>
      </c>
      <c r="J34" s="36">
        <v>164</v>
      </c>
    </row>
    <row r="35" spans="1:10" ht="15" customHeight="1">
      <c r="A35" s="47"/>
      <c r="B35" s="25"/>
      <c r="C35" s="51"/>
      <c r="D35" s="32">
        <v>1</v>
      </c>
      <c r="E35" s="27">
        <v>0.42981112812659522</v>
      </c>
      <c r="F35" s="28">
        <v>3.8489025012761614E-2</v>
      </c>
      <c r="G35" s="28">
        <v>0.32914752424706484</v>
      </c>
      <c r="H35" s="28">
        <v>0.14660541092394078</v>
      </c>
      <c r="I35" s="28">
        <v>3.9203675344563552E-2</v>
      </c>
      <c r="J35" s="28">
        <v>1.6743236345074016E-2</v>
      </c>
    </row>
    <row r="36" spans="1:10" ht="15" customHeight="1">
      <c r="A36" s="47"/>
      <c r="B36" s="25"/>
      <c r="C36" s="49" t="s">
        <v>410</v>
      </c>
      <c r="D36" s="29">
        <v>1608</v>
      </c>
      <c r="E36" s="35">
        <v>619</v>
      </c>
      <c r="F36" s="36">
        <v>62</v>
      </c>
      <c r="G36" s="36">
        <v>482</v>
      </c>
      <c r="H36" s="36">
        <v>356</v>
      </c>
      <c r="I36" s="36">
        <v>59</v>
      </c>
      <c r="J36" s="36">
        <v>30</v>
      </c>
    </row>
    <row r="37" spans="1:10" ht="15" customHeight="1">
      <c r="A37" s="47"/>
      <c r="B37" s="25"/>
      <c r="C37" s="51"/>
      <c r="D37" s="32">
        <v>1</v>
      </c>
      <c r="E37" s="27">
        <v>0.38495024875621892</v>
      </c>
      <c r="F37" s="28">
        <v>3.8557213930348257E-2</v>
      </c>
      <c r="G37" s="28">
        <v>0.29975124378109452</v>
      </c>
      <c r="H37" s="28">
        <v>0.22139303482587064</v>
      </c>
      <c r="I37" s="28">
        <v>3.6691542288557213E-2</v>
      </c>
      <c r="J37" s="28">
        <v>1.8656716417910446E-2</v>
      </c>
    </row>
    <row r="38" spans="1:10" ht="15" customHeight="1">
      <c r="A38" s="47"/>
      <c r="B38" s="25"/>
      <c r="C38" s="49" t="s">
        <v>411</v>
      </c>
      <c r="D38" s="29">
        <v>497</v>
      </c>
      <c r="E38" s="35">
        <v>218</v>
      </c>
      <c r="F38" s="36">
        <v>15</v>
      </c>
      <c r="G38" s="36">
        <v>129</v>
      </c>
      <c r="H38" s="36">
        <v>112</v>
      </c>
      <c r="I38" s="36">
        <v>11</v>
      </c>
      <c r="J38" s="36">
        <v>12</v>
      </c>
    </row>
    <row r="39" spans="1:10" ht="15" customHeight="1">
      <c r="A39" s="47"/>
      <c r="B39" s="40"/>
      <c r="C39" s="50"/>
      <c r="D39" s="41">
        <v>1</v>
      </c>
      <c r="E39" s="42">
        <v>0.43863179074446679</v>
      </c>
      <c r="F39" s="43">
        <v>3.0181086519114688E-2</v>
      </c>
      <c r="G39" s="43">
        <v>0.2595573440643863</v>
      </c>
      <c r="H39" s="43">
        <v>0.22535211267605634</v>
      </c>
      <c r="I39" s="43">
        <v>2.2132796780684104E-2</v>
      </c>
      <c r="J39" s="43">
        <v>2.4144869215291749E-2</v>
      </c>
    </row>
    <row r="40" spans="1:10" ht="15" customHeight="1">
      <c r="A40" s="47"/>
      <c r="B40" s="25" t="s">
        <v>297</v>
      </c>
      <c r="C40" s="52" t="s">
        <v>2</v>
      </c>
      <c r="D40" s="22">
        <v>1376</v>
      </c>
      <c r="E40" s="23">
        <v>612</v>
      </c>
      <c r="F40" s="24">
        <v>39</v>
      </c>
      <c r="G40" s="24">
        <v>404</v>
      </c>
      <c r="H40" s="24">
        <v>245</v>
      </c>
      <c r="I40" s="24">
        <v>49</v>
      </c>
      <c r="J40" s="24">
        <v>27</v>
      </c>
    </row>
    <row r="41" spans="1:10" ht="15" customHeight="1">
      <c r="A41" s="47"/>
      <c r="B41" s="25"/>
      <c r="C41" s="51"/>
      <c r="D41" s="32">
        <v>1</v>
      </c>
      <c r="E41" s="27">
        <v>0.44476744186046513</v>
      </c>
      <c r="F41" s="28">
        <v>2.8343023255813952E-2</v>
      </c>
      <c r="G41" s="28">
        <v>0.29360465116279072</v>
      </c>
      <c r="H41" s="28">
        <v>0.17805232558139536</v>
      </c>
      <c r="I41" s="28">
        <v>3.5610465116279071E-2</v>
      </c>
      <c r="J41" s="28">
        <v>1.9622093023255814E-2</v>
      </c>
    </row>
    <row r="42" spans="1:10" ht="15" customHeight="1">
      <c r="A42" s="47"/>
      <c r="B42" s="25"/>
      <c r="C42" s="49" t="s">
        <v>309</v>
      </c>
      <c r="D42" s="29">
        <v>1372</v>
      </c>
      <c r="E42" s="30">
        <v>612</v>
      </c>
      <c r="F42" s="31">
        <v>54</v>
      </c>
      <c r="G42" s="31">
        <v>423</v>
      </c>
      <c r="H42" s="31">
        <v>195</v>
      </c>
      <c r="I42" s="31">
        <v>76</v>
      </c>
      <c r="J42" s="31">
        <v>12</v>
      </c>
    </row>
    <row r="43" spans="1:10" ht="15" customHeight="1">
      <c r="A43" s="47"/>
      <c r="B43" s="25"/>
      <c r="C43" s="51"/>
      <c r="D43" s="32">
        <v>1</v>
      </c>
      <c r="E43" s="27">
        <v>0.44606413994169097</v>
      </c>
      <c r="F43" s="28">
        <v>3.9358600583090382E-2</v>
      </c>
      <c r="G43" s="28">
        <v>0.30830903790087466</v>
      </c>
      <c r="H43" s="28">
        <v>0.14212827988338192</v>
      </c>
      <c r="I43" s="28">
        <v>5.5393586005830907E-2</v>
      </c>
      <c r="J43" s="28">
        <v>8.7463556851311956E-3</v>
      </c>
    </row>
    <row r="44" spans="1:10" ht="15" customHeight="1">
      <c r="A44" s="47"/>
      <c r="B44" s="25"/>
      <c r="C44" s="49" t="s">
        <v>310</v>
      </c>
      <c r="D44" s="29">
        <v>799</v>
      </c>
      <c r="E44" s="30">
        <v>304</v>
      </c>
      <c r="F44" s="31">
        <v>27</v>
      </c>
      <c r="G44" s="31">
        <v>253</v>
      </c>
      <c r="H44" s="31">
        <v>151</v>
      </c>
      <c r="I44" s="31">
        <v>55</v>
      </c>
      <c r="J44" s="31">
        <v>9</v>
      </c>
    </row>
    <row r="45" spans="1:10" ht="15" customHeight="1">
      <c r="A45" s="47"/>
      <c r="B45" s="25"/>
      <c r="C45" s="51"/>
      <c r="D45" s="32">
        <v>1</v>
      </c>
      <c r="E45" s="27">
        <v>0.38047559449311641</v>
      </c>
      <c r="F45" s="28">
        <v>3.3792240300375469E-2</v>
      </c>
      <c r="G45" s="28">
        <v>0.31664580725907382</v>
      </c>
      <c r="H45" s="28">
        <v>0.18898623279098872</v>
      </c>
      <c r="I45" s="28">
        <v>6.8836045056320405E-2</v>
      </c>
      <c r="J45" s="28">
        <v>1.1264080100125156E-2</v>
      </c>
    </row>
    <row r="46" spans="1:10" ht="15" customHeight="1">
      <c r="A46" s="47"/>
      <c r="B46" s="25"/>
      <c r="C46" s="49" t="s">
        <v>5</v>
      </c>
      <c r="D46" s="29">
        <v>1048</v>
      </c>
      <c r="E46" s="30">
        <v>411</v>
      </c>
      <c r="F46" s="31">
        <v>30</v>
      </c>
      <c r="G46" s="31">
        <v>360</v>
      </c>
      <c r="H46" s="31">
        <v>182</v>
      </c>
      <c r="I46" s="31">
        <v>45</v>
      </c>
      <c r="J46" s="31">
        <v>20</v>
      </c>
    </row>
    <row r="47" spans="1:10" ht="15" customHeight="1">
      <c r="A47" s="47"/>
      <c r="B47" s="25"/>
      <c r="C47" s="51"/>
      <c r="D47" s="32">
        <v>1</v>
      </c>
      <c r="E47" s="27">
        <v>0.39217557251908397</v>
      </c>
      <c r="F47" s="28">
        <v>2.8625954198473282E-2</v>
      </c>
      <c r="G47" s="28">
        <v>0.34351145038167941</v>
      </c>
      <c r="H47" s="28">
        <v>0.17366412213740459</v>
      </c>
      <c r="I47" s="28">
        <v>4.2938931297709926E-2</v>
      </c>
      <c r="J47" s="28">
        <v>1.9083969465648856E-2</v>
      </c>
    </row>
    <row r="48" spans="1:10" ht="15" customHeight="1">
      <c r="A48" s="47"/>
      <c r="B48" s="25"/>
      <c r="C48" s="49" t="s">
        <v>311</v>
      </c>
      <c r="D48" s="29">
        <v>1547</v>
      </c>
      <c r="E48" s="30">
        <v>658</v>
      </c>
      <c r="F48" s="31">
        <v>52</v>
      </c>
      <c r="G48" s="31">
        <v>470</v>
      </c>
      <c r="H48" s="31">
        <v>286</v>
      </c>
      <c r="I48" s="31">
        <v>63</v>
      </c>
      <c r="J48" s="31">
        <v>18</v>
      </c>
    </row>
    <row r="49" spans="1:10" ht="15" customHeight="1">
      <c r="A49" s="47"/>
      <c r="B49" s="25"/>
      <c r="C49" s="51"/>
      <c r="D49" s="32">
        <v>1</v>
      </c>
      <c r="E49" s="27">
        <v>0.42533936651583709</v>
      </c>
      <c r="F49" s="28">
        <v>3.3613445378151259E-2</v>
      </c>
      <c r="G49" s="28">
        <v>0.30381383322559791</v>
      </c>
      <c r="H49" s="28">
        <v>0.18487394957983194</v>
      </c>
      <c r="I49" s="28">
        <v>4.072398190045249E-2</v>
      </c>
      <c r="J49" s="28">
        <v>1.1635423400129283E-2</v>
      </c>
    </row>
    <row r="50" spans="1:10" ht="15" customHeight="1">
      <c r="A50" s="47"/>
      <c r="B50" s="25"/>
      <c r="C50" s="49" t="s">
        <v>7</v>
      </c>
      <c r="D50" s="29">
        <v>1075</v>
      </c>
      <c r="E50" s="30">
        <v>432</v>
      </c>
      <c r="F50" s="31">
        <v>34</v>
      </c>
      <c r="G50" s="31">
        <v>357</v>
      </c>
      <c r="H50" s="31">
        <v>188</v>
      </c>
      <c r="I50" s="31">
        <v>40</v>
      </c>
      <c r="J50" s="31">
        <v>24</v>
      </c>
    </row>
    <row r="51" spans="1:10" ht="15" customHeight="1">
      <c r="A51" s="47"/>
      <c r="B51" s="25"/>
      <c r="C51" s="51"/>
      <c r="D51" s="32">
        <v>1</v>
      </c>
      <c r="E51" s="27">
        <v>0.4018604651162791</v>
      </c>
      <c r="F51" s="28">
        <v>3.1627906976744183E-2</v>
      </c>
      <c r="G51" s="28">
        <v>0.33209302325581397</v>
      </c>
      <c r="H51" s="28">
        <v>0.17488372093023255</v>
      </c>
      <c r="I51" s="28">
        <v>3.7209302325581395E-2</v>
      </c>
      <c r="J51" s="28">
        <v>2.2325581395348838E-2</v>
      </c>
    </row>
    <row r="52" spans="1:10" ht="15" customHeight="1">
      <c r="A52" s="47"/>
      <c r="B52" s="25"/>
      <c r="C52" s="49" t="s">
        <v>3</v>
      </c>
      <c r="D52" s="29">
        <v>1553</v>
      </c>
      <c r="E52" s="30">
        <v>640</v>
      </c>
      <c r="F52" s="31">
        <v>47</v>
      </c>
      <c r="G52" s="31">
        <v>486</v>
      </c>
      <c r="H52" s="31">
        <v>292</v>
      </c>
      <c r="I52" s="31">
        <v>58</v>
      </c>
      <c r="J52" s="31">
        <v>30</v>
      </c>
    </row>
    <row r="53" spans="1:10" ht="15" customHeight="1">
      <c r="A53" s="47"/>
      <c r="B53" s="25"/>
      <c r="C53" s="51"/>
      <c r="D53" s="32">
        <v>1</v>
      </c>
      <c r="E53" s="27">
        <v>0.41210560206052799</v>
      </c>
      <c r="F53" s="28">
        <v>3.0264005151320026E-2</v>
      </c>
      <c r="G53" s="28">
        <v>0.31294269156471344</v>
      </c>
      <c r="H53" s="28">
        <v>0.18802318094011591</v>
      </c>
      <c r="I53" s="28">
        <v>3.7347070186735352E-2</v>
      </c>
      <c r="J53" s="28">
        <v>1.9317450096587252E-2</v>
      </c>
    </row>
    <row r="54" spans="1:10" ht="15" customHeight="1">
      <c r="A54" s="47"/>
      <c r="B54" s="25"/>
      <c r="C54" s="49" t="s">
        <v>6</v>
      </c>
      <c r="D54" s="29">
        <v>1406</v>
      </c>
      <c r="E54" s="30">
        <v>584</v>
      </c>
      <c r="F54" s="31">
        <v>54</v>
      </c>
      <c r="G54" s="31">
        <v>507</v>
      </c>
      <c r="H54" s="31">
        <v>176</v>
      </c>
      <c r="I54" s="31">
        <v>62</v>
      </c>
      <c r="J54" s="31">
        <v>23</v>
      </c>
    </row>
    <row r="55" spans="1:10" ht="15" customHeight="1">
      <c r="A55" s="47"/>
      <c r="B55" s="25"/>
      <c r="C55" s="51"/>
      <c r="D55" s="32">
        <v>1</v>
      </c>
      <c r="E55" s="27">
        <v>0.41536273115220484</v>
      </c>
      <c r="F55" s="28">
        <v>3.8406827880512091E-2</v>
      </c>
      <c r="G55" s="28">
        <v>0.36059743954480794</v>
      </c>
      <c r="H55" s="28">
        <v>0.1251778093883357</v>
      </c>
      <c r="I55" s="28">
        <v>4.4096728307254626E-2</v>
      </c>
      <c r="J55" s="28">
        <v>1.6358463726884778E-2</v>
      </c>
    </row>
    <row r="56" spans="1:10" ht="15" customHeight="1">
      <c r="A56" s="47"/>
      <c r="B56" s="25"/>
      <c r="C56" s="49" t="s">
        <v>8</v>
      </c>
      <c r="D56" s="29">
        <v>3726</v>
      </c>
      <c r="E56" s="30">
        <v>1764</v>
      </c>
      <c r="F56" s="31">
        <v>190</v>
      </c>
      <c r="G56" s="31">
        <v>1186</v>
      </c>
      <c r="H56" s="31">
        <v>420</v>
      </c>
      <c r="I56" s="31">
        <v>91</v>
      </c>
      <c r="J56" s="31">
        <v>75</v>
      </c>
    </row>
    <row r="57" spans="1:10" ht="15" customHeight="1">
      <c r="A57" s="47"/>
      <c r="B57" s="40"/>
      <c r="C57" s="50"/>
      <c r="D57" s="41">
        <v>1</v>
      </c>
      <c r="E57" s="42">
        <v>0.47342995169082125</v>
      </c>
      <c r="F57" s="43">
        <v>5.0993022007514759E-2</v>
      </c>
      <c r="G57" s="43">
        <v>0.31830381105743427</v>
      </c>
      <c r="H57" s="43">
        <v>0.11272141706924316</v>
      </c>
      <c r="I57" s="43">
        <v>2.4422973698336018E-2</v>
      </c>
      <c r="J57" s="43">
        <v>2.0128824476650563E-2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324" priority="31" rank="1"/>
  </conditionalFormatting>
  <conditionalFormatting sqref="E57:J57">
    <cfRule type="top10" dxfId="323" priority="25" rank="1"/>
  </conditionalFormatting>
  <conditionalFormatting sqref="E55:J55">
    <cfRule type="top10" dxfId="322" priority="24" rank="1"/>
  </conditionalFormatting>
  <conditionalFormatting sqref="E53:J53">
    <cfRule type="top10" dxfId="321" priority="23" rank="1"/>
  </conditionalFormatting>
  <conditionalFormatting sqref="E51:J51">
    <cfRule type="top10" dxfId="320" priority="22" rank="1"/>
  </conditionalFormatting>
  <conditionalFormatting sqref="E49:J49">
    <cfRule type="top10" dxfId="319" priority="21" rank="1"/>
  </conditionalFormatting>
  <conditionalFormatting sqref="E47:J47">
    <cfRule type="top10" dxfId="318" priority="20" rank="1"/>
  </conditionalFormatting>
  <conditionalFormatting sqref="E45:J45">
    <cfRule type="top10" dxfId="317" priority="19" rank="1"/>
  </conditionalFormatting>
  <conditionalFormatting sqref="E43:J43">
    <cfRule type="top10" dxfId="316" priority="18" rank="1"/>
  </conditionalFormatting>
  <conditionalFormatting sqref="E41:J41">
    <cfRule type="top10" dxfId="315" priority="17" rank="1"/>
  </conditionalFormatting>
  <conditionalFormatting sqref="E39:J39">
    <cfRule type="top10" dxfId="314" priority="16" rank="1"/>
  </conditionalFormatting>
  <conditionalFormatting sqref="E37:J37">
    <cfRule type="top10" dxfId="313" priority="15" rank="1"/>
  </conditionalFormatting>
  <conditionalFormatting sqref="E35:J35">
    <cfRule type="top10" dxfId="312" priority="14" rank="1"/>
  </conditionalFormatting>
  <conditionalFormatting sqref="E33:J33">
    <cfRule type="top10" dxfId="311" priority="13" rank="1"/>
  </conditionalFormatting>
  <conditionalFormatting sqref="E31:J31">
    <cfRule type="top10" dxfId="310" priority="11" rank="1"/>
  </conditionalFormatting>
  <conditionalFormatting sqref="E29:J29">
    <cfRule type="top10" dxfId="309" priority="10" rank="1"/>
  </conditionalFormatting>
  <conditionalFormatting sqref="E27:J27">
    <cfRule type="top10" dxfId="308" priority="9" rank="1"/>
  </conditionalFormatting>
  <conditionalFormatting sqref="E25:J25">
    <cfRule type="top10" dxfId="307" priority="8" rank="1"/>
  </conditionalFormatting>
  <conditionalFormatting sqref="E23:J23">
    <cfRule type="top10" dxfId="306" priority="7" rank="1"/>
  </conditionalFormatting>
  <conditionalFormatting sqref="E21:J21">
    <cfRule type="top10" dxfId="305" priority="6" rank="1"/>
  </conditionalFormatting>
  <conditionalFormatting sqref="E19:J19">
    <cfRule type="top10" dxfId="304" priority="5" rank="1"/>
  </conditionalFormatting>
  <conditionalFormatting sqref="E17:J17">
    <cfRule type="top10" dxfId="303" priority="4" rank="1"/>
  </conditionalFormatting>
  <conditionalFormatting sqref="E15:J15">
    <cfRule type="top10" dxfId="302" priority="3" rank="1"/>
  </conditionalFormatting>
  <conditionalFormatting sqref="E13:J13">
    <cfRule type="top10" dxfId="301" priority="2" rank="1"/>
  </conditionalFormatting>
  <conditionalFormatting sqref="E11:J11">
    <cfRule type="top10" dxfId="3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366</v>
      </c>
    </row>
    <row r="4" spans="1:16384" ht="15" customHeight="1"/>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4</v>
      </c>
      <c r="F7" s="14" t="s">
        <v>225</v>
      </c>
      <c r="G7" s="14" t="s">
        <v>226</v>
      </c>
      <c r="H7" s="14" t="s">
        <v>227</v>
      </c>
      <c r="I7" s="14" t="s">
        <v>228</v>
      </c>
      <c r="J7" s="14" t="s">
        <v>229</v>
      </c>
      <c r="K7" s="14" t="s">
        <v>230</v>
      </c>
      <c r="L7" s="14" t="s">
        <v>112</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6066</v>
      </c>
      <c r="F8" s="17">
        <v>1799</v>
      </c>
      <c r="G8" s="17">
        <v>149</v>
      </c>
      <c r="H8" s="17">
        <v>387</v>
      </c>
      <c r="I8" s="17">
        <v>12</v>
      </c>
      <c r="J8" s="17">
        <v>5599</v>
      </c>
      <c r="K8" s="17">
        <v>612</v>
      </c>
      <c r="L8" s="17">
        <v>2850</v>
      </c>
      <c r="M8" s="17">
        <v>2200</v>
      </c>
    </row>
    <row r="9" spans="1:16384" ht="15" customHeight="1">
      <c r="A9" s="47"/>
      <c r="B9" s="55"/>
      <c r="C9" s="56"/>
      <c r="D9" s="18">
        <v>1</v>
      </c>
      <c r="E9" s="19">
        <v>0.30832570905763951</v>
      </c>
      <c r="F9" s="20">
        <v>9.1440479821083664E-2</v>
      </c>
      <c r="G9" s="20">
        <v>7.5734471891836944E-3</v>
      </c>
      <c r="H9" s="20">
        <v>1.9670631290027447E-2</v>
      </c>
      <c r="I9" s="20">
        <v>6.0994205550472704E-4</v>
      </c>
      <c r="J9" s="20">
        <v>0.28458879739758058</v>
      </c>
      <c r="K9" s="20">
        <v>3.110704483074108E-2</v>
      </c>
      <c r="L9" s="20">
        <v>0.14486123818237268</v>
      </c>
      <c r="M9" s="20">
        <v>0.11182271017586663</v>
      </c>
    </row>
    <row r="10" spans="1:16384" ht="15" customHeight="1">
      <c r="A10" s="47"/>
      <c r="B10" s="21" t="s">
        <v>294</v>
      </c>
      <c r="C10" s="57" t="s">
        <v>300</v>
      </c>
      <c r="D10" s="22">
        <v>9368</v>
      </c>
      <c r="E10" s="23">
        <v>3853</v>
      </c>
      <c r="F10" s="24">
        <v>454</v>
      </c>
      <c r="G10" s="24">
        <v>49</v>
      </c>
      <c r="H10" s="24">
        <v>207</v>
      </c>
      <c r="I10" s="24">
        <v>6</v>
      </c>
      <c r="J10" s="24">
        <v>2064</v>
      </c>
      <c r="K10" s="24">
        <v>305</v>
      </c>
      <c r="L10" s="24">
        <v>1258</v>
      </c>
      <c r="M10" s="24">
        <v>1172</v>
      </c>
    </row>
    <row r="11" spans="1:16384" ht="15" customHeight="1">
      <c r="A11" s="47"/>
      <c r="B11" s="25"/>
      <c r="C11" s="51"/>
      <c r="D11" s="26">
        <v>1</v>
      </c>
      <c r="E11" s="27">
        <v>0.41129376601195561</v>
      </c>
      <c r="F11" s="28">
        <v>4.8462852263023055E-2</v>
      </c>
      <c r="G11" s="28">
        <v>5.2305721605465415E-3</v>
      </c>
      <c r="H11" s="28">
        <v>2.2096498719043553E-2</v>
      </c>
      <c r="I11" s="28">
        <v>6.4047822374039285E-4</v>
      </c>
      <c r="J11" s="28">
        <v>0.22032450896669514</v>
      </c>
      <c r="K11" s="28">
        <v>3.2557643040136634E-2</v>
      </c>
      <c r="L11" s="28">
        <v>0.13428693424423568</v>
      </c>
      <c r="M11" s="28">
        <v>0.12510674637062341</v>
      </c>
    </row>
    <row r="12" spans="1:16384" ht="15" customHeight="1">
      <c r="A12" s="47"/>
      <c r="B12" s="25"/>
      <c r="C12" s="49" t="s">
        <v>301</v>
      </c>
      <c r="D12" s="29">
        <v>10225</v>
      </c>
      <c r="E12" s="30">
        <v>2195</v>
      </c>
      <c r="F12" s="31">
        <v>1336</v>
      </c>
      <c r="G12" s="31">
        <v>100</v>
      </c>
      <c r="H12" s="31">
        <v>179</v>
      </c>
      <c r="I12" s="31">
        <v>6</v>
      </c>
      <c r="J12" s="31">
        <v>3520</v>
      </c>
      <c r="K12" s="31">
        <v>303</v>
      </c>
      <c r="L12" s="31">
        <v>1572</v>
      </c>
      <c r="M12" s="31">
        <v>1014</v>
      </c>
    </row>
    <row r="13" spans="1:16384" ht="15" customHeight="1">
      <c r="A13" s="47"/>
      <c r="B13" s="40"/>
      <c r="C13" s="50"/>
      <c r="D13" s="41">
        <v>1</v>
      </c>
      <c r="E13" s="42">
        <v>0.21466992665036674</v>
      </c>
      <c r="F13" s="43">
        <v>0.13066014669926651</v>
      </c>
      <c r="G13" s="43">
        <v>9.7799511002444987E-3</v>
      </c>
      <c r="H13" s="43">
        <v>1.7506112469437653E-2</v>
      </c>
      <c r="I13" s="43">
        <v>5.8679706601466998E-4</v>
      </c>
      <c r="J13" s="43">
        <v>0.34425427872860637</v>
      </c>
      <c r="K13" s="43">
        <v>2.9633251833740833E-2</v>
      </c>
      <c r="L13" s="43">
        <v>0.15374083129584351</v>
      </c>
      <c r="M13" s="43">
        <v>9.9168704156479215E-2</v>
      </c>
    </row>
    <row r="14" spans="1:16384" ht="15" customHeight="1">
      <c r="A14" s="47"/>
      <c r="B14" s="25" t="s">
        <v>1</v>
      </c>
      <c r="C14" s="52" t="s">
        <v>302</v>
      </c>
      <c r="D14" s="22">
        <v>2690</v>
      </c>
      <c r="E14" s="23">
        <v>686</v>
      </c>
      <c r="F14" s="24">
        <v>239</v>
      </c>
      <c r="G14" s="24">
        <v>7</v>
      </c>
      <c r="H14" s="24">
        <v>58</v>
      </c>
      <c r="I14" s="24">
        <v>3</v>
      </c>
      <c r="J14" s="24">
        <v>850</v>
      </c>
      <c r="K14" s="24">
        <v>100</v>
      </c>
      <c r="L14" s="24">
        <v>492</v>
      </c>
      <c r="M14" s="24">
        <v>255</v>
      </c>
    </row>
    <row r="15" spans="1:16384" ht="15" customHeight="1">
      <c r="A15" s="47"/>
      <c r="B15" s="25"/>
      <c r="C15" s="51"/>
      <c r="D15" s="32">
        <v>1</v>
      </c>
      <c r="E15" s="27">
        <v>0.2550185873605948</v>
      </c>
      <c r="F15" s="28">
        <v>8.8847583643122674E-2</v>
      </c>
      <c r="G15" s="28">
        <v>2.6022304832713753E-3</v>
      </c>
      <c r="H15" s="28">
        <v>2.1561338289962824E-2</v>
      </c>
      <c r="I15" s="28">
        <v>1.1152416356877324E-3</v>
      </c>
      <c r="J15" s="28">
        <v>0.31598513011152418</v>
      </c>
      <c r="K15" s="28">
        <v>3.717472118959108E-2</v>
      </c>
      <c r="L15" s="28">
        <v>0.1828996282527881</v>
      </c>
      <c r="M15" s="28">
        <v>9.4795539033457249E-2</v>
      </c>
    </row>
    <row r="16" spans="1:16384" ht="15" customHeight="1">
      <c r="A16" s="47"/>
      <c r="B16" s="25"/>
      <c r="C16" s="49" t="s">
        <v>303</v>
      </c>
      <c r="D16" s="29">
        <v>2875</v>
      </c>
      <c r="E16" s="30">
        <v>700</v>
      </c>
      <c r="F16" s="31">
        <v>267</v>
      </c>
      <c r="G16" s="31">
        <v>16</v>
      </c>
      <c r="H16" s="31">
        <v>61</v>
      </c>
      <c r="I16" s="31">
        <v>1</v>
      </c>
      <c r="J16" s="31">
        <v>879</v>
      </c>
      <c r="K16" s="31">
        <v>120</v>
      </c>
      <c r="L16" s="31">
        <v>526</v>
      </c>
      <c r="M16" s="31">
        <v>305</v>
      </c>
    </row>
    <row r="17" spans="1:13" ht="15" customHeight="1">
      <c r="A17" s="47"/>
      <c r="B17" s="25"/>
      <c r="C17" s="51"/>
      <c r="D17" s="32">
        <v>1</v>
      </c>
      <c r="E17" s="27">
        <v>0.24347826086956523</v>
      </c>
      <c r="F17" s="28">
        <v>9.2869565217391301E-2</v>
      </c>
      <c r="G17" s="28">
        <v>5.5652173913043482E-3</v>
      </c>
      <c r="H17" s="28">
        <v>2.1217391304347827E-2</v>
      </c>
      <c r="I17" s="28">
        <v>3.4782608695652176E-4</v>
      </c>
      <c r="J17" s="28">
        <v>0.30573913043478262</v>
      </c>
      <c r="K17" s="28">
        <v>4.1739130434782612E-2</v>
      </c>
      <c r="L17" s="28">
        <v>0.18295652173913043</v>
      </c>
      <c r="M17" s="28">
        <v>0.10608695652173913</v>
      </c>
    </row>
    <row r="18" spans="1:13" ht="15" customHeight="1">
      <c r="A18" s="47"/>
      <c r="B18" s="25"/>
      <c r="C18" s="49" t="s">
        <v>304</v>
      </c>
      <c r="D18" s="29">
        <v>3280</v>
      </c>
      <c r="E18" s="30">
        <v>935</v>
      </c>
      <c r="F18" s="31">
        <v>291</v>
      </c>
      <c r="G18" s="31">
        <v>16</v>
      </c>
      <c r="H18" s="31">
        <v>77</v>
      </c>
      <c r="I18" s="31">
        <v>3</v>
      </c>
      <c r="J18" s="31">
        <v>965</v>
      </c>
      <c r="K18" s="31">
        <v>109</v>
      </c>
      <c r="L18" s="31">
        <v>499</v>
      </c>
      <c r="M18" s="31">
        <v>385</v>
      </c>
    </row>
    <row r="19" spans="1:13" ht="15" customHeight="1">
      <c r="A19" s="47"/>
      <c r="B19" s="25"/>
      <c r="C19" s="51"/>
      <c r="D19" s="32">
        <v>1</v>
      </c>
      <c r="E19" s="27">
        <v>0.28506097560975607</v>
      </c>
      <c r="F19" s="28">
        <v>8.8719512195121947E-2</v>
      </c>
      <c r="G19" s="28">
        <v>4.8780487804878049E-3</v>
      </c>
      <c r="H19" s="28">
        <v>2.3475609756097561E-2</v>
      </c>
      <c r="I19" s="28">
        <v>9.1463414634146347E-4</v>
      </c>
      <c r="J19" s="28">
        <v>0.29420731707317072</v>
      </c>
      <c r="K19" s="28">
        <v>3.3231707317073172E-2</v>
      </c>
      <c r="L19" s="28">
        <v>0.15213414634146341</v>
      </c>
      <c r="M19" s="28">
        <v>0.1173780487804878</v>
      </c>
    </row>
    <row r="20" spans="1:13" ht="15" customHeight="1">
      <c r="A20" s="47"/>
      <c r="B20" s="25"/>
      <c r="C20" s="49" t="s">
        <v>305</v>
      </c>
      <c r="D20" s="29">
        <v>4523</v>
      </c>
      <c r="E20" s="30">
        <v>1518</v>
      </c>
      <c r="F20" s="31">
        <v>390</v>
      </c>
      <c r="G20" s="31">
        <v>27</v>
      </c>
      <c r="H20" s="31">
        <v>86</v>
      </c>
      <c r="I20" s="31">
        <v>2</v>
      </c>
      <c r="J20" s="31">
        <v>1290</v>
      </c>
      <c r="K20" s="31">
        <v>120</v>
      </c>
      <c r="L20" s="31">
        <v>589</v>
      </c>
      <c r="M20" s="31">
        <v>501</v>
      </c>
    </row>
    <row r="21" spans="1:13" ht="15" customHeight="1">
      <c r="A21" s="47"/>
      <c r="B21" s="25"/>
      <c r="C21" s="51"/>
      <c r="D21" s="32">
        <v>1</v>
      </c>
      <c r="E21" s="27">
        <v>0.33561795268627015</v>
      </c>
      <c r="F21" s="28">
        <v>8.6225956223745306E-2</v>
      </c>
      <c r="G21" s="28">
        <v>5.9694892770285205E-3</v>
      </c>
      <c r="H21" s="28">
        <v>1.9013928808313065E-2</v>
      </c>
      <c r="I21" s="28">
        <v>4.4218439089100157E-4</v>
      </c>
      <c r="J21" s="28">
        <v>0.285208932124696</v>
      </c>
      <c r="K21" s="28">
        <v>2.6531063453460093E-2</v>
      </c>
      <c r="L21" s="28">
        <v>0.13022330311739996</v>
      </c>
      <c r="M21" s="28">
        <v>0.11076718991819588</v>
      </c>
    </row>
    <row r="22" spans="1:13" ht="15" customHeight="1">
      <c r="A22" s="47"/>
      <c r="B22" s="25"/>
      <c r="C22" s="49" t="s">
        <v>306</v>
      </c>
      <c r="D22" s="29">
        <v>5762</v>
      </c>
      <c r="E22" s="30">
        <v>2075</v>
      </c>
      <c r="F22" s="31">
        <v>547</v>
      </c>
      <c r="G22" s="31">
        <v>73</v>
      </c>
      <c r="H22" s="31">
        <v>95</v>
      </c>
      <c r="I22" s="31">
        <v>3</v>
      </c>
      <c r="J22" s="31">
        <v>1473</v>
      </c>
      <c r="K22" s="31">
        <v>145</v>
      </c>
      <c r="L22" s="31">
        <v>676</v>
      </c>
      <c r="M22" s="31">
        <v>675</v>
      </c>
    </row>
    <row r="23" spans="1:13" ht="15" customHeight="1">
      <c r="A23" s="47"/>
      <c r="B23" s="40"/>
      <c r="C23" s="50"/>
      <c r="D23" s="41">
        <v>1</v>
      </c>
      <c r="E23" s="42">
        <v>0.36011801457827142</v>
      </c>
      <c r="F23" s="43">
        <v>9.4932315168344328E-2</v>
      </c>
      <c r="G23" s="43">
        <v>1.2669212079139187E-2</v>
      </c>
      <c r="H23" s="43">
        <v>1.6487330787920862E-2</v>
      </c>
      <c r="I23" s="43">
        <v>5.2065255119750087E-4</v>
      </c>
      <c r="J23" s="43">
        <v>0.25564040263797294</v>
      </c>
      <c r="K23" s="43">
        <v>2.5164873307879209E-2</v>
      </c>
      <c r="L23" s="43">
        <v>0.11732037486983686</v>
      </c>
      <c r="M23" s="43">
        <v>0.1171468240194377</v>
      </c>
    </row>
    <row r="24" spans="1:13" ht="15" customHeight="1">
      <c r="A24" s="47"/>
      <c r="B24" s="25" t="s">
        <v>295</v>
      </c>
      <c r="C24" s="52" t="s">
        <v>307</v>
      </c>
      <c r="D24" s="22">
        <v>2093</v>
      </c>
      <c r="E24" s="23">
        <v>121</v>
      </c>
      <c r="F24" s="24">
        <v>218</v>
      </c>
      <c r="G24" s="24">
        <v>16</v>
      </c>
      <c r="H24" s="24">
        <v>102</v>
      </c>
      <c r="I24" s="24">
        <v>1</v>
      </c>
      <c r="J24" s="24">
        <v>749</v>
      </c>
      <c r="K24" s="24">
        <v>166</v>
      </c>
      <c r="L24" s="24">
        <v>482</v>
      </c>
      <c r="M24" s="24">
        <v>238</v>
      </c>
    </row>
    <row r="25" spans="1:13" ht="15" customHeight="1">
      <c r="A25" s="47"/>
      <c r="B25" s="25"/>
      <c r="C25" s="51"/>
      <c r="D25" s="32">
        <v>1</v>
      </c>
      <c r="E25" s="27">
        <v>5.7811753463927376E-2</v>
      </c>
      <c r="F25" s="28">
        <v>0.10415671285236502</v>
      </c>
      <c r="G25" s="28">
        <v>7.6445293836598181E-3</v>
      </c>
      <c r="H25" s="28">
        <v>4.8733874820831344E-2</v>
      </c>
      <c r="I25" s="28">
        <v>4.7778308647873863E-4</v>
      </c>
      <c r="J25" s="28">
        <v>0.35785953177257523</v>
      </c>
      <c r="K25" s="28">
        <v>7.9311992355470623E-2</v>
      </c>
      <c r="L25" s="28">
        <v>0.23029144768275203</v>
      </c>
      <c r="M25" s="28">
        <v>0.11371237458193979</v>
      </c>
    </row>
    <row r="26" spans="1:13" ht="15" customHeight="1">
      <c r="A26" s="47"/>
      <c r="B26" s="25"/>
      <c r="C26" s="49" t="s">
        <v>308</v>
      </c>
      <c r="D26" s="29">
        <v>6217</v>
      </c>
      <c r="E26" s="30">
        <v>2782</v>
      </c>
      <c r="F26" s="31">
        <v>388</v>
      </c>
      <c r="G26" s="31">
        <v>54</v>
      </c>
      <c r="H26" s="31">
        <v>23</v>
      </c>
      <c r="I26" s="31">
        <v>2</v>
      </c>
      <c r="J26" s="31">
        <v>1560</v>
      </c>
      <c r="K26" s="31">
        <v>97</v>
      </c>
      <c r="L26" s="31">
        <v>609</v>
      </c>
      <c r="M26" s="31">
        <v>702</v>
      </c>
    </row>
    <row r="27" spans="1:13" ht="15" customHeight="1">
      <c r="A27" s="47"/>
      <c r="B27" s="25"/>
      <c r="C27" s="51"/>
      <c r="D27" s="32">
        <v>1</v>
      </c>
      <c r="E27" s="27">
        <v>0.44748270870194629</v>
      </c>
      <c r="F27" s="28">
        <v>6.2409522277625862E-2</v>
      </c>
      <c r="G27" s="28">
        <v>8.6858613479170021E-3</v>
      </c>
      <c r="H27" s="28">
        <v>3.6995335370757598E-3</v>
      </c>
      <c r="I27" s="28">
        <v>3.2169856844137045E-4</v>
      </c>
      <c r="J27" s="28">
        <v>0.25092488338426894</v>
      </c>
      <c r="K27" s="28">
        <v>1.5602380569406465E-2</v>
      </c>
      <c r="L27" s="28">
        <v>9.7957214090397302E-2</v>
      </c>
      <c r="M27" s="28">
        <v>0.11291619752292102</v>
      </c>
    </row>
    <row r="28" spans="1:13" ht="15" customHeight="1">
      <c r="A28" s="47"/>
      <c r="B28" s="25"/>
      <c r="C28" s="49" t="s">
        <v>406</v>
      </c>
      <c r="D28" s="29">
        <v>7018</v>
      </c>
      <c r="E28" s="30">
        <v>2396</v>
      </c>
      <c r="F28" s="31">
        <v>717</v>
      </c>
      <c r="G28" s="31">
        <v>47</v>
      </c>
      <c r="H28" s="31">
        <v>57</v>
      </c>
      <c r="I28" s="31">
        <v>6</v>
      </c>
      <c r="J28" s="31">
        <v>1968</v>
      </c>
      <c r="K28" s="31">
        <v>155</v>
      </c>
      <c r="L28" s="31">
        <v>919</v>
      </c>
      <c r="M28" s="31">
        <v>753</v>
      </c>
    </row>
    <row r="29" spans="1:13" ht="15" customHeight="1">
      <c r="A29" s="47"/>
      <c r="B29" s="25"/>
      <c r="C29" s="51"/>
      <c r="D29" s="32">
        <v>1</v>
      </c>
      <c r="E29" s="27">
        <v>0.34140780849244801</v>
      </c>
      <c r="F29" s="28">
        <v>0.10216585921915075</v>
      </c>
      <c r="G29" s="28">
        <v>6.6970646907950982E-3</v>
      </c>
      <c r="H29" s="28">
        <v>8.1219720718153313E-3</v>
      </c>
      <c r="I29" s="28">
        <v>8.549444286121402E-4</v>
      </c>
      <c r="J29" s="28">
        <v>0.28042177258478201</v>
      </c>
      <c r="K29" s="28">
        <v>2.2086064405813621E-2</v>
      </c>
      <c r="L29" s="28">
        <v>0.13094898831575946</v>
      </c>
      <c r="M29" s="28">
        <v>0.10729552579082359</v>
      </c>
    </row>
    <row r="30" spans="1:13" ht="15" customHeight="1">
      <c r="A30" s="47"/>
      <c r="B30" s="25"/>
      <c r="C30" s="49" t="s">
        <v>407</v>
      </c>
      <c r="D30" s="29">
        <v>4023</v>
      </c>
      <c r="E30" s="30">
        <v>710</v>
      </c>
      <c r="F30" s="31">
        <v>450</v>
      </c>
      <c r="G30" s="31">
        <v>29</v>
      </c>
      <c r="H30" s="31">
        <v>198</v>
      </c>
      <c r="I30" s="31">
        <v>3</v>
      </c>
      <c r="J30" s="31">
        <v>1239</v>
      </c>
      <c r="K30" s="31">
        <v>174</v>
      </c>
      <c r="L30" s="31">
        <v>774</v>
      </c>
      <c r="M30" s="31">
        <v>446</v>
      </c>
    </row>
    <row r="31" spans="1:13" ht="15" customHeight="1">
      <c r="A31" s="47"/>
      <c r="B31" s="40"/>
      <c r="C31" s="50"/>
      <c r="D31" s="41">
        <v>1</v>
      </c>
      <c r="E31" s="42">
        <v>0.17648521004225703</v>
      </c>
      <c r="F31" s="43">
        <v>0.11185682326621924</v>
      </c>
      <c r="G31" s="43">
        <v>7.2085508327119066E-3</v>
      </c>
      <c r="H31" s="43">
        <v>4.9217002237136466E-2</v>
      </c>
      <c r="I31" s="43">
        <v>7.4571215510812821E-4</v>
      </c>
      <c r="J31" s="43">
        <v>0.307979120059657</v>
      </c>
      <c r="K31" s="43">
        <v>4.3251304996271438E-2</v>
      </c>
      <c r="L31" s="43">
        <v>0.19239373601789708</v>
      </c>
      <c r="M31" s="43">
        <v>0.11086254039274174</v>
      </c>
    </row>
    <row r="32" spans="1:13" ht="15" customHeight="1">
      <c r="A32" s="47"/>
      <c r="B32" s="25" t="s">
        <v>296</v>
      </c>
      <c r="C32" s="52" t="s">
        <v>408</v>
      </c>
      <c r="D32" s="22">
        <v>2534</v>
      </c>
      <c r="E32" s="33">
        <v>821</v>
      </c>
      <c r="F32" s="34">
        <v>279</v>
      </c>
      <c r="G32" s="34">
        <v>19</v>
      </c>
      <c r="H32" s="34">
        <v>55</v>
      </c>
      <c r="I32" s="34">
        <v>3</v>
      </c>
      <c r="J32" s="34">
        <v>708</v>
      </c>
      <c r="K32" s="34">
        <v>73</v>
      </c>
      <c r="L32" s="34">
        <v>315</v>
      </c>
      <c r="M32" s="34">
        <v>261</v>
      </c>
    </row>
    <row r="33" spans="1:13" ht="15" customHeight="1">
      <c r="A33" s="47"/>
      <c r="B33" s="25"/>
      <c r="C33" s="51"/>
      <c r="D33" s="32">
        <v>1</v>
      </c>
      <c r="E33" s="27">
        <v>0.32399368587213889</v>
      </c>
      <c r="F33" s="28">
        <v>0.11010260457774269</v>
      </c>
      <c r="G33" s="28">
        <v>7.4980268350434099E-3</v>
      </c>
      <c r="H33" s="28">
        <v>2.1704814522494082E-2</v>
      </c>
      <c r="I33" s="28">
        <v>1.1838989739542227E-3</v>
      </c>
      <c r="J33" s="28">
        <v>0.27940015785319655</v>
      </c>
      <c r="K33" s="28">
        <v>2.8808208366219414E-2</v>
      </c>
      <c r="L33" s="28">
        <v>0.12430939226519337</v>
      </c>
      <c r="M33" s="28">
        <v>0.10299921073401737</v>
      </c>
    </row>
    <row r="34" spans="1:13" ht="15" customHeight="1">
      <c r="A34" s="47"/>
      <c r="B34" s="25"/>
      <c r="C34" s="49" t="s">
        <v>409</v>
      </c>
      <c r="D34" s="29">
        <v>13584</v>
      </c>
      <c r="E34" s="35">
        <v>4326</v>
      </c>
      <c r="F34" s="36">
        <v>1186</v>
      </c>
      <c r="G34" s="36">
        <v>95</v>
      </c>
      <c r="H34" s="36">
        <v>239</v>
      </c>
      <c r="I34" s="36">
        <v>4</v>
      </c>
      <c r="J34" s="36">
        <v>4011</v>
      </c>
      <c r="K34" s="36">
        <v>365</v>
      </c>
      <c r="L34" s="36">
        <v>1896</v>
      </c>
      <c r="M34" s="36">
        <v>1462</v>
      </c>
    </row>
    <row r="35" spans="1:13" ht="15" customHeight="1">
      <c r="A35" s="47"/>
      <c r="B35" s="25"/>
      <c r="C35" s="51"/>
      <c r="D35" s="32">
        <v>1</v>
      </c>
      <c r="E35" s="27">
        <v>0.31846289752650175</v>
      </c>
      <c r="F35" s="28">
        <v>8.7308598351001174E-2</v>
      </c>
      <c r="G35" s="28">
        <v>6.9935217903415786E-3</v>
      </c>
      <c r="H35" s="28">
        <v>1.7594228504122497E-2</v>
      </c>
      <c r="I35" s="28">
        <v>2.9446407538280328E-4</v>
      </c>
      <c r="J35" s="28">
        <v>0.295273851590106</v>
      </c>
      <c r="K35" s="28">
        <v>2.6869846878680801E-2</v>
      </c>
      <c r="L35" s="28">
        <v>0.13957597173144876</v>
      </c>
      <c r="M35" s="28">
        <v>0.10762661955241461</v>
      </c>
    </row>
    <row r="36" spans="1:13" ht="15" customHeight="1">
      <c r="A36" s="47"/>
      <c r="B36" s="25"/>
      <c r="C36" s="49" t="s">
        <v>410</v>
      </c>
      <c r="D36" s="29">
        <v>2397</v>
      </c>
      <c r="E36" s="35">
        <v>625</v>
      </c>
      <c r="F36" s="36">
        <v>247</v>
      </c>
      <c r="G36" s="36">
        <v>26</v>
      </c>
      <c r="H36" s="36">
        <v>64</v>
      </c>
      <c r="I36" s="36">
        <v>3</v>
      </c>
      <c r="J36" s="36">
        <v>644</v>
      </c>
      <c r="K36" s="36">
        <v>105</v>
      </c>
      <c r="L36" s="36">
        <v>430</v>
      </c>
      <c r="M36" s="36">
        <v>253</v>
      </c>
    </row>
    <row r="37" spans="1:13" ht="15" customHeight="1">
      <c r="A37" s="47"/>
      <c r="B37" s="25"/>
      <c r="C37" s="51"/>
      <c r="D37" s="32">
        <v>1</v>
      </c>
      <c r="E37" s="27">
        <v>0.26074259491030455</v>
      </c>
      <c r="F37" s="28">
        <v>0.10304547350855235</v>
      </c>
      <c r="G37" s="28">
        <v>1.0846891948268669E-2</v>
      </c>
      <c r="H37" s="28">
        <v>2.6700041718815185E-2</v>
      </c>
      <c r="I37" s="28">
        <v>1.2515644555694619E-3</v>
      </c>
      <c r="J37" s="28">
        <v>0.26866916979557781</v>
      </c>
      <c r="K37" s="28">
        <v>4.3804755944931162E-2</v>
      </c>
      <c r="L37" s="28">
        <v>0.17939090529828952</v>
      </c>
      <c r="M37" s="28">
        <v>0.10554860241969129</v>
      </c>
    </row>
    <row r="38" spans="1:13" ht="15" customHeight="1">
      <c r="A38" s="47"/>
      <c r="B38" s="25"/>
      <c r="C38" s="49" t="s">
        <v>411</v>
      </c>
      <c r="D38" s="29">
        <v>794</v>
      </c>
      <c r="E38" s="35">
        <v>215</v>
      </c>
      <c r="F38" s="36">
        <v>64</v>
      </c>
      <c r="G38" s="36">
        <v>7</v>
      </c>
      <c r="H38" s="36">
        <v>21</v>
      </c>
      <c r="I38" s="36">
        <v>0</v>
      </c>
      <c r="J38" s="36">
        <v>170</v>
      </c>
      <c r="K38" s="36">
        <v>55</v>
      </c>
      <c r="L38" s="36">
        <v>157</v>
      </c>
      <c r="M38" s="36">
        <v>105</v>
      </c>
    </row>
    <row r="39" spans="1:13" ht="15" customHeight="1">
      <c r="A39" s="47"/>
      <c r="B39" s="40"/>
      <c r="C39" s="50"/>
      <c r="D39" s="41">
        <v>1</v>
      </c>
      <c r="E39" s="42">
        <v>0.27078085642317379</v>
      </c>
      <c r="F39" s="43">
        <v>8.0604534005037781E-2</v>
      </c>
      <c r="G39" s="43">
        <v>8.8161209068010078E-3</v>
      </c>
      <c r="H39" s="43">
        <v>2.6448362720403022E-2</v>
      </c>
      <c r="I39" s="43">
        <v>0</v>
      </c>
      <c r="J39" s="43">
        <v>0.2141057934508816</v>
      </c>
      <c r="K39" s="43">
        <v>6.9269521410579349E-2</v>
      </c>
      <c r="L39" s="43">
        <v>0.19773299748110831</v>
      </c>
      <c r="M39" s="43">
        <v>0.13224181360201512</v>
      </c>
    </row>
    <row r="40" spans="1:13" ht="15" customHeight="1">
      <c r="A40" s="47"/>
      <c r="B40" s="25" t="s">
        <v>297</v>
      </c>
      <c r="C40" s="52" t="s">
        <v>2</v>
      </c>
      <c r="D40" s="22">
        <v>1979</v>
      </c>
      <c r="E40" s="23">
        <v>583</v>
      </c>
      <c r="F40" s="24">
        <v>179</v>
      </c>
      <c r="G40" s="24">
        <v>15</v>
      </c>
      <c r="H40" s="24">
        <v>41</v>
      </c>
      <c r="I40" s="24">
        <v>2</v>
      </c>
      <c r="J40" s="24">
        <v>585</v>
      </c>
      <c r="K40" s="24">
        <v>100</v>
      </c>
      <c r="L40" s="24">
        <v>309</v>
      </c>
      <c r="M40" s="24">
        <v>165</v>
      </c>
    </row>
    <row r="41" spans="1:13" ht="15" customHeight="1">
      <c r="A41" s="47"/>
      <c r="B41" s="25"/>
      <c r="C41" s="51"/>
      <c r="D41" s="32">
        <v>1</v>
      </c>
      <c r="E41" s="27">
        <v>0.2945932289034866</v>
      </c>
      <c r="F41" s="28">
        <v>9.0449722081859529E-2</v>
      </c>
      <c r="G41" s="28">
        <v>7.5795856493178371E-3</v>
      </c>
      <c r="H41" s="28">
        <v>2.0717534108135423E-2</v>
      </c>
      <c r="I41" s="28">
        <v>1.0106114199090451E-3</v>
      </c>
      <c r="J41" s="28">
        <v>0.29560384032339565</v>
      </c>
      <c r="K41" s="28">
        <v>5.0530570995452245E-2</v>
      </c>
      <c r="L41" s="28">
        <v>0.15613946437594745</v>
      </c>
      <c r="M41" s="28">
        <v>8.3375442142496203E-2</v>
      </c>
    </row>
    <row r="42" spans="1:13" ht="15" customHeight="1">
      <c r="A42" s="47"/>
      <c r="B42" s="25"/>
      <c r="C42" s="49" t="s">
        <v>309</v>
      </c>
      <c r="D42" s="29">
        <v>1921</v>
      </c>
      <c r="E42" s="30">
        <v>601</v>
      </c>
      <c r="F42" s="31">
        <v>178</v>
      </c>
      <c r="G42" s="31">
        <v>17</v>
      </c>
      <c r="H42" s="31">
        <v>39</v>
      </c>
      <c r="I42" s="31">
        <v>0</v>
      </c>
      <c r="J42" s="31">
        <v>492</v>
      </c>
      <c r="K42" s="31">
        <v>36</v>
      </c>
      <c r="L42" s="31">
        <v>271</v>
      </c>
      <c r="M42" s="31">
        <v>287</v>
      </c>
    </row>
    <row r="43" spans="1:13" ht="15" customHeight="1">
      <c r="A43" s="47"/>
      <c r="B43" s="25"/>
      <c r="C43" s="51"/>
      <c r="D43" s="32">
        <v>1</v>
      </c>
      <c r="E43" s="27">
        <v>0.31285788651743884</v>
      </c>
      <c r="F43" s="28">
        <v>9.2660072878709004E-2</v>
      </c>
      <c r="G43" s="28">
        <v>8.8495575221238937E-3</v>
      </c>
      <c r="H43" s="28">
        <v>2.030192608016658E-2</v>
      </c>
      <c r="I43" s="28">
        <v>0</v>
      </c>
      <c r="J43" s="28">
        <v>0.25611660593440916</v>
      </c>
      <c r="K43" s="28">
        <v>1.8740239458615304E-2</v>
      </c>
      <c r="L43" s="28">
        <v>0.14107235814679855</v>
      </c>
      <c r="M43" s="28">
        <v>0.14940135346173869</v>
      </c>
    </row>
    <row r="44" spans="1:13" ht="15" customHeight="1">
      <c r="A44" s="47"/>
      <c r="B44" s="25"/>
      <c r="C44" s="49" t="s">
        <v>310</v>
      </c>
      <c r="D44" s="29">
        <v>1117</v>
      </c>
      <c r="E44" s="30">
        <v>329</v>
      </c>
      <c r="F44" s="31">
        <v>100</v>
      </c>
      <c r="G44" s="31">
        <v>8</v>
      </c>
      <c r="H44" s="31">
        <v>15</v>
      </c>
      <c r="I44" s="31">
        <v>2</v>
      </c>
      <c r="J44" s="31">
        <v>360</v>
      </c>
      <c r="K44" s="31">
        <v>34</v>
      </c>
      <c r="L44" s="31">
        <v>221</v>
      </c>
      <c r="M44" s="31">
        <v>48</v>
      </c>
    </row>
    <row r="45" spans="1:13" ht="15" customHeight="1">
      <c r="A45" s="47"/>
      <c r="B45" s="25"/>
      <c r="C45" s="51"/>
      <c r="D45" s="32">
        <v>1</v>
      </c>
      <c r="E45" s="27">
        <v>0.29453894359892568</v>
      </c>
      <c r="F45" s="28">
        <v>8.9525514771709933E-2</v>
      </c>
      <c r="G45" s="28">
        <v>7.162041181736795E-3</v>
      </c>
      <c r="H45" s="28">
        <v>1.342882721575649E-2</v>
      </c>
      <c r="I45" s="28">
        <v>1.7905102954341987E-3</v>
      </c>
      <c r="J45" s="28">
        <v>0.32229185317815578</v>
      </c>
      <c r="K45" s="28">
        <v>3.043867502238138E-2</v>
      </c>
      <c r="L45" s="28">
        <v>0.19785138764547897</v>
      </c>
      <c r="M45" s="28">
        <v>4.2972247090420773E-2</v>
      </c>
    </row>
    <row r="46" spans="1:13" ht="15" customHeight="1">
      <c r="A46" s="47"/>
      <c r="B46" s="25"/>
      <c r="C46" s="49" t="s">
        <v>5</v>
      </c>
      <c r="D46" s="29">
        <v>1482</v>
      </c>
      <c r="E46" s="30">
        <v>481</v>
      </c>
      <c r="F46" s="31">
        <v>134</v>
      </c>
      <c r="G46" s="31">
        <v>10</v>
      </c>
      <c r="H46" s="31">
        <v>24</v>
      </c>
      <c r="I46" s="31">
        <v>2</v>
      </c>
      <c r="J46" s="31">
        <v>387</v>
      </c>
      <c r="K46" s="31">
        <v>28</v>
      </c>
      <c r="L46" s="31">
        <v>176</v>
      </c>
      <c r="M46" s="31">
        <v>240</v>
      </c>
    </row>
    <row r="47" spans="1:13" ht="15" customHeight="1">
      <c r="A47" s="47"/>
      <c r="B47" s="25"/>
      <c r="C47" s="51"/>
      <c r="D47" s="32">
        <v>1</v>
      </c>
      <c r="E47" s="27">
        <v>0.32456140350877194</v>
      </c>
      <c r="F47" s="28">
        <v>9.041835357624832E-2</v>
      </c>
      <c r="G47" s="28">
        <v>6.7476383265856954E-3</v>
      </c>
      <c r="H47" s="28">
        <v>1.6194331983805668E-2</v>
      </c>
      <c r="I47" s="28">
        <v>1.3495276653171389E-3</v>
      </c>
      <c r="J47" s="28">
        <v>0.26113360323886642</v>
      </c>
      <c r="K47" s="28">
        <v>1.8893387314439947E-2</v>
      </c>
      <c r="L47" s="28">
        <v>0.11875843454790823</v>
      </c>
      <c r="M47" s="28">
        <v>0.16194331983805668</v>
      </c>
    </row>
    <row r="48" spans="1:13" ht="15" customHeight="1">
      <c r="A48" s="47"/>
      <c r="B48" s="25"/>
      <c r="C48" s="49" t="s">
        <v>311</v>
      </c>
      <c r="D48" s="29">
        <v>2208</v>
      </c>
      <c r="E48" s="30">
        <v>721</v>
      </c>
      <c r="F48" s="31">
        <v>198</v>
      </c>
      <c r="G48" s="31">
        <v>18</v>
      </c>
      <c r="H48" s="31">
        <v>38</v>
      </c>
      <c r="I48" s="31">
        <v>0</v>
      </c>
      <c r="J48" s="31">
        <v>647</v>
      </c>
      <c r="K48" s="31">
        <v>71</v>
      </c>
      <c r="L48" s="31">
        <v>305</v>
      </c>
      <c r="M48" s="31">
        <v>210</v>
      </c>
    </row>
    <row r="49" spans="1:13" ht="15" customHeight="1">
      <c r="A49" s="47"/>
      <c r="B49" s="25"/>
      <c r="C49" s="51"/>
      <c r="D49" s="32">
        <v>1</v>
      </c>
      <c r="E49" s="27">
        <v>0.32653985507246375</v>
      </c>
      <c r="F49" s="28">
        <v>8.9673913043478257E-2</v>
      </c>
      <c r="G49" s="28">
        <v>8.152173913043478E-3</v>
      </c>
      <c r="H49" s="28">
        <v>1.7210144927536232E-2</v>
      </c>
      <c r="I49" s="28">
        <v>0</v>
      </c>
      <c r="J49" s="28">
        <v>0.29302536231884058</v>
      </c>
      <c r="K49" s="28">
        <v>3.2155797101449272E-2</v>
      </c>
      <c r="L49" s="28">
        <v>0.1381340579710145</v>
      </c>
      <c r="M49" s="28">
        <v>9.5108695652173919E-2</v>
      </c>
    </row>
    <row r="50" spans="1:13" ht="15" customHeight="1">
      <c r="A50" s="47"/>
      <c r="B50" s="25"/>
      <c r="C50" s="49" t="s">
        <v>7</v>
      </c>
      <c r="D50" s="29">
        <v>1532</v>
      </c>
      <c r="E50" s="30">
        <v>505</v>
      </c>
      <c r="F50" s="31">
        <v>146</v>
      </c>
      <c r="G50" s="31">
        <v>12</v>
      </c>
      <c r="H50" s="31">
        <v>27</v>
      </c>
      <c r="I50" s="31">
        <v>1</v>
      </c>
      <c r="J50" s="31">
        <v>415</v>
      </c>
      <c r="K50" s="31">
        <v>37</v>
      </c>
      <c r="L50" s="31">
        <v>206</v>
      </c>
      <c r="M50" s="31">
        <v>183</v>
      </c>
    </row>
    <row r="51" spans="1:13" ht="15" customHeight="1">
      <c r="A51" s="47"/>
      <c r="B51" s="25"/>
      <c r="C51" s="51"/>
      <c r="D51" s="32">
        <v>1</v>
      </c>
      <c r="E51" s="27">
        <v>0.32963446475195823</v>
      </c>
      <c r="F51" s="28">
        <v>9.5300261096605748E-2</v>
      </c>
      <c r="G51" s="28">
        <v>7.832898172323759E-3</v>
      </c>
      <c r="H51" s="28">
        <v>1.7624020887728461E-2</v>
      </c>
      <c r="I51" s="28">
        <v>6.5274151436031332E-4</v>
      </c>
      <c r="J51" s="28">
        <v>0.27088772845953002</v>
      </c>
      <c r="K51" s="28">
        <v>2.4151436031331592E-2</v>
      </c>
      <c r="L51" s="28">
        <v>0.13446475195822455</v>
      </c>
      <c r="M51" s="28">
        <v>0.11945169712793734</v>
      </c>
    </row>
    <row r="52" spans="1:13" ht="15" customHeight="1">
      <c r="A52" s="47"/>
      <c r="B52" s="25"/>
      <c r="C52" s="49" t="s">
        <v>3</v>
      </c>
      <c r="D52" s="29">
        <v>2344</v>
      </c>
      <c r="E52" s="30">
        <v>746</v>
      </c>
      <c r="F52" s="31">
        <v>223</v>
      </c>
      <c r="G52" s="31">
        <v>9</v>
      </c>
      <c r="H52" s="31">
        <v>50</v>
      </c>
      <c r="I52" s="31">
        <v>0</v>
      </c>
      <c r="J52" s="31">
        <v>632</v>
      </c>
      <c r="K52" s="31">
        <v>77</v>
      </c>
      <c r="L52" s="31">
        <v>316</v>
      </c>
      <c r="M52" s="31">
        <v>291</v>
      </c>
    </row>
    <row r="53" spans="1:13" ht="15" customHeight="1">
      <c r="A53" s="47"/>
      <c r="B53" s="25"/>
      <c r="C53" s="51"/>
      <c r="D53" s="32">
        <v>1</v>
      </c>
      <c r="E53" s="27">
        <v>0.31825938566552903</v>
      </c>
      <c r="F53" s="28">
        <v>9.5136518771331058E-2</v>
      </c>
      <c r="G53" s="28">
        <v>3.8395904436860067E-3</v>
      </c>
      <c r="H53" s="28">
        <v>2.1331058020477817E-2</v>
      </c>
      <c r="I53" s="28">
        <v>0</v>
      </c>
      <c r="J53" s="28">
        <v>0.2696245733788396</v>
      </c>
      <c r="K53" s="28">
        <v>3.2849829351535839E-2</v>
      </c>
      <c r="L53" s="28">
        <v>0.1348122866894198</v>
      </c>
      <c r="M53" s="28">
        <v>0.12414675767918089</v>
      </c>
    </row>
    <row r="54" spans="1:13" ht="15" customHeight="1">
      <c r="A54" s="47"/>
      <c r="B54" s="25"/>
      <c r="C54" s="49" t="s">
        <v>6</v>
      </c>
      <c r="D54" s="29">
        <v>1909</v>
      </c>
      <c r="E54" s="30">
        <v>599</v>
      </c>
      <c r="F54" s="31">
        <v>127</v>
      </c>
      <c r="G54" s="31">
        <v>16</v>
      </c>
      <c r="H54" s="31">
        <v>28</v>
      </c>
      <c r="I54" s="31">
        <v>0</v>
      </c>
      <c r="J54" s="31">
        <v>612</v>
      </c>
      <c r="K54" s="31">
        <v>72</v>
      </c>
      <c r="L54" s="31">
        <v>247</v>
      </c>
      <c r="M54" s="31">
        <v>208</v>
      </c>
    </row>
    <row r="55" spans="1:13" ht="15" customHeight="1">
      <c r="A55" s="47"/>
      <c r="B55" s="25"/>
      <c r="C55" s="51"/>
      <c r="D55" s="32">
        <v>1</v>
      </c>
      <c r="E55" s="27">
        <v>0.31377684651650078</v>
      </c>
      <c r="F55" s="28">
        <v>6.6526977475117863E-2</v>
      </c>
      <c r="G55" s="28">
        <v>8.3813514929282351E-3</v>
      </c>
      <c r="H55" s="28">
        <v>1.4667365112624411E-2</v>
      </c>
      <c r="I55" s="28">
        <v>0</v>
      </c>
      <c r="J55" s="28">
        <v>0.32058669460450495</v>
      </c>
      <c r="K55" s="28">
        <v>3.7716081718177058E-2</v>
      </c>
      <c r="L55" s="28">
        <v>0.12938711367207961</v>
      </c>
      <c r="M55" s="28">
        <v>0.10895756940806706</v>
      </c>
    </row>
    <row r="56" spans="1:13" ht="15" customHeight="1">
      <c r="A56" s="47"/>
      <c r="B56" s="25"/>
      <c r="C56" s="49" t="s">
        <v>8</v>
      </c>
      <c r="D56" s="29">
        <v>5182</v>
      </c>
      <c r="E56" s="30">
        <v>1501</v>
      </c>
      <c r="F56" s="31">
        <v>514</v>
      </c>
      <c r="G56" s="31">
        <v>44</v>
      </c>
      <c r="H56" s="31">
        <v>125</v>
      </c>
      <c r="I56" s="31">
        <v>5</v>
      </c>
      <c r="J56" s="31">
        <v>1469</v>
      </c>
      <c r="K56" s="31">
        <v>157</v>
      </c>
      <c r="L56" s="31">
        <v>799</v>
      </c>
      <c r="M56" s="31">
        <v>568</v>
      </c>
    </row>
    <row r="57" spans="1:13" ht="15" customHeight="1">
      <c r="A57" s="47"/>
      <c r="B57" s="40"/>
      <c r="C57" s="50"/>
      <c r="D57" s="41">
        <v>1</v>
      </c>
      <c r="E57" s="42">
        <v>0.28965650328058662</v>
      </c>
      <c r="F57" s="43">
        <v>9.9189502122732531E-2</v>
      </c>
      <c r="G57" s="43">
        <v>8.490930142802007E-3</v>
      </c>
      <c r="H57" s="43">
        <v>2.4121960632960248E-2</v>
      </c>
      <c r="I57" s="43">
        <v>9.648784253184099E-4</v>
      </c>
      <c r="J57" s="43">
        <v>0.28348128135854883</v>
      </c>
      <c r="K57" s="43">
        <v>3.0297182554998071E-2</v>
      </c>
      <c r="L57" s="43">
        <v>0.1541875723658819</v>
      </c>
      <c r="M57" s="43">
        <v>0.10961018911617136</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299" priority="31" rank="1"/>
  </conditionalFormatting>
  <conditionalFormatting sqref="E57:M57">
    <cfRule type="top10" dxfId="298" priority="25" rank="1"/>
  </conditionalFormatting>
  <conditionalFormatting sqref="E55:M55">
    <cfRule type="top10" dxfId="297" priority="24" rank="1"/>
  </conditionalFormatting>
  <conditionalFormatting sqref="E53:M53">
    <cfRule type="top10" dxfId="296" priority="23" rank="1"/>
  </conditionalFormatting>
  <conditionalFormatting sqref="E51:M51">
    <cfRule type="top10" dxfId="295" priority="22" rank="1"/>
  </conditionalFormatting>
  <conditionalFormatting sqref="E49:M49">
    <cfRule type="top10" dxfId="294" priority="21" rank="1"/>
  </conditionalFormatting>
  <conditionalFormatting sqref="E47:M47">
    <cfRule type="top10" dxfId="293" priority="20" rank="1"/>
  </conditionalFormatting>
  <conditionalFormatting sqref="E45:M45">
    <cfRule type="top10" dxfId="292" priority="19" rank="1"/>
  </conditionalFormatting>
  <conditionalFormatting sqref="E43:M43">
    <cfRule type="top10" dxfId="291" priority="18" rank="1"/>
  </conditionalFormatting>
  <conditionalFormatting sqref="E41:M41">
    <cfRule type="top10" dxfId="290" priority="17" rank="1"/>
  </conditionalFormatting>
  <conditionalFormatting sqref="E39:M39">
    <cfRule type="top10" dxfId="289" priority="16" rank="1"/>
  </conditionalFormatting>
  <conditionalFormatting sqref="E37:M37">
    <cfRule type="top10" dxfId="288" priority="15" rank="1"/>
  </conditionalFormatting>
  <conditionalFormatting sqref="E35:M35">
    <cfRule type="top10" dxfId="287" priority="14" rank="1"/>
  </conditionalFormatting>
  <conditionalFormatting sqref="E33:M33">
    <cfRule type="top10" dxfId="286" priority="13" rank="1"/>
  </conditionalFormatting>
  <conditionalFormatting sqref="E31:M31">
    <cfRule type="top10" dxfId="285" priority="11" rank="1"/>
  </conditionalFormatting>
  <conditionalFormatting sqref="E29:M29">
    <cfRule type="top10" dxfId="284" priority="10" rank="1"/>
  </conditionalFormatting>
  <conditionalFormatting sqref="E27:M27">
    <cfRule type="top10" dxfId="283" priority="9" rank="1"/>
  </conditionalFormatting>
  <conditionalFormatting sqref="E25:M25">
    <cfRule type="top10" dxfId="282" priority="8" rank="1"/>
  </conditionalFormatting>
  <conditionalFormatting sqref="E23:M23">
    <cfRule type="top10" dxfId="281" priority="7" rank="1"/>
  </conditionalFormatting>
  <conditionalFormatting sqref="E21:M21">
    <cfRule type="top10" dxfId="280" priority="6" rank="1"/>
  </conditionalFormatting>
  <conditionalFormatting sqref="E19:M19">
    <cfRule type="top10" dxfId="279" priority="5" rank="1"/>
  </conditionalFormatting>
  <conditionalFormatting sqref="E17:M17">
    <cfRule type="top10" dxfId="278" priority="4" rank="1"/>
  </conditionalFormatting>
  <conditionalFormatting sqref="E15:M15">
    <cfRule type="top10" dxfId="277" priority="3" rank="1"/>
  </conditionalFormatting>
  <conditionalFormatting sqref="E13:M13">
    <cfRule type="top10" dxfId="276" priority="2" rank="1"/>
  </conditionalFormatting>
  <conditionalFormatting sqref="E11:M11">
    <cfRule type="top10" dxfId="2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8" width="8.625" style="3"/>
    <col min="9" max="16384" width="8.625" style="38"/>
  </cols>
  <sheetData>
    <row r="1" spans="1:16384" ht="15" customHeight="1">
      <c r="A1" s="48"/>
      <c r="B1" s="37"/>
      <c r="C1" s="37"/>
      <c r="D1" s="37"/>
      <c r="E1" s="37"/>
      <c r="F1" s="37"/>
      <c r="G1" s="37"/>
      <c r="H1" s="37"/>
    </row>
    <row r="2" spans="1:16384" ht="15" customHeight="1"/>
    <row r="3" spans="1:16384" ht="15" customHeight="1">
      <c r="B3" s="3" t="s">
        <v>367</v>
      </c>
    </row>
    <row r="4" spans="1:16384" ht="15" customHeight="1"/>
    <row r="5" spans="1:16384" ht="15" customHeight="1"/>
    <row r="6" spans="1:16384" ht="2.1" customHeight="1">
      <c r="B6" s="5"/>
      <c r="C6" s="6"/>
      <c r="D6" s="7"/>
      <c r="E6" s="8"/>
      <c r="F6" s="9"/>
      <c r="G6" s="9"/>
      <c r="H6" s="9"/>
    </row>
    <row r="7" spans="1:16384" s="44" customFormat="1" ht="117.95" customHeight="1" thickBot="1">
      <c r="A7" s="10"/>
      <c r="B7" s="11"/>
      <c r="C7" s="12" t="s">
        <v>298</v>
      </c>
      <c r="D7" s="13" t="s">
        <v>0</v>
      </c>
      <c r="E7" s="14" t="s">
        <v>231</v>
      </c>
      <c r="F7" s="14" t="s">
        <v>232</v>
      </c>
      <c r="G7" s="14" t="s">
        <v>233</v>
      </c>
      <c r="H7" s="14" t="s">
        <v>20</v>
      </c>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631</v>
      </c>
      <c r="F8" s="17">
        <v>6143</v>
      </c>
      <c r="G8" s="17">
        <v>12482</v>
      </c>
      <c r="H8" s="17">
        <v>418</v>
      </c>
    </row>
    <row r="9" spans="1:16384" ht="15" customHeight="1">
      <c r="A9" s="47"/>
      <c r="B9" s="55"/>
      <c r="C9" s="56"/>
      <c r="D9" s="18">
        <v>1</v>
      </c>
      <c r="E9" s="19">
        <v>3.2072786418623565E-2</v>
      </c>
      <c r="F9" s="20">
        <v>0.31223950391379485</v>
      </c>
      <c r="G9" s="20">
        <v>0.63444139473416694</v>
      </c>
      <c r="H9" s="20">
        <v>2.124631493341466E-2</v>
      </c>
    </row>
    <row r="10" spans="1:16384" ht="15" customHeight="1">
      <c r="A10" s="47"/>
      <c r="B10" s="21" t="s">
        <v>294</v>
      </c>
      <c r="C10" s="57" t="s">
        <v>300</v>
      </c>
      <c r="D10" s="22">
        <v>9368</v>
      </c>
      <c r="E10" s="23">
        <v>279</v>
      </c>
      <c r="F10" s="24">
        <v>2553</v>
      </c>
      <c r="G10" s="24">
        <v>6310</v>
      </c>
      <c r="H10" s="24">
        <v>226</v>
      </c>
    </row>
    <row r="11" spans="1:16384" ht="15" customHeight="1">
      <c r="A11" s="47"/>
      <c r="B11" s="25"/>
      <c r="C11" s="51"/>
      <c r="D11" s="26">
        <v>1</v>
      </c>
      <c r="E11" s="27">
        <v>2.9782237403928265E-2</v>
      </c>
      <c r="F11" s="28">
        <v>0.27252348420153716</v>
      </c>
      <c r="G11" s="28">
        <v>0.6735695986336464</v>
      </c>
      <c r="H11" s="28">
        <v>2.412467976088813E-2</v>
      </c>
    </row>
    <row r="12" spans="1:16384" ht="15" customHeight="1">
      <c r="A12" s="47"/>
      <c r="B12" s="25"/>
      <c r="C12" s="49" t="s">
        <v>301</v>
      </c>
      <c r="D12" s="29">
        <v>10225</v>
      </c>
      <c r="E12" s="30">
        <v>348</v>
      </c>
      <c r="F12" s="31">
        <v>3571</v>
      </c>
      <c r="G12" s="31">
        <v>6118</v>
      </c>
      <c r="H12" s="31">
        <v>188</v>
      </c>
    </row>
    <row r="13" spans="1:16384" ht="15" customHeight="1">
      <c r="A13" s="47"/>
      <c r="B13" s="40"/>
      <c r="C13" s="50"/>
      <c r="D13" s="41">
        <v>1</v>
      </c>
      <c r="E13" s="42">
        <v>3.4034229828850855E-2</v>
      </c>
      <c r="F13" s="43">
        <v>0.34924205378973106</v>
      </c>
      <c r="G13" s="43">
        <v>0.59833740831295845</v>
      </c>
      <c r="H13" s="43">
        <v>1.8386308068459659E-2</v>
      </c>
    </row>
    <row r="14" spans="1:16384" ht="15" customHeight="1">
      <c r="A14" s="47"/>
      <c r="B14" s="25" t="s">
        <v>1</v>
      </c>
      <c r="C14" s="52" t="s">
        <v>302</v>
      </c>
      <c r="D14" s="22">
        <v>2690</v>
      </c>
      <c r="E14" s="23">
        <v>82</v>
      </c>
      <c r="F14" s="24">
        <v>686</v>
      </c>
      <c r="G14" s="24">
        <v>1879</v>
      </c>
      <c r="H14" s="24">
        <v>43</v>
      </c>
    </row>
    <row r="15" spans="1:16384" ht="15" customHeight="1">
      <c r="A15" s="47"/>
      <c r="B15" s="25"/>
      <c r="C15" s="51"/>
      <c r="D15" s="32">
        <v>1</v>
      </c>
      <c r="E15" s="27">
        <v>3.0483271375464683E-2</v>
      </c>
      <c r="F15" s="28">
        <v>0.2550185873605948</v>
      </c>
      <c r="G15" s="28">
        <v>0.69851301115241637</v>
      </c>
      <c r="H15" s="28">
        <v>1.5985130111524165E-2</v>
      </c>
    </row>
    <row r="16" spans="1:16384" ht="15" customHeight="1">
      <c r="A16" s="47"/>
      <c r="B16" s="25"/>
      <c r="C16" s="49" t="s">
        <v>303</v>
      </c>
      <c r="D16" s="29">
        <v>2875</v>
      </c>
      <c r="E16" s="30">
        <v>69</v>
      </c>
      <c r="F16" s="31">
        <v>794</v>
      </c>
      <c r="G16" s="31">
        <v>1973</v>
      </c>
      <c r="H16" s="31">
        <v>39</v>
      </c>
    </row>
    <row r="17" spans="1:8" ht="15" customHeight="1">
      <c r="A17" s="47"/>
      <c r="B17" s="25"/>
      <c r="C17" s="51"/>
      <c r="D17" s="32">
        <v>1</v>
      </c>
      <c r="E17" s="27">
        <v>2.4E-2</v>
      </c>
      <c r="F17" s="28">
        <v>0.27617391304347827</v>
      </c>
      <c r="G17" s="28">
        <v>0.68626086956521737</v>
      </c>
      <c r="H17" s="28">
        <v>1.3565217391304348E-2</v>
      </c>
    </row>
    <row r="18" spans="1:8" ht="15" customHeight="1">
      <c r="A18" s="47"/>
      <c r="B18" s="25"/>
      <c r="C18" s="49" t="s">
        <v>304</v>
      </c>
      <c r="D18" s="29">
        <v>3280</v>
      </c>
      <c r="E18" s="30">
        <v>102</v>
      </c>
      <c r="F18" s="31">
        <v>1022</v>
      </c>
      <c r="G18" s="31">
        <v>2095</v>
      </c>
      <c r="H18" s="31">
        <v>61</v>
      </c>
    </row>
    <row r="19" spans="1:8" ht="15" customHeight="1">
      <c r="A19" s="47"/>
      <c r="B19" s="25"/>
      <c r="C19" s="51"/>
      <c r="D19" s="32">
        <v>1</v>
      </c>
      <c r="E19" s="27">
        <v>3.1097560975609756E-2</v>
      </c>
      <c r="F19" s="28">
        <v>0.31158536585365854</v>
      </c>
      <c r="G19" s="28">
        <v>0.63871951219512191</v>
      </c>
      <c r="H19" s="28">
        <v>1.8597560975609755E-2</v>
      </c>
    </row>
    <row r="20" spans="1:8" ht="15" customHeight="1">
      <c r="A20" s="47"/>
      <c r="B20" s="25"/>
      <c r="C20" s="49" t="s">
        <v>305</v>
      </c>
      <c r="D20" s="29">
        <v>4523</v>
      </c>
      <c r="E20" s="30">
        <v>146</v>
      </c>
      <c r="F20" s="31">
        <v>1460</v>
      </c>
      <c r="G20" s="31">
        <v>2810</v>
      </c>
      <c r="H20" s="31">
        <v>107</v>
      </c>
    </row>
    <row r="21" spans="1:8" ht="15" customHeight="1">
      <c r="A21" s="47"/>
      <c r="B21" s="25"/>
      <c r="C21" s="51"/>
      <c r="D21" s="32">
        <v>1</v>
      </c>
      <c r="E21" s="27">
        <v>3.227946053504311E-2</v>
      </c>
      <c r="F21" s="28">
        <v>0.32279460535043114</v>
      </c>
      <c r="G21" s="28">
        <v>0.6212690692018572</v>
      </c>
      <c r="H21" s="28">
        <v>2.3656864912668583E-2</v>
      </c>
    </row>
    <row r="22" spans="1:8" ht="15" customHeight="1">
      <c r="A22" s="47"/>
      <c r="B22" s="25"/>
      <c r="C22" s="49" t="s">
        <v>306</v>
      </c>
      <c r="D22" s="29">
        <v>5762</v>
      </c>
      <c r="E22" s="30">
        <v>214</v>
      </c>
      <c r="F22" s="31">
        <v>2006</v>
      </c>
      <c r="G22" s="31">
        <v>3404</v>
      </c>
      <c r="H22" s="31">
        <v>138</v>
      </c>
    </row>
    <row r="23" spans="1:8" ht="15" customHeight="1">
      <c r="A23" s="47"/>
      <c r="B23" s="40"/>
      <c r="C23" s="50"/>
      <c r="D23" s="41">
        <v>1</v>
      </c>
      <c r="E23" s="42">
        <v>3.713988198542173E-2</v>
      </c>
      <c r="F23" s="43">
        <v>0.34814300590072894</v>
      </c>
      <c r="G23" s="43">
        <v>0.59076709475876432</v>
      </c>
      <c r="H23" s="43">
        <v>2.3950017355085038E-2</v>
      </c>
    </row>
    <row r="24" spans="1:8" ht="15" customHeight="1">
      <c r="A24" s="47"/>
      <c r="B24" s="25" t="s">
        <v>295</v>
      </c>
      <c r="C24" s="52" t="s">
        <v>307</v>
      </c>
      <c r="D24" s="22">
        <v>2093</v>
      </c>
      <c r="E24" s="23">
        <v>52</v>
      </c>
      <c r="F24" s="24">
        <v>437</v>
      </c>
      <c r="G24" s="24">
        <v>1531</v>
      </c>
      <c r="H24" s="24">
        <v>73</v>
      </c>
    </row>
    <row r="25" spans="1:8" ht="15" customHeight="1">
      <c r="A25" s="47"/>
      <c r="B25" s="25"/>
      <c r="C25" s="51"/>
      <c r="D25" s="32">
        <v>1</v>
      </c>
      <c r="E25" s="27">
        <v>2.4844720496894408E-2</v>
      </c>
      <c r="F25" s="28">
        <v>0.2087912087912088</v>
      </c>
      <c r="G25" s="28">
        <v>0.73148590539894887</v>
      </c>
      <c r="H25" s="28">
        <v>3.487816531294792E-2</v>
      </c>
    </row>
    <row r="26" spans="1:8" ht="15" customHeight="1">
      <c r="A26" s="47"/>
      <c r="B26" s="25"/>
      <c r="C26" s="49" t="s">
        <v>308</v>
      </c>
      <c r="D26" s="29">
        <v>6217</v>
      </c>
      <c r="E26" s="30">
        <v>267</v>
      </c>
      <c r="F26" s="31">
        <v>2367</v>
      </c>
      <c r="G26" s="31">
        <v>3469</v>
      </c>
      <c r="H26" s="31">
        <v>114</v>
      </c>
    </row>
    <row r="27" spans="1:8" ht="15" customHeight="1">
      <c r="A27" s="47"/>
      <c r="B27" s="25"/>
      <c r="C27" s="51"/>
      <c r="D27" s="32">
        <v>1</v>
      </c>
      <c r="E27" s="27">
        <v>4.2946758886922953E-2</v>
      </c>
      <c r="F27" s="28">
        <v>0.3807302557503619</v>
      </c>
      <c r="G27" s="28">
        <v>0.55798616696155701</v>
      </c>
      <c r="H27" s="28">
        <v>1.8336818401158115E-2</v>
      </c>
    </row>
    <row r="28" spans="1:8" ht="15" customHeight="1">
      <c r="A28" s="47"/>
      <c r="B28" s="25"/>
      <c r="C28" s="49" t="s">
        <v>406</v>
      </c>
      <c r="D28" s="29">
        <v>7018</v>
      </c>
      <c r="E28" s="30">
        <v>179</v>
      </c>
      <c r="F28" s="31">
        <v>2145</v>
      </c>
      <c r="G28" s="31">
        <v>4606</v>
      </c>
      <c r="H28" s="31">
        <v>88</v>
      </c>
    </row>
    <row r="29" spans="1:8" ht="15" customHeight="1">
      <c r="A29" s="47"/>
      <c r="B29" s="25"/>
      <c r="C29" s="51"/>
      <c r="D29" s="32">
        <v>1</v>
      </c>
      <c r="E29" s="27">
        <v>2.5505842120262183E-2</v>
      </c>
      <c r="F29" s="28">
        <v>0.30564263322884011</v>
      </c>
      <c r="G29" s="28">
        <v>0.65631233969791969</v>
      </c>
      <c r="H29" s="28">
        <v>1.2539184952978056E-2</v>
      </c>
    </row>
    <row r="30" spans="1:8" ht="15" customHeight="1">
      <c r="A30" s="47"/>
      <c r="B30" s="25"/>
      <c r="C30" s="49" t="s">
        <v>407</v>
      </c>
      <c r="D30" s="29">
        <v>4023</v>
      </c>
      <c r="E30" s="30">
        <v>117</v>
      </c>
      <c r="F30" s="31">
        <v>1115</v>
      </c>
      <c r="G30" s="31">
        <v>2683</v>
      </c>
      <c r="H30" s="31">
        <v>108</v>
      </c>
    </row>
    <row r="31" spans="1:8" ht="15" customHeight="1">
      <c r="A31" s="47"/>
      <c r="B31" s="40"/>
      <c r="C31" s="50"/>
      <c r="D31" s="41">
        <v>1</v>
      </c>
      <c r="E31" s="42">
        <v>2.9082774049217001E-2</v>
      </c>
      <c r="F31" s="43">
        <v>0.27715635098185432</v>
      </c>
      <c r="G31" s="43">
        <v>0.666915237385036</v>
      </c>
      <c r="H31" s="43">
        <v>2.6845637583892617E-2</v>
      </c>
    </row>
    <row r="32" spans="1:8" ht="15" customHeight="1">
      <c r="A32" s="47"/>
      <c r="B32" s="25" t="s">
        <v>296</v>
      </c>
      <c r="C32" s="52" t="s">
        <v>408</v>
      </c>
      <c r="D32" s="22">
        <v>2534</v>
      </c>
      <c r="E32" s="33">
        <v>110</v>
      </c>
      <c r="F32" s="34">
        <v>797</v>
      </c>
      <c r="G32" s="34">
        <v>1586</v>
      </c>
      <c r="H32" s="34">
        <v>41</v>
      </c>
    </row>
    <row r="33" spans="1:8" ht="15" customHeight="1">
      <c r="A33" s="47"/>
      <c r="B33" s="25"/>
      <c r="C33" s="51"/>
      <c r="D33" s="32">
        <v>1</v>
      </c>
      <c r="E33" s="27">
        <v>4.3409629044988164E-2</v>
      </c>
      <c r="F33" s="28">
        <v>0.31452249408050514</v>
      </c>
      <c r="G33" s="28">
        <v>0.62588792423046569</v>
      </c>
      <c r="H33" s="28">
        <v>1.617995264404104E-2</v>
      </c>
    </row>
    <row r="34" spans="1:8" ht="15" customHeight="1">
      <c r="A34" s="47"/>
      <c r="B34" s="25"/>
      <c r="C34" s="49" t="s">
        <v>409</v>
      </c>
      <c r="D34" s="29">
        <v>13584</v>
      </c>
      <c r="E34" s="35">
        <v>372</v>
      </c>
      <c r="F34" s="36">
        <v>4317</v>
      </c>
      <c r="G34" s="36">
        <v>8673</v>
      </c>
      <c r="H34" s="36">
        <v>222</v>
      </c>
    </row>
    <row r="35" spans="1:8" ht="15" customHeight="1">
      <c r="A35" s="47"/>
      <c r="B35" s="25"/>
      <c r="C35" s="51"/>
      <c r="D35" s="32">
        <v>1</v>
      </c>
      <c r="E35" s="27">
        <v>2.7385159010600707E-2</v>
      </c>
      <c r="F35" s="28">
        <v>0.31780035335689044</v>
      </c>
      <c r="G35" s="28">
        <v>0.63847173144876324</v>
      </c>
      <c r="H35" s="28">
        <v>1.6342756183745585E-2</v>
      </c>
    </row>
    <row r="36" spans="1:8" ht="15" customHeight="1">
      <c r="A36" s="47"/>
      <c r="B36" s="25"/>
      <c r="C36" s="49" t="s">
        <v>410</v>
      </c>
      <c r="D36" s="29">
        <v>2397</v>
      </c>
      <c r="E36" s="35">
        <v>82</v>
      </c>
      <c r="F36" s="36">
        <v>732</v>
      </c>
      <c r="G36" s="36">
        <v>1533</v>
      </c>
      <c r="H36" s="36">
        <v>50</v>
      </c>
    </row>
    <row r="37" spans="1:8" ht="15" customHeight="1">
      <c r="A37" s="47"/>
      <c r="B37" s="25"/>
      <c r="C37" s="51"/>
      <c r="D37" s="32">
        <v>1</v>
      </c>
      <c r="E37" s="27">
        <v>3.4209428452231953E-2</v>
      </c>
      <c r="F37" s="28">
        <v>0.30538172715894868</v>
      </c>
      <c r="G37" s="28">
        <v>0.63954943679599496</v>
      </c>
      <c r="H37" s="28">
        <v>2.0859407592824362E-2</v>
      </c>
    </row>
    <row r="38" spans="1:8" ht="15" customHeight="1">
      <c r="A38" s="47"/>
      <c r="B38" s="25"/>
      <c r="C38" s="49" t="s">
        <v>411</v>
      </c>
      <c r="D38" s="29">
        <v>794</v>
      </c>
      <c r="E38" s="35">
        <v>55</v>
      </c>
      <c r="F38" s="36">
        <v>223</v>
      </c>
      <c r="G38" s="36">
        <v>486</v>
      </c>
      <c r="H38" s="36">
        <v>30</v>
      </c>
    </row>
    <row r="39" spans="1:8" ht="15" customHeight="1">
      <c r="A39" s="47"/>
      <c r="B39" s="40"/>
      <c r="C39" s="50"/>
      <c r="D39" s="41">
        <v>1</v>
      </c>
      <c r="E39" s="42">
        <v>6.9269521410579349E-2</v>
      </c>
      <c r="F39" s="43">
        <v>0.28085642317380355</v>
      </c>
      <c r="G39" s="43">
        <v>0.61209068010075562</v>
      </c>
      <c r="H39" s="43">
        <v>3.7783375314861464E-2</v>
      </c>
    </row>
    <row r="40" spans="1:8" ht="15" customHeight="1">
      <c r="A40" s="47"/>
      <c r="B40" s="25" t="s">
        <v>297</v>
      </c>
      <c r="C40" s="52" t="s">
        <v>2</v>
      </c>
      <c r="D40" s="22">
        <v>1979</v>
      </c>
      <c r="E40" s="23">
        <v>75</v>
      </c>
      <c r="F40" s="24">
        <v>640</v>
      </c>
      <c r="G40" s="24">
        <v>1222</v>
      </c>
      <c r="H40" s="24">
        <v>42</v>
      </c>
    </row>
    <row r="41" spans="1:8" ht="15" customHeight="1">
      <c r="A41" s="47"/>
      <c r="B41" s="25"/>
      <c r="C41" s="51"/>
      <c r="D41" s="32">
        <v>1</v>
      </c>
      <c r="E41" s="27">
        <v>3.7897928246589184E-2</v>
      </c>
      <c r="F41" s="28">
        <v>0.3233956543708944</v>
      </c>
      <c r="G41" s="28">
        <v>0.61748357756442651</v>
      </c>
      <c r="H41" s="28">
        <v>2.1222839818089943E-2</v>
      </c>
    </row>
    <row r="42" spans="1:8" ht="15" customHeight="1">
      <c r="A42" s="47"/>
      <c r="B42" s="25"/>
      <c r="C42" s="49" t="s">
        <v>309</v>
      </c>
      <c r="D42" s="29">
        <v>1921</v>
      </c>
      <c r="E42" s="30">
        <v>57</v>
      </c>
      <c r="F42" s="31">
        <v>647</v>
      </c>
      <c r="G42" s="31">
        <v>1195</v>
      </c>
      <c r="H42" s="31">
        <v>22</v>
      </c>
    </row>
    <row r="43" spans="1:8" ht="15" customHeight="1">
      <c r="A43" s="47"/>
      <c r="B43" s="25"/>
      <c r="C43" s="51"/>
      <c r="D43" s="32">
        <v>1</v>
      </c>
      <c r="E43" s="27">
        <v>2.9672045809474232E-2</v>
      </c>
      <c r="F43" s="28">
        <v>0.3368037480478917</v>
      </c>
      <c r="G43" s="28">
        <v>0.62207183758459139</v>
      </c>
      <c r="H43" s="28">
        <v>1.1452368558042686E-2</v>
      </c>
    </row>
    <row r="44" spans="1:8" ht="15" customHeight="1">
      <c r="A44" s="47"/>
      <c r="B44" s="25"/>
      <c r="C44" s="49" t="s">
        <v>310</v>
      </c>
      <c r="D44" s="29">
        <v>1117</v>
      </c>
      <c r="E44" s="30">
        <v>33</v>
      </c>
      <c r="F44" s="31">
        <v>382</v>
      </c>
      <c r="G44" s="31">
        <v>697</v>
      </c>
      <c r="H44" s="31">
        <v>5</v>
      </c>
    </row>
    <row r="45" spans="1:8" ht="15" customHeight="1">
      <c r="A45" s="47"/>
      <c r="B45" s="25"/>
      <c r="C45" s="51"/>
      <c r="D45" s="32">
        <v>1</v>
      </c>
      <c r="E45" s="27">
        <v>2.954341987466428E-2</v>
      </c>
      <c r="F45" s="28">
        <v>0.34198746642793199</v>
      </c>
      <c r="G45" s="28">
        <v>0.62399283795881821</v>
      </c>
      <c r="H45" s="28">
        <v>4.4762757385854966E-3</v>
      </c>
    </row>
    <row r="46" spans="1:8" ht="15" customHeight="1">
      <c r="A46" s="47"/>
      <c r="B46" s="25"/>
      <c r="C46" s="49" t="s">
        <v>5</v>
      </c>
      <c r="D46" s="29">
        <v>1482</v>
      </c>
      <c r="E46" s="30">
        <v>55</v>
      </c>
      <c r="F46" s="31">
        <v>483</v>
      </c>
      <c r="G46" s="31">
        <v>891</v>
      </c>
      <c r="H46" s="31">
        <v>53</v>
      </c>
    </row>
    <row r="47" spans="1:8" ht="15" customHeight="1">
      <c r="A47" s="47"/>
      <c r="B47" s="25"/>
      <c r="C47" s="51"/>
      <c r="D47" s="32">
        <v>1</v>
      </c>
      <c r="E47" s="27">
        <v>3.7112010796221326E-2</v>
      </c>
      <c r="F47" s="28">
        <v>0.32591093117408909</v>
      </c>
      <c r="G47" s="28">
        <v>0.60121457489878538</v>
      </c>
      <c r="H47" s="28">
        <v>3.5762483130904181E-2</v>
      </c>
    </row>
    <row r="48" spans="1:8" ht="15" customHeight="1">
      <c r="A48" s="47"/>
      <c r="B48" s="25"/>
      <c r="C48" s="49" t="s">
        <v>311</v>
      </c>
      <c r="D48" s="29">
        <v>2208</v>
      </c>
      <c r="E48" s="30">
        <v>73</v>
      </c>
      <c r="F48" s="31">
        <v>741</v>
      </c>
      <c r="G48" s="31">
        <v>1349</v>
      </c>
      <c r="H48" s="31">
        <v>45</v>
      </c>
    </row>
    <row r="49" spans="1:8" ht="15" customHeight="1">
      <c r="A49" s="47"/>
      <c r="B49" s="25"/>
      <c r="C49" s="51"/>
      <c r="D49" s="32">
        <v>1</v>
      </c>
      <c r="E49" s="27">
        <v>3.3061594202898552E-2</v>
      </c>
      <c r="F49" s="28">
        <v>0.33559782608695654</v>
      </c>
      <c r="G49" s="28">
        <v>0.61096014492753625</v>
      </c>
      <c r="H49" s="28">
        <v>2.0380434782608696E-2</v>
      </c>
    </row>
    <row r="50" spans="1:8" ht="15" customHeight="1">
      <c r="A50" s="47"/>
      <c r="B50" s="25"/>
      <c r="C50" s="49" t="s">
        <v>7</v>
      </c>
      <c r="D50" s="29">
        <v>1532</v>
      </c>
      <c r="E50" s="30">
        <v>40</v>
      </c>
      <c r="F50" s="31">
        <v>489</v>
      </c>
      <c r="G50" s="31">
        <v>973</v>
      </c>
      <c r="H50" s="31">
        <v>30</v>
      </c>
    </row>
    <row r="51" spans="1:8" ht="15" customHeight="1">
      <c r="A51" s="47"/>
      <c r="B51" s="25"/>
      <c r="C51" s="51"/>
      <c r="D51" s="32">
        <v>1</v>
      </c>
      <c r="E51" s="27">
        <v>2.6109660574412531E-2</v>
      </c>
      <c r="F51" s="28">
        <v>0.31919060052219322</v>
      </c>
      <c r="G51" s="28">
        <v>0.63511749347258484</v>
      </c>
      <c r="H51" s="28">
        <v>1.95822454308094E-2</v>
      </c>
    </row>
    <row r="52" spans="1:8" ht="15" customHeight="1">
      <c r="A52" s="47"/>
      <c r="B52" s="25"/>
      <c r="C52" s="49" t="s">
        <v>3</v>
      </c>
      <c r="D52" s="29">
        <v>2344</v>
      </c>
      <c r="E52" s="30">
        <v>69</v>
      </c>
      <c r="F52" s="31">
        <v>755</v>
      </c>
      <c r="G52" s="31">
        <v>1470</v>
      </c>
      <c r="H52" s="31">
        <v>50</v>
      </c>
    </row>
    <row r="53" spans="1:8" ht="15" customHeight="1">
      <c r="A53" s="47"/>
      <c r="B53" s="25"/>
      <c r="C53" s="51"/>
      <c r="D53" s="32">
        <v>1</v>
      </c>
      <c r="E53" s="27">
        <v>2.9436860068259386E-2</v>
      </c>
      <c r="F53" s="28">
        <v>0.32209897610921501</v>
      </c>
      <c r="G53" s="28">
        <v>0.62713310580204773</v>
      </c>
      <c r="H53" s="28">
        <v>2.1331058020477817E-2</v>
      </c>
    </row>
    <row r="54" spans="1:8" ht="15" customHeight="1">
      <c r="A54" s="47"/>
      <c r="B54" s="25"/>
      <c r="C54" s="49" t="s">
        <v>6</v>
      </c>
      <c r="D54" s="29">
        <v>1909</v>
      </c>
      <c r="E54" s="30">
        <v>65</v>
      </c>
      <c r="F54" s="31">
        <v>566</v>
      </c>
      <c r="G54" s="31">
        <v>1242</v>
      </c>
      <c r="H54" s="31">
        <v>36</v>
      </c>
    </row>
    <row r="55" spans="1:8" ht="15" customHeight="1">
      <c r="A55" s="47"/>
      <c r="B55" s="25"/>
      <c r="C55" s="51"/>
      <c r="D55" s="32">
        <v>1</v>
      </c>
      <c r="E55" s="27">
        <v>3.4049240440020952E-2</v>
      </c>
      <c r="F55" s="28">
        <v>0.29649030906233631</v>
      </c>
      <c r="G55" s="28">
        <v>0.6506024096385542</v>
      </c>
      <c r="H55" s="28">
        <v>1.8858040859088529E-2</v>
      </c>
    </row>
    <row r="56" spans="1:8" ht="15" customHeight="1">
      <c r="A56" s="47"/>
      <c r="B56" s="25"/>
      <c r="C56" s="49" t="s">
        <v>8</v>
      </c>
      <c r="D56" s="29">
        <v>5182</v>
      </c>
      <c r="E56" s="30">
        <v>164</v>
      </c>
      <c r="F56" s="31">
        <v>1440</v>
      </c>
      <c r="G56" s="31">
        <v>3443</v>
      </c>
      <c r="H56" s="31">
        <v>135</v>
      </c>
    </row>
    <row r="57" spans="1:8" ht="15" customHeight="1">
      <c r="A57" s="47"/>
      <c r="B57" s="40"/>
      <c r="C57" s="50"/>
      <c r="D57" s="41">
        <v>1</v>
      </c>
      <c r="E57" s="42">
        <v>3.1648012350443844E-2</v>
      </c>
      <c r="F57" s="43">
        <v>0.27788498649170207</v>
      </c>
      <c r="G57" s="43">
        <v>0.66441528367425706</v>
      </c>
      <c r="H57" s="43">
        <v>2.6051717483597067E-2</v>
      </c>
    </row>
    <row r="58" spans="1:8" ht="15" customHeight="1"/>
    <row r="59" spans="1:8" ht="15" hidden="1" customHeight="1"/>
    <row r="60" spans="1:8" ht="12" hidden="1" customHeight="1">
      <c r="C60" s="37"/>
    </row>
    <row r="61" spans="1:8" ht="12" hidden="1" customHeight="1">
      <c r="C61" s="37"/>
    </row>
    <row r="62" spans="1:8" ht="12" hidden="1" customHeight="1"/>
    <row r="63" spans="1:8" ht="12" hidden="1" customHeight="1"/>
    <row r="64" spans="1:8"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H9">
    <cfRule type="top10" dxfId="274" priority="31" rank="1"/>
  </conditionalFormatting>
  <conditionalFormatting sqref="E57:H57">
    <cfRule type="top10" dxfId="273" priority="25" rank="1"/>
  </conditionalFormatting>
  <conditionalFormatting sqref="E55:H55">
    <cfRule type="top10" dxfId="272" priority="24" rank="1"/>
  </conditionalFormatting>
  <conditionalFormatting sqref="E53:H53">
    <cfRule type="top10" dxfId="271" priority="23" rank="1"/>
  </conditionalFormatting>
  <conditionalFormatting sqref="E51:H51">
    <cfRule type="top10" dxfId="270" priority="22" rank="1"/>
  </conditionalFormatting>
  <conditionalFormatting sqref="E49:H49">
    <cfRule type="top10" dxfId="269" priority="21" rank="1"/>
  </conditionalFormatting>
  <conditionalFormatting sqref="E47:H47">
    <cfRule type="top10" dxfId="268" priority="20" rank="1"/>
  </conditionalFormatting>
  <conditionalFormatting sqref="E45:H45">
    <cfRule type="top10" dxfId="267" priority="19" rank="1"/>
  </conditionalFormatting>
  <conditionalFormatting sqref="E43:H43">
    <cfRule type="top10" dxfId="266" priority="18" rank="1"/>
  </conditionalFormatting>
  <conditionalFormatting sqref="E41:H41">
    <cfRule type="top10" dxfId="265" priority="17" rank="1"/>
  </conditionalFormatting>
  <conditionalFormatting sqref="E39:H39">
    <cfRule type="top10" dxfId="264" priority="16" rank="1"/>
  </conditionalFormatting>
  <conditionalFormatting sqref="E37:H37">
    <cfRule type="top10" dxfId="263" priority="15" rank="1"/>
  </conditionalFormatting>
  <conditionalFormatting sqref="E35:H35">
    <cfRule type="top10" dxfId="262" priority="14" rank="1"/>
  </conditionalFormatting>
  <conditionalFormatting sqref="E33:H33">
    <cfRule type="top10" dxfId="261" priority="13" rank="1"/>
  </conditionalFormatting>
  <conditionalFormatting sqref="E31:H31">
    <cfRule type="top10" dxfId="260" priority="11" rank="1"/>
  </conditionalFormatting>
  <conditionalFormatting sqref="E29:H29">
    <cfRule type="top10" dxfId="259" priority="10" rank="1"/>
  </conditionalFormatting>
  <conditionalFormatting sqref="E27:H27">
    <cfRule type="top10" dxfId="258" priority="9" rank="1"/>
  </conditionalFormatting>
  <conditionalFormatting sqref="E25:H25">
    <cfRule type="top10" dxfId="257" priority="8" rank="1"/>
  </conditionalFormatting>
  <conditionalFormatting sqref="E23:H23">
    <cfRule type="top10" dxfId="256" priority="7" rank="1"/>
  </conditionalFormatting>
  <conditionalFormatting sqref="E21:H21">
    <cfRule type="top10" dxfId="255" priority="6" rank="1"/>
  </conditionalFormatting>
  <conditionalFormatting sqref="E19:H19">
    <cfRule type="top10" dxfId="254" priority="5" rank="1"/>
  </conditionalFormatting>
  <conditionalFormatting sqref="E17:H17">
    <cfRule type="top10" dxfId="253" priority="4" rank="1"/>
  </conditionalFormatting>
  <conditionalFormatting sqref="E15:H15">
    <cfRule type="top10" dxfId="252" priority="3" rank="1"/>
  </conditionalFormatting>
  <conditionalFormatting sqref="E13:H13">
    <cfRule type="top10" dxfId="251" priority="2" rank="1"/>
  </conditionalFormatting>
  <conditionalFormatting sqref="E11:H11">
    <cfRule type="top10" dxfId="2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368</v>
      </c>
    </row>
    <row r="4" spans="1:16384" ht="15" customHeight="1"/>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234</v>
      </c>
      <c r="F7" s="14" t="s">
        <v>235</v>
      </c>
      <c r="G7" s="14" t="s">
        <v>236</v>
      </c>
      <c r="H7" s="14" t="s">
        <v>237</v>
      </c>
      <c r="I7" s="14" t="s">
        <v>238</v>
      </c>
      <c r="J7" s="14" t="s">
        <v>239</v>
      </c>
      <c r="K7" s="14" t="s">
        <v>69</v>
      </c>
      <c r="L7" s="14" t="s">
        <v>112</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3766</v>
      </c>
      <c r="F8" s="17">
        <v>9096</v>
      </c>
      <c r="G8" s="17">
        <v>68</v>
      </c>
      <c r="H8" s="17">
        <v>39</v>
      </c>
      <c r="I8" s="17">
        <v>506</v>
      </c>
      <c r="J8" s="17">
        <v>603</v>
      </c>
      <c r="K8" s="17">
        <v>279</v>
      </c>
      <c r="L8" s="17">
        <v>4864</v>
      </c>
      <c r="M8" s="17">
        <v>453</v>
      </c>
    </row>
    <row r="9" spans="1:16384" ht="15" customHeight="1">
      <c r="A9" s="47"/>
      <c r="B9" s="55"/>
      <c r="C9" s="56"/>
      <c r="D9" s="18">
        <v>1</v>
      </c>
      <c r="E9" s="19">
        <v>0.19142014841923349</v>
      </c>
      <c r="F9" s="20">
        <v>0.46233607807258309</v>
      </c>
      <c r="G9" s="20">
        <v>3.4563383145267868E-3</v>
      </c>
      <c r="H9" s="20">
        <v>1.982311680390363E-3</v>
      </c>
      <c r="I9" s="20">
        <v>2.5719223340449324E-2</v>
      </c>
      <c r="J9" s="20">
        <v>3.0649588289112534E-2</v>
      </c>
      <c r="K9" s="20">
        <v>1.4181152790484904E-2</v>
      </c>
      <c r="L9" s="20">
        <v>0.24722984649791604</v>
      </c>
      <c r="M9" s="20">
        <v>2.3025312595303445E-2</v>
      </c>
    </row>
    <row r="10" spans="1:16384" ht="15" customHeight="1">
      <c r="A10" s="47"/>
      <c r="B10" s="21" t="s">
        <v>294</v>
      </c>
      <c r="C10" s="57" t="s">
        <v>300</v>
      </c>
      <c r="D10" s="22">
        <v>9368</v>
      </c>
      <c r="E10" s="23">
        <v>1555</v>
      </c>
      <c r="F10" s="24">
        <v>5004</v>
      </c>
      <c r="G10" s="24">
        <v>19</v>
      </c>
      <c r="H10" s="24">
        <v>14</v>
      </c>
      <c r="I10" s="24">
        <v>136</v>
      </c>
      <c r="J10" s="24">
        <v>239</v>
      </c>
      <c r="K10" s="24">
        <v>150</v>
      </c>
      <c r="L10" s="24">
        <v>2014</v>
      </c>
      <c r="M10" s="24">
        <v>237</v>
      </c>
    </row>
    <row r="11" spans="1:16384" ht="15" customHeight="1">
      <c r="A11" s="47"/>
      <c r="B11" s="25"/>
      <c r="C11" s="51"/>
      <c r="D11" s="26">
        <v>1</v>
      </c>
      <c r="E11" s="27">
        <v>0.16599060631938514</v>
      </c>
      <c r="F11" s="28">
        <v>0.53415883859948765</v>
      </c>
      <c r="G11" s="28">
        <v>2.0281810418445773E-3</v>
      </c>
      <c r="H11" s="28">
        <v>1.4944491887275832E-3</v>
      </c>
      <c r="I11" s="28">
        <v>1.4517506404782237E-2</v>
      </c>
      <c r="J11" s="28">
        <v>2.5512382578992313E-2</v>
      </c>
      <c r="K11" s="28">
        <v>1.6011955593509819E-2</v>
      </c>
      <c r="L11" s="28">
        <v>0.21498719043552519</v>
      </c>
      <c r="M11" s="28">
        <v>2.5298889837745517E-2</v>
      </c>
    </row>
    <row r="12" spans="1:16384" ht="15" customHeight="1">
      <c r="A12" s="47"/>
      <c r="B12" s="25"/>
      <c r="C12" s="49" t="s">
        <v>301</v>
      </c>
      <c r="D12" s="29">
        <v>10225</v>
      </c>
      <c r="E12" s="30">
        <v>2199</v>
      </c>
      <c r="F12" s="31">
        <v>4059</v>
      </c>
      <c r="G12" s="31">
        <v>48</v>
      </c>
      <c r="H12" s="31">
        <v>25</v>
      </c>
      <c r="I12" s="31">
        <v>367</v>
      </c>
      <c r="J12" s="31">
        <v>360</v>
      </c>
      <c r="K12" s="31">
        <v>128</v>
      </c>
      <c r="L12" s="31">
        <v>2829</v>
      </c>
      <c r="M12" s="31">
        <v>210</v>
      </c>
    </row>
    <row r="13" spans="1:16384" ht="15" customHeight="1">
      <c r="A13" s="47"/>
      <c r="B13" s="40"/>
      <c r="C13" s="50"/>
      <c r="D13" s="41">
        <v>1</v>
      </c>
      <c r="E13" s="42">
        <v>0.21506112469437652</v>
      </c>
      <c r="F13" s="43">
        <v>0.39696821515892422</v>
      </c>
      <c r="G13" s="43">
        <v>4.6943765281173598E-3</v>
      </c>
      <c r="H13" s="43">
        <v>2.4449877750611247E-3</v>
      </c>
      <c r="I13" s="43">
        <v>3.5892420537897311E-2</v>
      </c>
      <c r="J13" s="43">
        <v>3.5207823960880194E-2</v>
      </c>
      <c r="K13" s="43">
        <v>1.2518337408312959E-2</v>
      </c>
      <c r="L13" s="43">
        <v>0.27667481662591686</v>
      </c>
      <c r="M13" s="43">
        <v>2.0537897310513448E-2</v>
      </c>
    </row>
    <row r="14" spans="1:16384" ht="15" customHeight="1">
      <c r="A14" s="47"/>
      <c r="B14" s="25" t="s">
        <v>1</v>
      </c>
      <c r="C14" s="52" t="s">
        <v>302</v>
      </c>
      <c r="D14" s="22">
        <v>2690</v>
      </c>
      <c r="E14" s="23">
        <v>432</v>
      </c>
      <c r="F14" s="24">
        <v>1166</v>
      </c>
      <c r="G14" s="24">
        <v>8</v>
      </c>
      <c r="H14" s="24">
        <v>3</v>
      </c>
      <c r="I14" s="24">
        <v>64</v>
      </c>
      <c r="J14" s="24">
        <v>44</v>
      </c>
      <c r="K14" s="24">
        <v>55</v>
      </c>
      <c r="L14" s="24">
        <v>878</v>
      </c>
      <c r="M14" s="24">
        <v>40</v>
      </c>
    </row>
    <row r="15" spans="1:16384" ht="15" customHeight="1">
      <c r="A15" s="47"/>
      <c r="B15" s="25"/>
      <c r="C15" s="51"/>
      <c r="D15" s="32">
        <v>1</v>
      </c>
      <c r="E15" s="27">
        <v>0.16059479553903347</v>
      </c>
      <c r="F15" s="28">
        <v>0.43345724907063199</v>
      </c>
      <c r="G15" s="28">
        <v>2.9739776951672862E-3</v>
      </c>
      <c r="H15" s="28">
        <v>1.1152416356877324E-3</v>
      </c>
      <c r="I15" s="28">
        <v>2.379182156133829E-2</v>
      </c>
      <c r="J15" s="28">
        <v>1.6356877323420074E-2</v>
      </c>
      <c r="K15" s="28">
        <v>2.0446096654275093E-2</v>
      </c>
      <c r="L15" s="28">
        <v>0.32639405204460964</v>
      </c>
      <c r="M15" s="28">
        <v>1.4869888475836431E-2</v>
      </c>
    </row>
    <row r="16" spans="1:16384" ht="15" customHeight="1">
      <c r="A16" s="47"/>
      <c r="B16" s="25"/>
      <c r="C16" s="49" t="s">
        <v>303</v>
      </c>
      <c r="D16" s="29">
        <v>2875</v>
      </c>
      <c r="E16" s="30">
        <v>504</v>
      </c>
      <c r="F16" s="31">
        <v>1224</v>
      </c>
      <c r="G16" s="31">
        <v>7</v>
      </c>
      <c r="H16" s="31">
        <v>7</v>
      </c>
      <c r="I16" s="31">
        <v>63</v>
      </c>
      <c r="J16" s="31">
        <v>56</v>
      </c>
      <c r="K16" s="31">
        <v>62</v>
      </c>
      <c r="L16" s="31">
        <v>904</v>
      </c>
      <c r="M16" s="31">
        <v>48</v>
      </c>
    </row>
    <row r="17" spans="1:13" ht="15" customHeight="1">
      <c r="A17" s="47"/>
      <c r="B17" s="25"/>
      <c r="C17" s="51"/>
      <c r="D17" s="32">
        <v>1</v>
      </c>
      <c r="E17" s="27">
        <v>0.17530434782608695</v>
      </c>
      <c r="F17" s="28">
        <v>0.42573913043478262</v>
      </c>
      <c r="G17" s="28">
        <v>2.434782608695652E-3</v>
      </c>
      <c r="H17" s="28">
        <v>2.434782608695652E-3</v>
      </c>
      <c r="I17" s="28">
        <v>2.1913043478260869E-2</v>
      </c>
      <c r="J17" s="28">
        <v>1.9478260869565216E-2</v>
      </c>
      <c r="K17" s="28">
        <v>2.1565217391304348E-2</v>
      </c>
      <c r="L17" s="28">
        <v>0.31443478260869567</v>
      </c>
      <c r="M17" s="28">
        <v>1.6695652173913042E-2</v>
      </c>
    </row>
    <row r="18" spans="1:13" ht="15" customHeight="1">
      <c r="A18" s="47"/>
      <c r="B18" s="25"/>
      <c r="C18" s="49" t="s">
        <v>304</v>
      </c>
      <c r="D18" s="29">
        <v>3280</v>
      </c>
      <c r="E18" s="30">
        <v>610</v>
      </c>
      <c r="F18" s="31">
        <v>1514</v>
      </c>
      <c r="G18" s="31">
        <v>12</v>
      </c>
      <c r="H18" s="31">
        <v>9</v>
      </c>
      <c r="I18" s="31">
        <v>80</v>
      </c>
      <c r="J18" s="31">
        <v>77</v>
      </c>
      <c r="K18" s="31">
        <v>49</v>
      </c>
      <c r="L18" s="31">
        <v>860</v>
      </c>
      <c r="M18" s="31">
        <v>69</v>
      </c>
    </row>
    <row r="19" spans="1:13" ht="15" customHeight="1">
      <c r="A19" s="47"/>
      <c r="B19" s="25"/>
      <c r="C19" s="51"/>
      <c r="D19" s="32">
        <v>1</v>
      </c>
      <c r="E19" s="27">
        <v>0.18597560975609756</v>
      </c>
      <c r="F19" s="28">
        <v>0.46158536585365856</v>
      </c>
      <c r="G19" s="28">
        <v>3.6585365853658539E-3</v>
      </c>
      <c r="H19" s="28">
        <v>2.7439024390243901E-3</v>
      </c>
      <c r="I19" s="28">
        <v>2.4390243902439025E-2</v>
      </c>
      <c r="J19" s="28">
        <v>2.3475609756097561E-2</v>
      </c>
      <c r="K19" s="28">
        <v>1.4939024390243902E-2</v>
      </c>
      <c r="L19" s="28">
        <v>0.26219512195121952</v>
      </c>
      <c r="M19" s="28">
        <v>2.103658536585366E-2</v>
      </c>
    </row>
    <row r="20" spans="1:13" ht="15" customHeight="1">
      <c r="A20" s="47"/>
      <c r="B20" s="25"/>
      <c r="C20" s="49" t="s">
        <v>305</v>
      </c>
      <c r="D20" s="29">
        <v>4523</v>
      </c>
      <c r="E20" s="30">
        <v>912</v>
      </c>
      <c r="F20" s="31">
        <v>2117</v>
      </c>
      <c r="G20" s="31">
        <v>17</v>
      </c>
      <c r="H20" s="31">
        <v>9</v>
      </c>
      <c r="I20" s="31">
        <v>132</v>
      </c>
      <c r="J20" s="31">
        <v>150</v>
      </c>
      <c r="K20" s="31">
        <v>51</v>
      </c>
      <c r="L20" s="31">
        <v>1020</v>
      </c>
      <c r="M20" s="31">
        <v>115</v>
      </c>
    </row>
    <row r="21" spans="1:13" ht="15" customHeight="1">
      <c r="A21" s="47"/>
      <c r="B21" s="25"/>
      <c r="C21" s="51"/>
      <c r="D21" s="32">
        <v>1</v>
      </c>
      <c r="E21" s="27">
        <v>0.2016360822462967</v>
      </c>
      <c r="F21" s="28">
        <v>0.46805217775812513</v>
      </c>
      <c r="G21" s="28">
        <v>3.758567322573513E-3</v>
      </c>
      <c r="H21" s="28">
        <v>1.989829759009507E-3</v>
      </c>
      <c r="I21" s="28">
        <v>2.9184169798806101E-2</v>
      </c>
      <c r="J21" s="28">
        <v>3.3163829316825114E-2</v>
      </c>
      <c r="K21" s="28">
        <v>1.127570196772054E-2</v>
      </c>
      <c r="L21" s="28">
        <v>0.22551403935441078</v>
      </c>
      <c r="M21" s="28">
        <v>2.542560247623259E-2</v>
      </c>
    </row>
    <row r="22" spans="1:13" ht="15" customHeight="1">
      <c r="A22" s="47"/>
      <c r="B22" s="25"/>
      <c r="C22" s="49" t="s">
        <v>306</v>
      </c>
      <c r="D22" s="29">
        <v>5762</v>
      </c>
      <c r="E22" s="30">
        <v>1197</v>
      </c>
      <c r="F22" s="31">
        <v>2828</v>
      </c>
      <c r="G22" s="31">
        <v>22</v>
      </c>
      <c r="H22" s="31">
        <v>10</v>
      </c>
      <c r="I22" s="31">
        <v>156</v>
      </c>
      <c r="J22" s="31">
        <v>254</v>
      </c>
      <c r="K22" s="31">
        <v>57</v>
      </c>
      <c r="L22" s="31">
        <v>1087</v>
      </c>
      <c r="M22" s="31">
        <v>151</v>
      </c>
    </row>
    <row r="23" spans="1:13" ht="15" customHeight="1">
      <c r="A23" s="47"/>
      <c r="B23" s="40"/>
      <c r="C23" s="50"/>
      <c r="D23" s="41">
        <v>1</v>
      </c>
      <c r="E23" s="42">
        <v>0.20774036792780284</v>
      </c>
      <c r="F23" s="43">
        <v>0.49080180492884418</v>
      </c>
      <c r="G23" s="43">
        <v>3.8181187087816732E-3</v>
      </c>
      <c r="H23" s="43">
        <v>1.7355085039916696E-3</v>
      </c>
      <c r="I23" s="43">
        <v>2.7073932662270046E-2</v>
      </c>
      <c r="J23" s="43">
        <v>4.4081916001388409E-2</v>
      </c>
      <c r="K23" s="43">
        <v>9.8923984727525161E-3</v>
      </c>
      <c r="L23" s="43">
        <v>0.18864977438389449</v>
      </c>
      <c r="M23" s="43">
        <v>2.6206178410274211E-2</v>
      </c>
    </row>
    <row r="24" spans="1:13" ht="15" customHeight="1">
      <c r="A24" s="47"/>
      <c r="B24" s="25" t="s">
        <v>295</v>
      </c>
      <c r="C24" s="52" t="s">
        <v>307</v>
      </c>
      <c r="D24" s="22">
        <v>2093</v>
      </c>
      <c r="E24" s="23">
        <v>376</v>
      </c>
      <c r="F24" s="24">
        <v>811</v>
      </c>
      <c r="G24" s="24">
        <v>15</v>
      </c>
      <c r="H24" s="24">
        <v>13</v>
      </c>
      <c r="I24" s="24">
        <v>64</v>
      </c>
      <c r="J24" s="24">
        <v>94</v>
      </c>
      <c r="K24" s="24">
        <v>48</v>
      </c>
      <c r="L24" s="24">
        <v>606</v>
      </c>
      <c r="M24" s="24">
        <v>66</v>
      </c>
    </row>
    <row r="25" spans="1:13" ht="15" customHeight="1">
      <c r="A25" s="47"/>
      <c r="B25" s="25"/>
      <c r="C25" s="51"/>
      <c r="D25" s="32">
        <v>1</v>
      </c>
      <c r="E25" s="27">
        <v>0.17964644051600573</v>
      </c>
      <c r="F25" s="28">
        <v>0.38748208313425703</v>
      </c>
      <c r="G25" s="28">
        <v>7.16674629718108E-3</v>
      </c>
      <c r="H25" s="28">
        <v>6.2111801242236021E-3</v>
      </c>
      <c r="I25" s="28">
        <v>3.0578117534639272E-2</v>
      </c>
      <c r="J25" s="28">
        <v>4.4911610129001432E-2</v>
      </c>
      <c r="K25" s="28">
        <v>2.2933588150979456E-2</v>
      </c>
      <c r="L25" s="28">
        <v>0.28953655040611564</v>
      </c>
      <c r="M25" s="28">
        <v>3.1533683707596752E-2</v>
      </c>
    </row>
    <row r="26" spans="1:13" ht="15" customHeight="1">
      <c r="A26" s="47"/>
      <c r="B26" s="25"/>
      <c r="C26" s="49" t="s">
        <v>308</v>
      </c>
      <c r="D26" s="29">
        <v>6217</v>
      </c>
      <c r="E26" s="30">
        <v>1352</v>
      </c>
      <c r="F26" s="31">
        <v>2940</v>
      </c>
      <c r="G26" s="31">
        <v>17</v>
      </c>
      <c r="H26" s="31">
        <v>6</v>
      </c>
      <c r="I26" s="31">
        <v>180</v>
      </c>
      <c r="J26" s="31">
        <v>222</v>
      </c>
      <c r="K26" s="31">
        <v>57</v>
      </c>
      <c r="L26" s="31">
        <v>1305</v>
      </c>
      <c r="M26" s="31">
        <v>138</v>
      </c>
    </row>
    <row r="27" spans="1:13" ht="15" customHeight="1">
      <c r="A27" s="47"/>
      <c r="B27" s="25"/>
      <c r="C27" s="51"/>
      <c r="D27" s="32">
        <v>1</v>
      </c>
      <c r="E27" s="27">
        <v>0.21746823226636641</v>
      </c>
      <c r="F27" s="28">
        <v>0.47289689560881454</v>
      </c>
      <c r="G27" s="28">
        <v>2.7344378317516486E-3</v>
      </c>
      <c r="H27" s="28">
        <v>9.6509570532411131E-4</v>
      </c>
      <c r="I27" s="28">
        <v>2.895287115972334E-2</v>
      </c>
      <c r="J27" s="28">
        <v>3.5708541096992119E-2</v>
      </c>
      <c r="K27" s="28">
        <v>9.1684092005790575E-3</v>
      </c>
      <c r="L27" s="28">
        <v>0.20990831590799422</v>
      </c>
      <c r="M27" s="28">
        <v>2.2197201222454561E-2</v>
      </c>
    </row>
    <row r="28" spans="1:13" ht="15" customHeight="1">
      <c r="A28" s="47"/>
      <c r="B28" s="25"/>
      <c r="C28" s="49" t="s">
        <v>406</v>
      </c>
      <c r="D28" s="29">
        <v>7018</v>
      </c>
      <c r="E28" s="30">
        <v>1315</v>
      </c>
      <c r="F28" s="31">
        <v>3397</v>
      </c>
      <c r="G28" s="31">
        <v>14</v>
      </c>
      <c r="H28" s="31">
        <v>7</v>
      </c>
      <c r="I28" s="31">
        <v>142</v>
      </c>
      <c r="J28" s="31">
        <v>164</v>
      </c>
      <c r="K28" s="31">
        <v>100</v>
      </c>
      <c r="L28" s="31">
        <v>1770</v>
      </c>
      <c r="M28" s="31">
        <v>109</v>
      </c>
    </row>
    <row r="29" spans="1:13" ht="15" customHeight="1">
      <c r="A29" s="47"/>
      <c r="B29" s="25"/>
      <c r="C29" s="51"/>
      <c r="D29" s="32">
        <v>1</v>
      </c>
      <c r="E29" s="27">
        <v>0.18737532060416073</v>
      </c>
      <c r="F29" s="28">
        <v>0.48404103733257337</v>
      </c>
      <c r="G29" s="28">
        <v>1.9948703334283272E-3</v>
      </c>
      <c r="H29" s="28">
        <v>9.974351667141636E-4</v>
      </c>
      <c r="I29" s="28">
        <v>2.0233684810487318E-2</v>
      </c>
      <c r="J29" s="28">
        <v>2.3368481048731831E-2</v>
      </c>
      <c r="K29" s="28">
        <v>1.4249073810202337E-2</v>
      </c>
      <c r="L29" s="28">
        <v>0.25220860644058135</v>
      </c>
      <c r="M29" s="28">
        <v>1.5531490453120547E-2</v>
      </c>
    </row>
    <row r="30" spans="1:13" ht="15" customHeight="1">
      <c r="A30" s="47"/>
      <c r="B30" s="25"/>
      <c r="C30" s="49" t="s">
        <v>407</v>
      </c>
      <c r="D30" s="29">
        <v>4023</v>
      </c>
      <c r="E30" s="30">
        <v>674</v>
      </c>
      <c r="F30" s="31">
        <v>1824</v>
      </c>
      <c r="G30" s="31">
        <v>20</v>
      </c>
      <c r="H30" s="31">
        <v>12</v>
      </c>
      <c r="I30" s="31">
        <v>109</v>
      </c>
      <c r="J30" s="31">
        <v>115</v>
      </c>
      <c r="K30" s="31">
        <v>71</v>
      </c>
      <c r="L30" s="31">
        <v>1089</v>
      </c>
      <c r="M30" s="31">
        <v>109</v>
      </c>
    </row>
    <row r="31" spans="1:13" ht="15" customHeight="1">
      <c r="A31" s="47"/>
      <c r="B31" s="40"/>
      <c r="C31" s="50"/>
      <c r="D31" s="41">
        <v>1</v>
      </c>
      <c r="E31" s="42">
        <v>0.16753666418095947</v>
      </c>
      <c r="F31" s="43">
        <v>0.45339299030574198</v>
      </c>
      <c r="G31" s="43">
        <v>4.9714143673875218E-3</v>
      </c>
      <c r="H31" s="43">
        <v>2.9828486204325128E-3</v>
      </c>
      <c r="I31" s="43">
        <v>2.7094208302261995E-2</v>
      </c>
      <c r="J31" s="43">
        <v>2.8585632612478248E-2</v>
      </c>
      <c r="K31" s="43">
        <v>1.7648521004225703E-2</v>
      </c>
      <c r="L31" s="43">
        <v>0.27069351230425054</v>
      </c>
      <c r="M31" s="43">
        <v>2.7094208302261995E-2</v>
      </c>
    </row>
    <row r="32" spans="1:13" ht="15" customHeight="1">
      <c r="A32" s="47"/>
      <c r="B32" s="25" t="s">
        <v>296</v>
      </c>
      <c r="C32" s="52" t="s">
        <v>408</v>
      </c>
      <c r="D32" s="22">
        <v>2534</v>
      </c>
      <c r="E32" s="33">
        <v>454</v>
      </c>
      <c r="F32" s="34">
        <v>1223</v>
      </c>
      <c r="G32" s="34">
        <v>5</v>
      </c>
      <c r="H32" s="34">
        <v>7</v>
      </c>
      <c r="I32" s="34">
        <v>88</v>
      </c>
      <c r="J32" s="34">
        <v>67</v>
      </c>
      <c r="K32" s="34">
        <v>34</v>
      </c>
      <c r="L32" s="34">
        <v>606</v>
      </c>
      <c r="M32" s="34">
        <v>50</v>
      </c>
    </row>
    <row r="33" spans="1:13" ht="15" customHeight="1">
      <c r="A33" s="47"/>
      <c r="B33" s="25"/>
      <c r="C33" s="51"/>
      <c r="D33" s="32">
        <v>1</v>
      </c>
      <c r="E33" s="27">
        <v>0.17916337805840568</v>
      </c>
      <c r="F33" s="28">
        <v>0.48263614838200475</v>
      </c>
      <c r="G33" s="28">
        <v>1.9731649565903711E-3</v>
      </c>
      <c r="H33" s="28">
        <v>2.7624309392265192E-3</v>
      </c>
      <c r="I33" s="28">
        <v>3.4727703235990531E-2</v>
      </c>
      <c r="J33" s="28">
        <v>2.644041041831097E-2</v>
      </c>
      <c r="K33" s="28">
        <v>1.3417521704814523E-2</v>
      </c>
      <c r="L33" s="28">
        <v>0.23914759273875297</v>
      </c>
      <c r="M33" s="28">
        <v>1.973164956590371E-2</v>
      </c>
    </row>
    <row r="34" spans="1:13" ht="15" customHeight="1">
      <c r="A34" s="47"/>
      <c r="B34" s="25"/>
      <c r="C34" s="49" t="s">
        <v>409</v>
      </c>
      <c r="D34" s="29">
        <v>13584</v>
      </c>
      <c r="E34" s="35">
        <v>2591</v>
      </c>
      <c r="F34" s="36">
        <v>6351</v>
      </c>
      <c r="G34" s="36">
        <v>51</v>
      </c>
      <c r="H34" s="36">
        <v>21</v>
      </c>
      <c r="I34" s="36">
        <v>344</v>
      </c>
      <c r="J34" s="36">
        <v>415</v>
      </c>
      <c r="K34" s="36">
        <v>166</v>
      </c>
      <c r="L34" s="36">
        <v>3397</v>
      </c>
      <c r="M34" s="36">
        <v>248</v>
      </c>
    </row>
    <row r="35" spans="1:13" ht="15" customHeight="1">
      <c r="A35" s="47"/>
      <c r="B35" s="25"/>
      <c r="C35" s="51"/>
      <c r="D35" s="32">
        <v>1</v>
      </c>
      <c r="E35" s="27">
        <v>0.19073910482921083</v>
      </c>
      <c r="F35" s="28">
        <v>0.46753533568904593</v>
      </c>
      <c r="G35" s="28">
        <v>3.7544169611307418E-3</v>
      </c>
      <c r="H35" s="28">
        <v>1.5459363957597172E-3</v>
      </c>
      <c r="I35" s="28">
        <v>2.5323910482921083E-2</v>
      </c>
      <c r="J35" s="28">
        <v>3.0550647820965841E-2</v>
      </c>
      <c r="K35" s="28">
        <v>1.2220259128386337E-2</v>
      </c>
      <c r="L35" s="28">
        <v>0.2500736160188457</v>
      </c>
      <c r="M35" s="28">
        <v>1.8256772673733806E-2</v>
      </c>
    </row>
    <row r="36" spans="1:13" ht="15" customHeight="1">
      <c r="A36" s="47"/>
      <c r="B36" s="25"/>
      <c r="C36" s="49" t="s">
        <v>410</v>
      </c>
      <c r="D36" s="29">
        <v>2397</v>
      </c>
      <c r="E36" s="35">
        <v>496</v>
      </c>
      <c r="F36" s="36">
        <v>1073</v>
      </c>
      <c r="G36" s="36">
        <v>7</v>
      </c>
      <c r="H36" s="36">
        <v>8</v>
      </c>
      <c r="I36" s="36">
        <v>51</v>
      </c>
      <c r="J36" s="36">
        <v>84</v>
      </c>
      <c r="K36" s="36">
        <v>43</v>
      </c>
      <c r="L36" s="36">
        <v>584</v>
      </c>
      <c r="M36" s="36">
        <v>51</v>
      </c>
    </row>
    <row r="37" spans="1:13" ht="15" customHeight="1">
      <c r="A37" s="47"/>
      <c r="B37" s="25"/>
      <c r="C37" s="51"/>
      <c r="D37" s="32">
        <v>1</v>
      </c>
      <c r="E37" s="27">
        <v>0.2069253233208177</v>
      </c>
      <c r="F37" s="28">
        <v>0.44764288694201082</v>
      </c>
      <c r="G37" s="28">
        <v>2.9203170629954109E-3</v>
      </c>
      <c r="H37" s="28">
        <v>3.3375052148518982E-3</v>
      </c>
      <c r="I37" s="28">
        <v>2.1276595744680851E-2</v>
      </c>
      <c r="J37" s="28">
        <v>3.5043804755944929E-2</v>
      </c>
      <c r="K37" s="28">
        <v>1.7939090529828953E-2</v>
      </c>
      <c r="L37" s="28">
        <v>0.24363788068418857</v>
      </c>
      <c r="M37" s="28">
        <v>2.1276595744680851E-2</v>
      </c>
    </row>
    <row r="38" spans="1:13" ht="15" customHeight="1">
      <c r="A38" s="47"/>
      <c r="B38" s="25"/>
      <c r="C38" s="49" t="s">
        <v>411</v>
      </c>
      <c r="D38" s="29">
        <v>794</v>
      </c>
      <c r="E38" s="35">
        <v>169</v>
      </c>
      <c r="F38" s="36">
        <v>326</v>
      </c>
      <c r="G38" s="36">
        <v>4</v>
      </c>
      <c r="H38" s="36">
        <v>2</v>
      </c>
      <c r="I38" s="36">
        <v>16</v>
      </c>
      <c r="J38" s="36">
        <v>26</v>
      </c>
      <c r="K38" s="36">
        <v>31</v>
      </c>
      <c r="L38" s="36">
        <v>187</v>
      </c>
      <c r="M38" s="36">
        <v>33</v>
      </c>
    </row>
    <row r="39" spans="1:13" ht="15" customHeight="1">
      <c r="A39" s="47"/>
      <c r="B39" s="40"/>
      <c r="C39" s="50"/>
      <c r="D39" s="41">
        <v>1</v>
      </c>
      <c r="E39" s="42">
        <v>0.2128463476070529</v>
      </c>
      <c r="F39" s="43">
        <v>0.41057934508816119</v>
      </c>
      <c r="G39" s="43">
        <v>5.0377833753148613E-3</v>
      </c>
      <c r="H39" s="43">
        <v>2.5188916876574307E-3</v>
      </c>
      <c r="I39" s="43">
        <v>2.0151133501259445E-2</v>
      </c>
      <c r="J39" s="43">
        <v>3.2745591939546598E-2</v>
      </c>
      <c r="K39" s="43">
        <v>3.9042821158690177E-2</v>
      </c>
      <c r="L39" s="43">
        <v>0.23551637279596976</v>
      </c>
      <c r="M39" s="43">
        <v>4.1561712846347604E-2</v>
      </c>
    </row>
    <row r="40" spans="1:13" ht="15" customHeight="1">
      <c r="A40" s="47"/>
      <c r="B40" s="25" t="s">
        <v>297</v>
      </c>
      <c r="C40" s="52" t="s">
        <v>2</v>
      </c>
      <c r="D40" s="22">
        <v>1979</v>
      </c>
      <c r="E40" s="23">
        <v>431</v>
      </c>
      <c r="F40" s="24">
        <v>806</v>
      </c>
      <c r="G40" s="24">
        <v>8</v>
      </c>
      <c r="H40" s="24">
        <v>2</v>
      </c>
      <c r="I40" s="24">
        <v>72</v>
      </c>
      <c r="J40" s="24">
        <v>58</v>
      </c>
      <c r="K40" s="24">
        <v>36</v>
      </c>
      <c r="L40" s="24">
        <v>522</v>
      </c>
      <c r="M40" s="24">
        <v>44</v>
      </c>
    </row>
    <row r="41" spans="1:13" ht="15" customHeight="1">
      <c r="A41" s="47"/>
      <c r="B41" s="25"/>
      <c r="C41" s="51"/>
      <c r="D41" s="32">
        <v>1</v>
      </c>
      <c r="E41" s="27">
        <v>0.2177867609903992</v>
      </c>
      <c r="F41" s="28">
        <v>0.4072764022233451</v>
      </c>
      <c r="G41" s="28">
        <v>4.0424456796361802E-3</v>
      </c>
      <c r="H41" s="28">
        <v>1.0106114199090451E-3</v>
      </c>
      <c r="I41" s="28">
        <v>3.6382011116725621E-2</v>
      </c>
      <c r="J41" s="28">
        <v>2.9307731177362305E-2</v>
      </c>
      <c r="K41" s="28">
        <v>1.8191005558362811E-2</v>
      </c>
      <c r="L41" s="28">
        <v>0.26376958059626071</v>
      </c>
      <c r="M41" s="28">
        <v>2.223345123799899E-2</v>
      </c>
    </row>
    <row r="42" spans="1:13" ht="15" customHeight="1">
      <c r="A42" s="47"/>
      <c r="B42" s="25"/>
      <c r="C42" s="49" t="s">
        <v>309</v>
      </c>
      <c r="D42" s="29">
        <v>1921</v>
      </c>
      <c r="E42" s="30">
        <v>407</v>
      </c>
      <c r="F42" s="31">
        <v>851</v>
      </c>
      <c r="G42" s="31">
        <v>5</v>
      </c>
      <c r="H42" s="31">
        <v>3</v>
      </c>
      <c r="I42" s="31">
        <v>43</v>
      </c>
      <c r="J42" s="31">
        <v>60</v>
      </c>
      <c r="K42" s="31">
        <v>21</v>
      </c>
      <c r="L42" s="31">
        <v>512</v>
      </c>
      <c r="M42" s="31">
        <v>19</v>
      </c>
    </row>
    <row r="43" spans="1:13" ht="15" customHeight="1">
      <c r="A43" s="47"/>
      <c r="B43" s="25"/>
      <c r="C43" s="51"/>
      <c r="D43" s="32">
        <v>1</v>
      </c>
      <c r="E43" s="27">
        <v>0.2118688183237897</v>
      </c>
      <c r="F43" s="28">
        <v>0.44299843831337843</v>
      </c>
      <c r="G43" s="28">
        <v>2.6028110359187923E-3</v>
      </c>
      <c r="H43" s="28">
        <v>1.5616866215512754E-3</v>
      </c>
      <c r="I43" s="28">
        <v>2.2384174908901613E-2</v>
      </c>
      <c r="J43" s="28">
        <v>3.1233732431025507E-2</v>
      </c>
      <c r="K43" s="28">
        <v>1.0931806350858927E-2</v>
      </c>
      <c r="L43" s="28">
        <v>0.26652785007808433</v>
      </c>
      <c r="M43" s="28">
        <v>9.8906819364914106E-3</v>
      </c>
    </row>
    <row r="44" spans="1:13" ht="15" customHeight="1">
      <c r="A44" s="47"/>
      <c r="B44" s="25"/>
      <c r="C44" s="49" t="s">
        <v>310</v>
      </c>
      <c r="D44" s="29">
        <v>1117</v>
      </c>
      <c r="E44" s="30">
        <v>200</v>
      </c>
      <c r="F44" s="31">
        <v>492</v>
      </c>
      <c r="G44" s="31">
        <v>6</v>
      </c>
      <c r="H44" s="31">
        <v>2</v>
      </c>
      <c r="I44" s="31">
        <v>36</v>
      </c>
      <c r="J44" s="31">
        <v>39</v>
      </c>
      <c r="K44" s="31">
        <v>9</v>
      </c>
      <c r="L44" s="31">
        <v>318</v>
      </c>
      <c r="M44" s="31">
        <v>15</v>
      </c>
    </row>
    <row r="45" spans="1:13" ht="15" customHeight="1">
      <c r="A45" s="47"/>
      <c r="B45" s="25"/>
      <c r="C45" s="51"/>
      <c r="D45" s="32">
        <v>1</v>
      </c>
      <c r="E45" s="27">
        <v>0.17905102954341987</v>
      </c>
      <c r="F45" s="28">
        <v>0.44046553267681288</v>
      </c>
      <c r="G45" s="28">
        <v>5.3715308863025966E-3</v>
      </c>
      <c r="H45" s="28">
        <v>1.7905102954341987E-3</v>
      </c>
      <c r="I45" s="28">
        <v>3.222918531781558E-2</v>
      </c>
      <c r="J45" s="28">
        <v>3.4914950760966873E-2</v>
      </c>
      <c r="K45" s="28">
        <v>8.057296329453895E-3</v>
      </c>
      <c r="L45" s="28">
        <v>0.28469113697403758</v>
      </c>
      <c r="M45" s="28">
        <v>1.342882721575649E-2</v>
      </c>
    </row>
    <row r="46" spans="1:13" ht="15" customHeight="1">
      <c r="A46" s="47"/>
      <c r="B46" s="25"/>
      <c r="C46" s="49" t="s">
        <v>5</v>
      </c>
      <c r="D46" s="29">
        <v>1482</v>
      </c>
      <c r="E46" s="30">
        <v>338</v>
      </c>
      <c r="F46" s="31">
        <v>627</v>
      </c>
      <c r="G46" s="31">
        <v>6</v>
      </c>
      <c r="H46" s="31">
        <v>5</v>
      </c>
      <c r="I46" s="31">
        <v>32</v>
      </c>
      <c r="J46" s="31">
        <v>44</v>
      </c>
      <c r="K46" s="31">
        <v>21</v>
      </c>
      <c r="L46" s="31">
        <v>346</v>
      </c>
      <c r="M46" s="31">
        <v>63</v>
      </c>
    </row>
    <row r="47" spans="1:13" ht="15" customHeight="1">
      <c r="A47" s="47"/>
      <c r="B47" s="25"/>
      <c r="C47" s="51"/>
      <c r="D47" s="32">
        <v>1</v>
      </c>
      <c r="E47" s="27">
        <v>0.22807017543859648</v>
      </c>
      <c r="F47" s="28">
        <v>0.42307692307692307</v>
      </c>
      <c r="G47" s="28">
        <v>4.048582995951417E-3</v>
      </c>
      <c r="H47" s="28">
        <v>3.3738191632928477E-3</v>
      </c>
      <c r="I47" s="28">
        <v>2.1592442645074223E-2</v>
      </c>
      <c r="J47" s="28">
        <v>2.9689608636977057E-2</v>
      </c>
      <c r="K47" s="28">
        <v>1.417004048582996E-2</v>
      </c>
      <c r="L47" s="28">
        <v>0.23346828609986506</v>
      </c>
      <c r="M47" s="28">
        <v>4.2510121457489877E-2</v>
      </c>
    </row>
    <row r="48" spans="1:13" ht="15" customHeight="1">
      <c r="A48" s="47"/>
      <c r="B48" s="25"/>
      <c r="C48" s="49" t="s">
        <v>311</v>
      </c>
      <c r="D48" s="29">
        <v>2208</v>
      </c>
      <c r="E48" s="30">
        <v>473</v>
      </c>
      <c r="F48" s="31">
        <v>991</v>
      </c>
      <c r="G48" s="31">
        <v>4</v>
      </c>
      <c r="H48" s="31">
        <v>2</v>
      </c>
      <c r="I48" s="31">
        <v>65</v>
      </c>
      <c r="J48" s="31">
        <v>57</v>
      </c>
      <c r="K48" s="31">
        <v>24</v>
      </c>
      <c r="L48" s="31">
        <v>545</v>
      </c>
      <c r="M48" s="31">
        <v>47</v>
      </c>
    </row>
    <row r="49" spans="1:13" ht="15" customHeight="1">
      <c r="A49" s="47"/>
      <c r="B49" s="25"/>
      <c r="C49" s="51"/>
      <c r="D49" s="32">
        <v>1</v>
      </c>
      <c r="E49" s="27">
        <v>0.21422101449275363</v>
      </c>
      <c r="F49" s="28">
        <v>0.44882246376811596</v>
      </c>
      <c r="G49" s="28">
        <v>1.8115942028985507E-3</v>
      </c>
      <c r="H49" s="28">
        <v>9.0579710144927537E-4</v>
      </c>
      <c r="I49" s="28">
        <v>2.9438405797101448E-2</v>
      </c>
      <c r="J49" s="28">
        <v>2.5815217391304348E-2</v>
      </c>
      <c r="K49" s="28">
        <v>1.0869565217391304E-2</v>
      </c>
      <c r="L49" s="28">
        <v>0.24682971014492755</v>
      </c>
      <c r="M49" s="28">
        <v>2.1286231884057972E-2</v>
      </c>
    </row>
    <row r="50" spans="1:13" ht="15" customHeight="1">
      <c r="A50" s="47"/>
      <c r="B50" s="25"/>
      <c r="C50" s="49" t="s">
        <v>7</v>
      </c>
      <c r="D50" s="29">
        <v>1532</v>
      </c>
      <c r="E50" s="30">
        <v>366</v>
      </c>
      <c r="F50" s="31">
        <v>682</v>
      </c>
      <c r="G50" s="31">
        <v>5</v>
      </c>
      <c r="H50" s="31">
        <v>0</v>
      </c>
      <c r="I50" s="31">
        <v>40</v>
      </c>
      <c r="J50" s="31">
        <v>52</v>
      </c>
      <c r="K50" s="31">
        <v>16</v>
      </c>
      <c r="L50" s="31">
        <v>346</v>
      </c>
      <c r="M50" s="31">
        <v>25</v>
      </c>
    </row>
    <row r="51" spans="1:13" ht="15" customHeight="1">
      <c r="A51" s="47"/>
      <c r="B51" s="25"/>
      <c r="C51" s="51"/>
      <c r="D51" s="32">
        <v>1</v>
      </c>
      <c r="E51" s="27">
        <v>0.23890339425587467</v>
      </c>
      <c r="F51" s="28">
        <v>0.44516971279373369</v>
      </c>
      <c r="G51" s="28">
        <v>3.2637075718015664E-3</v>
      </c>
      <c r="H51" s="28">
        <v>0</v>
      </c>
      <c r="I51" s="28">
        <v>2.6109660574412531E-2</v>
      </c>
      <c r="J51" s="28">
        <v>3.3942558746736295E-2</v>
      </c>
      <c r="K51" s="28">
        <v>1.0443864229765013E-2</v>
      </c>
      <c r="L51" s="28">
        <v>0.2258485639686684</v>
      </c>
      <c r="M51" s="28">
        <v>1.6318537859007835E-2</v>
      </c>
    </row>
    <row r="52" spans="1:13" ht="15" customHeight="1">
      <c r="A52" s="47"/>
      <c r="B52" s="25"/>
      <c r="C52" s="49" t="s">
        <v>3</v>
      </c>
      <c r="D52" s="29">
        <v>2344</v>
      </c>
      <c r="E52" s="30">
        <v>472</v>
      </c>
      <c r="F52" s="31">
        <v>990</v>
      </c>
      <c r="G52" s="31">
        <v>7</v>
      </c>
      <c r="H52" s="31">
        <v>6</v>
      </c>
      <c r="I52" s="31">
        <v>66</v>
      </c>
      <c r="J52" s="31">
        <v>81</v>
      </c>
      <c r="K52" s="31">
        <v>30</v>
      </c>
      <c r="L52" s="31">
        <v>632</v>
      </c>
      <c r="M52" s="31">
        <v>60</v>
      </c>
    </row>
    <row r="53" spans="1:13" ht="15" customHeight="1">
      <c r="A53" s="47"/>
      <c r="B53" s="25"/>
      <c r="C53" s="51"/>
      <c r="D53" s="32">
        <v>1</v>
      </c>
      <c r="E53" s="27">
        <v>0.20136518771331058</v>
      </c>
      <c r="F53" s="28">
        <v>0.42235494880546076</v>
      </c>
      <c r="G53" s="28">
        <v>2.9863481228668944E-3</v>
      </c>
      <c r="H53" s="28">
        <v>2.5597269624573378E-3</v>
      </c>
      <c r="I53" s="28">
        <v>2.8156996587030716E-2</v>
      </c>
      <c r="J53" s="28">
        <v>3.4556313993174062E-2</v>
      </c>
      <c r="K53" s="28">
        <v>1.2798634812286689E-2</v>
      </c>
      <c r="L53" s="28">
        <v>0.2696245733788396</v>
      </c>
      <c r="M53" s="28">
        <v>2.5597269624573378E-2</v>
      </c>
    </row>
    <row r="54" spans="1:13" ht="15" customHeight="1">
      <c r="A54" s="47"/>
      <c r="B54" s="25"/>
      <c r="C54" s="49" t="s">
        <v>6</v>
      </c>
      <c r="D54" s="29">
        <v>1909</v>
      </c>
      <c r="E54" s="30">
        <v>334</v>
      </c>
      <c r="F54" s="31">
        <v>967</v>
      </c>
      <c r="G54" s="31">
        <v>8</v>
      </c>
      <c r="H54" s="31">
        <v>0</v>
      </c>
      <c r="I54" s="31">
        <v>43</v>
      </c>
      <c r="J54" s="31">
        <v>61</v>
      </c>
      <c r="K54" s="31">
        <v>27</v>
      </c>
      <c r="L54" s="31">
        <v>427</v>
      </c>
      <c r="M54" s="31">
        <v>42</v>
      </c>
    </row>
    <row r="55" spans="1:13" ht="15" customHeight="1">
      <c r="A55" s="47"/>
      <c r="B55" s="25"/>
      <c r="C55" s="51"/>
      <c r="D55" s="32">
        <v>1</v>
      </c>
      <c r="E55" s="27">
        <v>0.1749607124148769</v>
      </c>
      <c r="F55" s="28">
        <v>0.50654793085385019</v>
      </c>
      <c r="G55" s="28">
        <v>4.1906757464641176E-3</v>
      </c>
      <c r="H55" s="28">
        <v>0</v>
      </c>
      <c r="I55" s="28">
        <v>2.2524882137244632E-2</v>
      </c>
      <c r="J55" s="28">
        <v>3.1953902566788893E-2</v>
      </c>
      <c r="K55" s="28">
        <v>1.4143530644316397E-2</v>
      </c>
      <c r="L55" s="28">
        <v>0.22367731796752227</v>
      </c>
      <c r="M55" s="28">
        <v>2.2001047668936617E-2</v>
      </c>
    </row>
    <row r="56" spans="1:13" ht="15" customHeight="1">
      <c r="A56" s="47"/>
      <c r="B56" s="25"/>
      <c r="C56" s="49" t="s">
        <v>8</v>
      </c>
      <c r="D56" s="29">
        <v>5182</v>
      </c>
      <c r="E56" s="30">
        <v>745</v>
      </c>
      <c r="F56" s="31">
        <v>2690</v>
      </c>
      <c r="G56" s="31">
        <v>19</v>
      </c>
      <c r="H56" s="31">
        <v>19</v>
      </c>
      <c r="I56" s="31">
        <v>109</v>
      </c>
      <c r="J56" s="31">
        <v>151</v>
      </c>
      <c r="K56" s="31">
        <v>95</v>
      </c>
      <c r="L56" s="31">
        <v>1216</v>
      </c>
      <c r="M56" s="31">
        <v>138</v>
      </c>
    </row>
    <row r="57" spans="1:13" ht="15" customHeight="1">
      <c r="A57" s="47"/>
      <c r="B57" s="40"/>
      <c r="C57" s="50"/>
      <c r="D57" s="41">
        <v>1</v>
      </c>
      <c r="E57" s="42">
        <v>0.14376688537244306</v>
      </c>
      <c r="F57" s="43">
        <v>0.5191045928213045</v>
      </c>
      <c r="G57" s="43">
        <v>3.6665380162099574E-3</v>
      </c>
      <c r="H57" s="43">
        <v>3.6665380162099574E-3</v>
      </c>
      <c r="I57" s="43">
        <v>2.1034349671941337E-2</v>
      </c>
      <c r="J57" s="43">
        <v>2.9139328444615979E-2</v>
      </c>
      <c r="K57" s="43">
        <v>1.8332690081049787E-2</v>
      </c>
      <c r="L57" s="43">
        <v>0.23465843303743728</v>
      </c>
      <c r="M57" s="43">
        <v>2.6630644538788113E-2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249" priority="31" rank="1"/>
  </conditionalFormatting>
  <conditionalFormatting sqref="E57:M57">
    <cfRule type="top10" dxfId="248" priority="25" rank="1"/>
  </conditionalFormatting>
  <conditionalFormatting sqref="E55:M55">
    <cfRule type="top10" dxfId="247" priority="24" rank="1"/>
  </conditionalFormatting>
  <conditionalFormatting sqref="E53:M53">
    <cfRule type="top10" dxfId="246" priority="23" rank="1"/>
  </conditionalFormatting>
  <conditionalFormatting sqref="E51:M51">
    <cfRule type="top10" dxfId="245" priority="22" rank="1"/>
  </conditionalFormatting>
  <conditionalFormatting sqref="E49:M49">
    <cfRule type="top10" dxfId="244" priority="21" rank="1"/>
  </conditionalFormatting>
  <conditionalFormatting sqref="E47:M47">
    <cfRule type="top10" dxfId="243" priority="20" rank="1"/>
  </conditionalFormatting>
  <conditionalFormatting sqref="E45:M45">
    <cfRule type="top10" dxfId="242" priority="19" rank="1"/>
  </conditionalFormatting>
  <conditionalFormatting sqref="E43:M43">
    <cfRule type="top10" dxfId="241" priority="18" rank="1"/>
  </conditionalFormatting>
  <conditionalFormatting sqref="E41:M41">
    <cfRule type="top10" dxfId="240" priority="17" rank="1"/>
  </conditionalFormatting>
  <conditionalFormatting sqref="E39:M39">
    <cfRule type="top10" dxfId="239" priority="16" rank="1"/>
  </conditionalFormatting>
  <conditionalFormatting sqref="E37:M37">
    <cfRule type="top10" dxfId="238" priority="15" rank="1"/>
  </conditionalFormatting>
  <conditionalFormatting sqref="E35:M35">
    <cfRule type="top10" dxfId="237" priority="14" rank="1"/>
  </conditionalFormatting>
  <conditionalFormatting sqref="E33:M33">
    <cfRule type="top10" dxfId="236" priority="13" rank="1"/>
  </conditionalFormatting>
  <conditionalFormatting sqref="E31:M31">
    <cfRule type="top10" dxfId="235" priority="11" rank="1"/>
  </conditionalFormatting>
  <conditionalFormatting sqref="E29:M29">
    <cfRule type="top10" dxfId="234" priority="10" rank="1"/>
  </conditionalFormatting>
  <conditionalFormatting sqref="E27:M27">
    <cfRule type="top10" dxfId="233" priority="9" rank="1"/>
  </conditionalFormatting>
  <conditionalFormatting sqref="E25:M25">
    <cfRule type="top10" dxfId="232" priority="8" rank="1"/>
  </conditionalFormatting>
  <conditionalFormatting sqref="E23:M23">
    <cfRule type="top10" dxfId="231" priority="7" rank="1"/>
  </conditionalFormatting>
  <conditionalFormatting sqref="E21:M21">
    <cfRule type="top10" dxfId="230" priority="6" rank="1"/>
  </conditionalFormatting>
  <conditionalFormatting sqref="E19:M19">
    <cfRule type="top10" dxfId="229" priority="5" rank="1"/>
  </conditionalFormatting>
  <conditionalFormatting sqref="E17:M17">
    <cfRule type="top10" dxfId="228" priority="4" rank="1"/>
  </conditionalFormatting>
  <conditionalFormatting sqref="E15:M15">
    <cfRule type="top10" dxfId="227" priority="3" rank="1"/>
  </conditionalFormatting>
  <conditionalFormatting sqref="E13:M13">
    <cfRule type="top10" dxfId="226" priority="2" rank="1"/>
  </conditionalFormatting>
  <conditionalFormatting sqref="E11:M11">
    <cfRule type="top10" dxfId="2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6" width="8.625" style="3"/>
    <col min="17" max="16384" width="8.625" style="38"/>
  </cols>
  <sheetData>
    <row r="1" spans="1:16384" ht="15" customHeight="1">
      <c r="A1" s="48"/>
      <c r="B1" s="37"/>
      <c r="C1" s="37"/>
      <c r="D1" s="37"/>
      <c r="E1" s="37"/>
      <c r="F1" s="37"/>
      <c r="G1" s="37"/>
      <c r="H1" s="37"/>
      <c r="I1" s="37"/>
      <c r="J1" s="37"/>
      <c r="K1" s="37"/>
      <c r="L1" s="37"/>
      <c r="M1" s="37"/>
      <c r="N1" s="37"/>
      <c r="O1" s="37"/>
      <c r="P1" s="37"/>
    </row>
    <row r="2" spans="1:16384" ht="15" customHeight="1"/>
    <row r="3" spans="1:16384" ht="15" customHeight="1">
      <c r="B3" s="3" t="s">
        <v>369</v>
      </c>
    </row>
    <row r="4" spans="1:16384" ht="15" customHeight="1">
      <c r="B4" s="3" t="s">
        <v>319</v>
      </c>
    </row>
    <row r="5" spans="1:16384" ht="15" customHeight="1"/>
    <row r="6" spans="1:16384" ht="2.1" customHeight="1">
      <c r="B6" s="5"/>
      <c r="C6" s="6"/>
      <c r="D6" s="7"/>
      <c r="E6" s="8"/>
      <c r="F6" s="9"/>
      <c r="G6" s="9"/>
      <c r="H6" s="9"/>
      <c r="I6" s="9"/>
      <c r="J6" s="9"/>
      <c r="K6" s="9"/>
      <c r="L6" s="9"/>
      <c r="M6" s="9"/>
      <c r="N6" s="9"/>
      <c r="O6" s="9"/>
      <c r="P6" s="9"/>
    </row>
    <row r="7" spans="1:16384" s="44" customFormat="1" ht="117.95" customHeight="1" thickBot="1">
      <c r="A7" s="10"/>
      <c r="B7" s="11"/>
      <c r="C7" s="12" t="s">
        <v>298</v>
      </c>
      <c r="D7" s="13" t="s">
        <v>0</v>
      </c>
      <c r="E7" s="14" t="s">
        <v>240</v>
      </c>
      <c r="F7" s="14" t="s">
        <v>241</v>
      </c>
      <c r="G7" s="14" t="s">
        <v>242</v>
      </c>
      <c r="H7" s="14" t="s">
        <v>243</v>
      </c>
      <c r="I7" s="14" t="s">
        <v>244</v>
      </c>
      <c r="J7" s="14" t="s">
        <v>245</v>
      </c>
      <c r="K7" s="14" t="s">
        <v>246</v>
      </c>
      <c r="L7" s="14" t="s">
        <v>247</v>
      </c>
      <c r="M7" s="14" t="s">
        <v>248</v>
      </c>
      <c r="N7" s="14" t="s">
        <v>249</v>
      </c>
      <c r="O7" s="14" t="s">
        <v>250</v>
      </c>
      <c r="P7" s="14" t="s">
        <v>20</v>
      </c>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3705</v>
      </c>
      <c r="F8" s="17">
        <v>1719</v>
      </c>
      <c r="G8" s="17">
        <v>7320</v>
      </c>
      <c r="H8" s="17">
        <v>4670</v>
      </c>
      <c r="I8" s="17">
        <v>2240</v>
      </c>
      <c r="J8" s="17">
        <v>1383</v>
      </c>
      <c r="K8" s="17">
        <v>2942</v>
      </c>
      <c r="L8" s="17">
        <v>181</v>
      </c>
      <c r="M8" s="17">
        <v>212</v>
      </c>
      <c r="N8" s="17">
        <v>1491</v>
      </c>
      <c r="O8" s="17">
        <v>7262</v>
      </c>
      <c r="P8" s="17">
        <v>578</v>
      </c>
    </row>
    <row r="9" spans="1:16384" ht="15" customHeight="1">
      <c r="A9" s="47"/>
      <c r="B9" s="55"/>
      <c r="C9" s="56"/>
      <c r="D9" s="18">
        <v>1</v>
      </c>
      <c r="E9" s="19">
        <v>0.18831960963708447</v>
      </c>
      <c r="F9" s="20">
        <v>8.7374199451052154E-2</v>
      </c>
      <c r="G9" s="20">
        <v>0.37206465385788351</v>
      </c>
      <c r="H9" s="20">
        <v>0.2373691166005896</v>
      </c>
      <c r="I9" s="20">
        <v>0.11385585036088239</v>
      </c>
      <c r="J9" s="20">
        <v>7.0295821896919797E-2</v>
      </c>
      <c r="K9" s="20">
        <v>0.14953746060790893</v>
      </c>
      <c r="L9" s="20">
        <v>9.1999593371962993E-3</v>
      </c>
      <c r="M9" s="20">
        <v>1.077564298058351E-2</v>
      </c>
      <c r="N9" s="20">
        <v>7.5785300396462335E-2</v>
      </c>
      <c r="O9" s="20">
        <v>0.36911660058961066</v>
      </c>
      <c r="P9" s="20">
        <v>2.9378875673477686E-2</v>
      </c>
    </row>
    <row r="10" spans="1:16384" ht="15" customHeight="1">
      <c r="A10" s="47"/>
      <c r="B10" s="21" t="s">
        <v>294</v>
      </c>
      <c r="C10" s="57" t="s">
        <v>300</v>
      </c>
      <c r="D10" s="22">
        <v>9368</v>
      </c>
      <c r="E10" s="23">
        <v>1620</v>
      </c>
      <c r="F10" s="24">
        <v>543</v>
      </c>
      <c r="G10" s="24">
        <v>3230</v>
      </c>
      <c r="H10" s="24">
        <v>2054</v>
      </c>
      <c r="I10" s="24">
        <v>851</v>
      </c>
      <c r="J10" s="24">
        <v>474</v>
      </c>
      <c r="K10" s="24">
        <v>1128</v>
      </c>
      <c r="L10" s="24">
        <v>73</v>
      </c>
      <c r="M10" s="24">
        <v>67</v>
      </c>
      <c r="N10" s="24">
        <v>619</v>
      </c>
      <c r="O10" s="24">
        <v>3929</v>
      </c>
      <c r="P10" s="24">
        <v>282</v>
      </c>
    </row>
    <row r="11" spans="1:16384" ht="15" customHeight="1">
      <c r="A11" s="47"/>
      <c r="B11" s="25"/>
      <c r="C11" s="51"/>
      <c r="D11" s="26">
        <v>1</v>
      </c>
      <c r="E11" s="27">
        <v>0.17292912040990607</v>
      </c>
      <c r="F11" s="28">
        <v>5.7963279248505549E-2</v>
      </c>
      <c r="G11" s="28">
        <v>0.34479077711357814</v>
      </c>
      <c r="H11" s="28">
        <v>0.21925704526046114</v>
      </c>
      <c r="I11" s="28">
        <v>9.0841161400512377E-2</v>
      </c>
      <c r="J11" s="28">
        <v>5.0597779675491034E-2</v>
      </c>
      <c r="K11" s="28">
        <v>0.12040990606319385</v>
      </c>
      <c r="L11" s="28">
        <v>7.7924850555081129E-3</v>
      </c>
      <c r="M11" s="28">
        <v>7.1520068317677196E-3</v>
      </c>
      <c r="N11" s="28">
        <v>6.6076003415883863E-2</v>
      </c>
      <c r="O11" s="28">
        <v>0.4194064901793339</v>
      </c>
      <c r="P11" s="28">
        <v>3.0102476515798463E-2</v>
      </c>
    </row>
    <row r="12" spans="1:16384" ht="15" customHeight="1">
      <c r="A12" s="47"/>
      <c r="B12" s="25"/>
      <c r="C12" s="49" t="s">
        <v>301</v>
      </c>
      <c r="D12" s="29">
        <v>10225</v>
      </c>
      <c r="E12" s="30">
        <v>2075</v>
      </c>
      <c r="F12" s="31">
        <v>1172</v>
      </c>
      <c r="G12" s="31">
        <v>4064</v>
      </c>
      <c r="H12" s="31">
        <v>2604</v>
      </c>
      <c r="I12" s="31">
        <v>1383</v>
      </c>
      <c r="J12" s="31">
        <v>905</v>
      </c>
      <c r="K12" s="31">
        <v>1804</v>
      </c>
      <c r="L12" s="31">
        <v>106</v>
      </c>
      <c r="M12" s="31">
        <v>144</v>
      </c>
      <c r="N12" s="31">
        <v>867</v>
      </c>
      <c r="O12" s="31">
        <v>3304</v>
      </c>
      <c r="P12" s="31">
        <v>288</v>
      </c>
    </row>
    <row r="13" spans="1:16384" ht="15" customHeight="1">
      <c r="A13" s="47"/>
      <c r="B13" s="40"/>
      <c r="C13" s="50"/>
      <c r="D13" s="41">
        <v>1</v>
      </c>
      <c r="E13" s="42">
        <v>0.20293398533007334</v>
      </c>
      <c r="F13" s="43">
        <v>0.11462102689486553</v>
      </c>
      <c r="G13" s="43">
        <v>0.39745721271393641</v>
      </c>
      <c r="H13" s="43">
        <v>0.25466992665036675</v>
      </c>
      <c r="I13" s="43">
        <v>0.13525672371638142</v>
      </c>
      <c r="J13" s="43">
        <v>8.8508557457212714E-2</v>
      </c>
      <c r="K13" s="43">
        <v>0.17643031784841076</v>
      </c>
      <c r="L13" s="43">
        <v>1.0366748166259168E-2</v>
      </c>
      <c r="M13" s="43">
        <v>1.4083129584352079E-2</v>
      </c>
      <c r="N13" s="43">
        <v>8.4792176039119802E-2</v>
      </c>
      <c r="O13" s="43">
        <v>0.32312958435207823</v>
      </c>
      <c r="P13" s="43">
        <v>2.8166259168704157E-2</v>
      </c>
    </row>
    <row r="14" spans="1:16384" ht="15" customHeight="1">
      <c r="A14" s="47"/>
      <c r="B14" s="25" t="s">
        <v>1</v>
      </c>
      <c r="C14" s="52" t="s">
        <v>302</v>
      </c>
      <c r="D14" s="22">
        <v>2690</v>
      </c>
      <c r="E14" s="23">
        <v>424</v>
      </c>
      <c r="F14" s="24">
        <v>208</v>
      </c>
      <c r="G14" s="24">
        <v>721</v>
      </c>
      <c r="H14" s="24">
        <v>425</v>
      </c>
      <c r="I14" s="24">
        <v>358</v>
      </c>
      <c r="J14" s="24">
        <v>96</v>
      </c>
      <c r="K14" s="24">
        <v>359</v>
      </c>
      <c r="L14" s="24">
        <v>30</v>
      </c>
      <c r="M14" s="24">
        <v>30</v>
      </c>
      <c r="N14" s="24">
        <v>142</v>
      </c>
      <c r="O14" s="24">
        <v>1274</v>
      </c>
      <c r="P14" s="24">
        <v>51</v>
      </c>
    </row>
    <row r="15" spans="1:16384" ht="15" customHeight="1">
      <c r="A15" s="47"/>
      <c r="B15" s="25"/>
      <c r="C15" s="51"/>
      <c r="D15" s="32">
        <v>1</v>
      </c>
      <c r="E15" s="27">
        <v>0.15762081784386617</v>
      </c>
      <c r="F15" s="28">
        <v>7.7323420074349447E-2</v>
      </c>
      <c r="G15" s="28">
        <v>0.26802973977695166</v>
      </c>
      <c r="H15" s="28">
        <v>0.15799256505576209</v>
      </c>
      <c r="I15" s="28">
        <v>0.13308550185873605</v>
      </c>
      <c r="J15" s="28">
        <v>3.5687732342007436E-2</v>
      </c>
      <c r="K15" s="28">
        <v>0.13345724907063197</v>
      </c>
      <c r="L15" s="28">
        <v>1.1152416356877323E-2</v>
      </c>
      <c r="M15" s="28">
        <v>1.1152416356877323E-2</v>
      </c>
      <c r="N15" s="28">
        <v>5.2788104089219329E-2</v>
      </c>
      <c r="O15" s="28">
        <v>0.47360594795539035</v>
      </c>
      <c r="P15" s="28">
        <v>1.8959107806691449E-2</v>
      </c>
    </row>
    <row r="16" spans="1:16384" ht="15" customHeight="1">
      <c r="A16" s="47"/>
      <c r="B16" s="25"/>
      <c r="C16" s="49" t="s">
        <v>303</v>
      </c>
      <c r="D16" s="29">
        <v>2875</v>
      </c>
      <c r="E16" s="30">
        <v>533</v>
      </c>
      <c r="F16" s="31">
        <v>232</v>
      </c>
      <c r="G16" s="31">
        <v>919</v>
      </c>
      <c r="H16" s="31">
        <v>603</v>
      </c>
      <c r="I16" s="31">
        <v>362</v>
      </c>
      <c r="J16" s="31">
        <v>145</v>
      </c>
      <c r="K16" s="31">
        <v>430</v>
      </c>
      <c r="L16" s="31">
        <v>30</v>
      </c>
      <c r="M16" s="31">
        <v>25</v>
      </c>
      <c r="N16" s="31">
        <v>175</v>
      </c>
      <c r="O16" s="31">
        <v>1214</v>
      </c>
      <c r="P16" s="31">
        <v>67</v>
      </c>
    </row>
    <row r="17" spans="1:16" ht="15" customHeight="1">
      <c r="A17" s="47"/>
      <c r="B17" s="25"/>
      <c r="C17" s="51"/>
      <c r="D17" s="32">
        <v>1</v>
      </c>
      <c r="E17" s="27">
        <v>0.18539130434782608</v>
      </c>
      <c r="F17" s="28">
        <v>8.0695652173913043E-2</v>
      </c>
      <c r="G17" s="28">
        <v>0.31965217391304346</v>
      </c>
      <c r="H17" s="28">
        <v>0.20973913043478262</v>
      </c>
      <c r="I17" s="28">
        <v>0.12591304347826088</v>
      </c>
      <c r="J17" s="28">
        <v>5.0434782608695654E-2</v>
      </c>
      <c r="K17" s="28">
        <v>0.14956521739130435</v>
      </c>
      <c r="L17" s="28">
        <v>1.0434782608695653E-2</v>
      </c>
      <c r="M17" s="28">
        <v>8.6956521739130436E-3</v>
      </c>
      <c r="N17" s="28">
        <v>6.0869565217391307E-2</v>
      </c>
      <c r="O17" s="28">
        <v>0.42226086956521741</v>
      </c>
      <c r="P17" s="28">
        <v>2.3304347826086955E-2</v>
      </c>
    </row>
    <row r="18" spans="1:16" ht="15" customHeight="1">
      <c r="A18" s="47"/>
      <c r="B18" s="25"/>
      <c r="C18" s="49" t="s">
        <v>304</v>
      </c>
      <c r="D18" s="29">
        <v>3280</v>
      </c>
      <c r="E18" s="30">
        <v>625</v>
      </c>
      <c r="F18" s="31">
        <v>285</v>
      </c>
      <c r="G18" s="31">
        <v>1216</v>
      </c>
      <c r="H18" s="31">
        <v>754</v>
      </c>
      <c r="I18" s="31">
        <v>377</v>
      </c>
      <c r="J18" s="31">
        <v>184</v>
      </c>
      <c r="K18" s="31">
        <v>475</v>
      </c>
      <c r="L18" s="31">
        <v>31</v>
      </c>
      <c r="M18" s="31">
        <v>28</v>
      </c>
      <c r="N18" s="31">
        <v>209</v>
      </c>
      <c r="O18" s="31">
        <v>1232</v>
      </c>
      <c r="P18" s="31">
        <v>86</v>
      </c>
    </row>
    <row r="19" spans="1:16" ht="15" customHeight="1">
      <c r="A19" s="47"/>
      <c r="B19" s="25"/>
      <c r="C19" s="51"/>
      <c r="D19" s="32">
        <v>1</v>
      </c>
      <c r="E19" s="27">
        <v>0.19054878048780488</v>
      </c>
      <c r="F19" s="28">
        <v>8.6890243902439018E-2</v>
      </c>
      <c r="G19" s="28">
        <v>0.37073170731707317</v>
      </c>
      <c r="H19" s="28">
        <v>0.22987804878048781</v>
      </c>
      <c r="I19" s="28">
        <v>0.11493902439024391</v>
      </c>
      <c r="J19" s="28">
        <v>5.6097560975609757E-2</v>
      </c>
      <c r="K19" s="28">
        <v>0.1448170731707317</v>
      </c>
      <c r="L19" s="28">
        <v>9.4512195121951217E-3</v>
      </c>
      <c r="M19" s="28">
        <v>8.5365853658536592E-3</v>
      </c>
      <c r="N19" s="28">
        <v>6.3719512195121952E-2</v>
      </c>
      <c r="O19" s="28">
        <v>0.37560975609756098</v>
      </c>
      <c r="P19" s="28">
        <v>2.621951219512195E-2</v>
      </c>
    </row>
    <row r="20" spans="1:16" ht="15" customHeight="1">
      <c r="A20" s="47"/>
      <c r="B20" s="25"/>
      <c r="C20" s="49" t="s">
        <v>305</v>
      </c>
      <c r="D20" s="29">
        <v>4523</v>
      </c>
      <c r="E20" s="30">
        <v>906</v>
      </c>
      <c r="F20" s="31">
        <v>394</v>
      </c>
      <c r="G20" s="31">
        <v>1824</v>
      </c>
      <c r="H20" s="31">
        <v>1176</v>
      </c>
      <c r="I20" s="31">
        <v>503</v>
      </c>
      <c r="J20" s="31">
        <v>322</v>
      </c>
      <c r="K20" s="31">
        <v>698</v>
      </c>
      <c r="L20" s="31">
        <v>32</v>
      </c>
      <c r="M20" s="31">
        <v>47</v>
      </c>
      <c r="N20" s="31">
        <v>338</v>
      </c>
      <c r="O20" s="31">
        <v>1543</v>
      </c>
      <c r="P20" s="31">
        <v>144</v>
      </c>
    </row>
    <row r="21" spans="1:16" ht="15" customHeight="1">
      <c r="A21" s="47"/>
      <c r="B21" s="25"/>
      <c r="C21" s="51"/>
      <c r="D21" s="32">
        <v>1</v>
      </c>
      <c r="E21" s="27">
        <v>0.2003095290736237</v>
      </c>
      <c r="F21" s="28">
        <v>8.7110325005527303E-2</v>
      </c>
      <c r="G21" s="28">
        <v>0.4032721644925934</v>
      </c>
      <c r="H21" s="28">
        <v>0.26000442184390893</v>
      </c>
      <c r="I21" s="28">
        <v>0.11120937430908689</v>
      </c>
      <c r="J21" s="28">
        <v>7.1191686933451251E-2</v>
      </c>
      <c r="K21" s="28">
        <v>0.15432235242095954</v>
      </c>
      <c r="L21" s="28">
        <v>7.0749502542560251E-3</v>
      </c>
      <c r="M21" s="28">
        <v>1.0391333185938536E-2</v>
      </c>
      <c r="N21" s="28">
        <v>7.4729162060579266E-2</v>
      </c>
      <c r="O21" s="28">
        <v>0.34114525757240771</v>
      </c>
      <c r="P21" s="28">
        <v>3.1837276144152112E-2</v>
      </c>
    </row>
    <row r="22" spans="1:16" ht="15" customHeight="1">
      <c r="A22" s="47"/>
      <c r="B22" s="25"/>
      <c r="C22" s="49" t="s">
        <v>306</v>
      </c>
      <c r="D22" s="29">
        <v>5762</v>
      </c>
      <c r="E22" s="30">
        <v>1138</v>
      </c>
      <c r="F22" s="31">
        <v>559</v>
      </c>
      <c r="G22" s="31">
        <v>2444</v>
      </c>
      <c r="H22" s="31">
        <v>1610</v>
      </c>
      <c r="I22" s="31">
        <v>581</v>
      </c>
      <c r="J22" s="31">
        <v>591</v>
      </c>
      <c r="K22" s="31">
        <v>919</v>
      </c>
      <c r="L22" s="31">
        <v>48</v>
      </c>
      <c r="M22" s="31">
        <v>73</v>
      </c>
      <c r="N22" s="31">
        <v>571</v>
      </c>
      <c r="O22" s="31">
        <v>1811</v>
      </c>
      <c r="P22" s="31">
        <v>193</v>
      </c>
    </row>
    <row r="23" spans="1:16" ht="15" customHeight="1">
      <c r="A23" s="47"/>
      <c r="B23" s="40"/>
      <c r="C23" s="50"/>
      <c r="D23" s="41">
        <v>1</v>
      </c>
      <c r="E23" s="42">
        <v>0.19750086775425199</v>
      </c>
      <c r="F23" s="43">
        <v>9.7014925373134331E-2</v>
      </c>
      <c r="G23" s="43">
        <v>0.42415827837556402</v>
      </c>
      <c r="H23" s="43">
        <v>0.27941686914265879</v>
      </c>
      <c r="I23" s="43">
        <v>0.100833044081916</v>
      </c>
      <c r="J23" s="43">
        <v>0.10256855258590768</v>
      </c>
      <c r="K23" s="43">
        <v>0.15949323151683442</v>
      </c>
      <c r="L23" s="43">
        <v>8.3304408191600138E-3</v>
      </c>
      <c r="M23" s="43">
        <v>1.2669212079139187E-2</v>
      </c>
      <c r="N23" s="43">
        <v>9.9097535577924334E-2</v>
      </c>
      <c r="O23" s="43">
        <v>0.31430059007289135</v>
      </c>
      <c r="P23" s="43">
        <v>3.3495314127039225E-2</v>
      </c>
    </row>
    <row r="24" spans="1:16" ht="15" customHeight="1">
      <c r="A24" s="47"/>
      <c r="B24" s="25" t="s">
        <v>295</v>
      </c>
      <c r="C24" s="52" t="s">
        <v>307</v>
      </c>
      <c r="D24" s="22">
        <v>2093</v>
      </c>
      <c r="E24" s="23">
        <v>321</v>
      </c>
      <c r="F24" s="24">
        <v>143</v>
      </c>
      <c r="G24" s="24">
        <v>747</v>
      </c>
      <c r="H24" s="24">
        <v>427</v>
      </c>
      <c r="I24" s="24">
        <v>212</v>
      </c>
      <c r="J24" s="24">
        <v>100</v>
      </c>
      <c r="K24" s="24">
        <v>249</v>
      </c>
      <c r="L24" s="24">
        <v>21</v>
      </c>
      <c r="M24" s="24">
        <v>16</v>
      </c>
      <c r="N24" s="24">
        <v>137</v>
      </c>
      <c r="O24" s="24">
        <v>837</v>
      </c>
      <c r="P24" s="24">
        <v>87</v>
      </c>
    </row>
    <row r="25" spans="1:16" ht="15" customHeight="1">
      <c r="A25" s="47"/>
      <c r="B25" s="25"/>
      <c r="C25" s="51"/>
      <c r="D25" s="32">
        <v>1</v>
      </c>
      <c r="E25" s="27">
        <v>0.1533683707596751</v>
      </c>
      <c r="F25" s="28">
        <v>6.8322981366459631E-2</v>
      </c>
      <c r="G25" s="28">
        <v>0.35690396559961779</v>
      </c>
      <c r="H25" s="28">
        <v>0.20401337792642141</v>
      </c>
      <c r="I25" s="28">
        <v>0.10129001433349259</v>
      </c>
      <c r="J25" s="28">
        <v>4.7778308647873864E-2</v>
      </c>
      <c r="K25" s="28">
        <v>0.11896798853320592</v>
      </c>
      <c r="L25" s="28">
        <v>1.0033444816053512E-2</v>
      </c>
      <c r="M25" s="28">
        <v>7.6445293836598181E-3</v>
      </c>
      <c r="N25" s="28">
        <v>6.5456282847587199E-2</v>
      </c>
      <c r="O25" s="28">
        <v>0.39990444338270426</v>
      </c>
      <c r="P25" s="28">
        <v>4.1567128523650264E-2</v>
      </c>
    </row>
    <row r="26" spans="1:16" ht="15" customHeight="1">
      <c r="A26" s="47"/>
      <c r="B26" s="25"/>
      <c r="C26" s="49" t="s">
        <v>308</v>
      </c>
      <c r="D26" s="29">
        <v>6217</v>
      </c>
      <c r="E26" s="30">
        <v>1288</v>
      </c>
      <c r="F26" s="31">
        <v>638</v>
      </c>
      <c r="G26" s="31">
        <v>2618</v>
      </c>
      <c r="H26" s="31">
        <v>1755</v>
      </c>
      <c r="I26" s="31">
        <v>691</v>
      </c>
      <c r="J26" s="31">
        <v>580</v>
      </c>
      <c r="K26" s="31">
        <v>1036</v>
      </c>
      <c r="L26" s="31">
        <v>62</v>
      </c>
      <c r="M26" s="31">
        <v>74</v>
      </c>
      <c r="N26" s="31">
        <v>589</v>
      </c>
      <c r="O26" s="31">
        <v>1965</v>
      </c>
      <c r="P26" s="31">
        <v>170</v>
      </c>
    </row>
    <row r="27" spans="1:16" ht="15" customHeight="1">
      <c r="A27" s="47"/>
      <c r="B27" s="25"/>
      <c r="C27" s="51"/>
      <c r="D27" s="32">
        <v>1</v>
      </c>
      <c r="E27" s="27">
        <v>0.20717387807624257</v>
      </c>
      <c r="F27" s="28">
        <v>0.10262184333279717</v>
      </c>
      <c r="G27" s="28">
        <v>0.42110342608975387</v>
      </c>
      <c r="H27" s="28">
        <v>0.28229049380730253</v>
      </c>
      <c r="I27" s="28">
        <v>0.11114685539649348</v>
      </c>
      <c r="J27" s="28">
        <v>9.329258484799742E-2</v>
      </c>
      <c r="K27" s="28">
        <v>0.16663985845262988</v>
      </c>
      <c r="L27" s="28">
        <v>9.9726556216824837E-3</v>
      </c>
      <c r="M27" s="28">
        <v>1.1902847032330707E-2</v>
      </c>
      <c r="N27" s="28">
        <v>9.474022840598359E-2</v>
      </c>
      <c r="O27" s="28">
        <v>0.31606884349364645</v>
      </c>
      <c r="P27" s="28">
        <v>2.7344378317516488E-2</v>
      </c>
    </row>
    <row r="28" spans="1:16" ht="15" customHeight="1">
      <c r="A28" s="47"/>
      <c r="B28" s="25"/>
      <c r="C28" s="49" t="s">
        <v>406</v>
      </c>
      <c r="D28" s="29">
        <v>7018</v>
      </c>
      <c r="E28" s="30">
        <v>1312</v>
      </c>
      <c r="F28" s="31">
        <v>588</v>
      </c>
      <c r="G28" s="31">
        <v>2379</v>
      </c>
      <c r="H28" s="31">
        <v>1541</v>
      </c>
      <c r="I28" s="31">
        <v>837</v>
      </c>
      <c r="J28" s="31">
        <v>407</v>
      </c>
      <c r="K28" s="31">
        <v>1033</v>
      </c>
      <c r="L28" s="31">
        <v>71</v>
      </c>
      <c r="M28" s="31">
        <v>69</v>
      </c>
      <c r="N28" s="31">
        <v>458</v>
      </c>
      <c r="O28" s="31">
        <v>2817</v>
      </c>
      <c r="P28" s="31">
        <v>143</v>
      </c>
    </row>
    <row r="29" spans="1:16" ht="15" customHeight="1">
      <c r="A29" s="47"/>
      <c r="B29" s="25"/>
      <c r="C29" s="51"/>
      <c r="D29" s="32">
        <v>1</v>
      </c>
      <c r="E29" s="27">
        <v>0.18694784838985465</v>
      </c>
      <c r="F29" s="28">
        <v>8.3784554003989736E-2</v>
      </c>
      <c r="G29" s="28">
        <v>0.33898546594471357</v>
      </c>
      <c r="H29" s="28">
        <v>0.21957822741521801</v>
      </c>
      <c r="I29" s="28">
        <v>0.11926474779139357</v>
      </c>
      <c r="J29" s="28">
        <v>5.7993730407523508E-2</v>
      </c>
      <c r="K29" s="28">
        <v>0.14719293245939014</v>
      </c>
      <c r="L29" s="28">
        <v>1.0116842405243659E-2</v>
      </c>
      <c r="M29" s="28">
        <v>9.8318609290396122E-3</v>
      </c>
      <c r="N29" s="28">
        <v>6.5260758050726703E-2</v>
      </c>
      <c r="O29" s="28">
        <v>0.40139640923339981</v>
      </c>
      <c r="P29" s="28">
        <v>2.037617554858934E-2</v>
      </c>
    </row>
    <row r="30" spans="1:16" ht="15" customHeight="1">
      <c r="A30" s="47"/>
      <c r="B30" s="25"/>
      <c r="C30" s="49" t="s">
        <v>407</v>
      </c>
      <c r="D30" s="29">
        <v>4023</v>
      </c>
      <c r="E30" s="30">
        <v>744</v>
      </c>
      <c r="F30" s="31">
        <v>335</v>
      </c>
      <c r="G30" s="31">
        <v>1466</v>
      </c>
      <c r="H30" s="31">
        <v>888</v>
      </c>
      <c r="I30" s="31">
        <v>466</v>
      </c>
      <c r="J30" s="31">
        <v>281</v>
      </c>
      <c r="K30" s="31">
        <v>591</v>
      </c>
      <c r="L30" s="31">
        <v>25</v>
      </c>
      <c r="M30" s="31">
        <v>50</v>
      </c>
      <c r="N30" s="31">
        <v>292</v>
      </c>
      <c r="O30" s="31">
        <v>1528</v>
      </c>
      <c r="P30" s="31">
        <v>137</v>
      </c>
    </row>
    <row r="31" spans="1:16" ht="15" customHeight="1">
      <c r="A31" s="47"/>
      <c r="B31" s="40"/>
      <c r="C31" s="50"/>
      <c r="D31" s="41">
        <v>1</v>
      </c>
      <c r="E31" s="42">
        <v>0.18493661446681581</v>
      </c>
      <c r="F31" s="43">
        <v>8.3271190653740987E-2</v>
      </c>
      <c r="G31" s="43">
        <v>0.36440467312950536</v>
      </c>
      <c r="H31" s="43">
        <v>0.22073079791200598</v>
      </c>
      <c r="I31" s="43">
        <v>0.11583395476012925</v>
      </c>
      <c r="J31" s="43">
        <v>6.9848371861794684E-2</v>
      </c>
      <c r="K31" s="43">
        <v>0.14690529455630127</v>
      </c>
      <c r="L31" s="43">
        <v>6.2142679592344019E-3</v>
      </c>
      <c r="M31" s="43">
        <v>1.2428535918468804E-2</v>
      </c>
      <c r="N31" s="43">
        <v>7.2582649763857823E-2</v>
      </c>
      <c r="O31" s="43">
        <v>0.37981605766840665</v>
      </c>
      <c r="P31" s="43">
        <v>3.4054188416604521E-2</v>
      </c>
    </row>
    <row r="32" spans="1:16" ht="15" customHeight="1">
      <c r="A32" s="47"/>
      <c r="B32" s="25" t="s">
        <v>296</v>
      </c>
      <c r="C32" s="52" t="s">
        <v>408</v>
      </c>
      <c r="D32" s="22">
        <v>2534</v>
      </c>
      <c r="E32" s="33">
        <v>501</v>
      </c>
      <c r="F32" s="34">
        <v>275</v>
      </c>
      <c r="G32" s="34">
        <v>923</v>
      </c>
      <c r="H32" s="34">
        <v>583</v>
      </c>
      <c r="I32" s="34">
        <v>274</v>
      </c>
      <c r="J32" s="34">
        <v>172</v>
      </c>
      <c r="K32" s="34">
        <v>420</v>
      </c>
      <c r="L32" s="34">
        <v>25</v>
      </c>
      <c r="M32" s="34">
        <v>27</v>
      </c>
      <c r="N32" s="34">
        <v>201</v>
      </c>
      <c r="O32" s="34">
        <v>963</v>
      </c>
      <c r="P32" s="34">
        <v>56</v>
      </c>
    </row>
    <row r="33" spans="1:16" ht="15" customHeight="1">
      <c r="A33" s="47"/>
      <c r="B33" s="25"/>
      <c r="C33" s="51"/>
      <c r="D33" s="32">
        <v>1</v>
      </c>
      <c r="E33" s="27">
        <v>0.19771112865035517</v>
      </c>
      <c r="F33" s="28">
        <v>0.10852407261247041</v>
      </c>
      <c r="G33" s="28">
        <v>0.36424625098658248</v>
      </c>
      <c r="H33" s="28">
        <v>0.23007103393843725</v>
      </c>
      <c r="I33" s="28">
        <v>0.10812943962115233</v>
      </c>
      <c r="J33" s="28">
        <v>6.7876874506708762E-2</v>
      </c>
      <c r="K33" s="28">
        <v>0.16574585635359115</v>
      </c>
      <c r="L33" s="28">
        <v>9.8658247829518549E-3</v>
      </c>
      <c r="M33" s="28">
        <v>1.0655090765588003E-2</v>
      </c>
      <c r="N33" s="28">
        <v>7.9321231254932914E-2</v>
      </c>
      <c r="O33" s="28">
        <v>0.38003157063930543</v>
      </c>
      <c r="P33" s="28">
        <v>2.2099447513812154E-2</v>
      </c>
    </row>
    <row r="34" spans="1:16" ht="15" customHeight="1">
      <c r="A34" s="47"/>
      <c r="B34" s="25"/>
      <c r="C34" s="49" t="s">
        <v>409</v>
      </c>
      <c r="D34" s="29">
        <v>13584</v>
      </c>
      <c r="E34" s="35">
        <v>2661</v>
      </c>
      <c r="F34" s="36">
        <v>1230</v>
      </c>
      <c r="G34" s="36">
        <v>5178</v>
      </c>
      <c r="H34" s="36">
        <v>3429</v>
      </c>
      <c r="I34" s="36">
        <v>1565</v>
      </c>
      <c r="J34" s="36">
        <v>1040</v>
      </c>
      <c r="K34" s="36">
        <v>2102</v>
      </c>
      <c r="L34" s="36">
        <v>130</v>
      </c>
      <c r="M34" s="36">
        <v>159</v>
      </c>
      <c r="N34" s="36">
        <v>1058</v>
      </c>
      <c r="O34" s="36">
        <v>4837</v>
      </c>
      <c r="P34" s="36">
        <v>329</v>
      </c>
    </row>
    <row r="35" spans="1:16" ht="15" customHeight="1">
      <c r="A35" s="47"/>
      <c r="B35" s="25"/>
      <c r="C35" s="51"/>
      <c r="D35" s="32">
        <v>1</v>
      </c>
      <c r="E35" s="27">
        <v>0.1958922261484099</v>
      </c>
      <c r="F35" s="28">
        <v>9.0547703180212019E-2</v>
      </c>
      <c r="G35" s="28">
        <v>0.38118374558303886</v>
      </c>
      <c r="H35" s="28">
        <v>0.25242932862190814</v>
      </c>
      <c r="I35" s="28">
        <v>0.11520906949352179</v>
      </c>
      <c r="J35" s="28">
        <v>7.656065959952886E-2</v>
      </c>
      <c r="K35" s="28">
        <v>0.15474087161366312</v>
      </c>
      <c r="L35" s="28">
        <v>9.5700824499411075E-3</v>
      </c>
      <c r="M35" s="28">
        <v>1.1704946996466431E-2</v>
      </c>
      <c r="N35" s="28">
        <v>7.7885747938751471E-2</v>
      </c>
      <c r="O35" s="28">
        <v>0.35608068315665486</v>
      </c>
      <c r="P35" s="28">
        <v>2.421967020023557E-2</v>
      </c>
    </row>
    <row r="36" spans="1:16" ht="15" customHeight="1">
      <c r="A36" s="47"/>
      <c r="B36" s="25"/>
      <c r="C36" s="49" t="s">
        <v>410</v>
      </c>
      <c r="D36" s="29">
        <v>2397</v>
      </c>
      <c r="E36" s="35">
        <v>398</v>
      </c>
      <c r="F36" s="36">
        <v>164</v>
      </c>
      <c r="G36" s="36">
        <v>850</v>
      </c>
      <c r="H36" s="36">
        <v>485</v>
      </c>
      <c r="I36" s="36">
        <v>293</v>
      </c>
      <c r="J36" s="36">
        <v>130</v>
      </c>
      <c r="K36" s="36">
        <v>322</v>
      </c>
      <c r="L36" s="36">
        <v>21</v>
      </c>
      <c r="M36" s="36">
        <v>23</v>
      </c>
      <c r="N36" s="36">
        <v>169</v>
      </c>
      <c r="O36" s="36">
        <v>988</v>
      </c>
      <c r="P36" s="36">
        <v>69</v>
      </c>
    </row>
    <row r="37" spans="1:16" ht="15" customHeight="1">
      <c r="A37" s="47"/>
      <c r="B37" s="25"/>
      <c r="C37" s="51"/>
      <c r="D37" s="32">
        <v>1</v>
      </c>
      <c r="E37" s="27">
        <v>0.16604088443888193</v>
      </c>
      <c r="F37" s="28">
        <v>6.8418856904463907E-2</v>
      </c>
      <c r="G37" s="28">
        <v>0.3546099290780142</v>
      </c>
      <c r="H37" s="28">
        <v>0.20233625365039634</v>
      </c>
      <c r="I37" s="28">
        <v>0.12223612849395077</v>
      </c>
      <c r="J37" s="28">
        <v>5.4234459741343347E-2</v>
      </c>
      <c r="K37" s="28">
        <v>0.13433458489778891</v>
      </c>
      <c r="L37" s="28">
        <v>8.7609511889862324E-3</v>
      </c>
      <c r="M37" s="28">
        <v>9.5953274926992068E-3</v>
      </c>
      <c r="N37" s="28">
        <v>7.0504797663746344E-2</v>
      </c>
      <c r="O37" s="28">
        <v>0.41218189403420941</v>
      </c>
      <c r="P37" s="28">
        <v>2.8785982478097622E-2</v>
      </c>
    </row>
    <row r="38" spans="1:16" ht="15" customHeight="1">
      <c r="A38" s="47"/>
      <c r="B38" s="25"/>
      <c r="C38" s="49" t="s">
        <v>411</v>
      </c>
      <c r="D38" s="29">
        <v>794</v>
      </c>
      <c r="E38" s="35">
        <v>99</v>
      </c>
      <c r="F38" s="36">
        <v>32</v>
      </c>
      <c r="G38" s="36">
        <v>260</v>
      </c>
      <c r="H38" s="36">
        <v>106</v>
      </c>
      <c r="I38" s="36">
        <v>76</v>
      </c>
      <c r="J38" s="36">
        <v>27</v>
      </c>
      <c r="K38" s="36">
        <v>69</v>
      </c>
      <c r="L38" s="36">
        <v>4</v>
      </c>
      <c r="M38" s="36">
        <v>2</v>
      </c>
      <c r="N38" s="36">
        <v>44</v>
      </c>
      <c r="O38" s="36">
        <v>358</v>
      </c>
      <c r="P38" s="36">
        <v>48</v>
      </c>
    </row>
    <row r="39" spans="1:16" ht="15" customHeight="1">
      <c r="A39" s="47"/>
      <c r="B39" s="40"/>
      <c r="C39" s="50"/>
      <c r="D39" s="41">
        <v>1</v>
      </c>
      <c r="E39" s="42">
        <v>0.12468513853904283</v>
      </c>
      <c r="F39" s="43">
        <v>4.0302267002518891E-2</v>
      </c>
      <c r="G39" s="43">
        <v>0.32745591939546598</v>
      </c>
      <c r="H39" s="43">
        <v>0.13350125944584382</v>
      </c>
      <c r="I39" s="43">
        <v>9.5717884130982367E-2</v>
      </c>
      <c r="J39" s="43">
        <v>3.4005037783375318E-2</v>
      </c>
      <c r="K39" s="43">
        <v>8.6901763224181361E-2</v>
      </c>
      <c r="L39" s="43">
        <v>5.0377833753148613E-3</v>
      </c>
      <c r="M39" s="43">
        <v>2.5188916876574307E-3</v>
      </c>
      <c r="N39" s="43">
        <v>5.5415617128463476E-2</v>
      </c>
      <c r="O39" s="43">
        <v>0.45088161209068012</v>
      </c>
      <c r="P39" s="43">
        <v>6.0453400503778336E-2</v>
      </c>
    </row>
    <row r="40" spans="1:16" ht="15" customHeight="1">
      <c r="A40" s="47"/>
      <c r="B40" s="25" t="s">
        <v>297</v>
      </c>
      <c r="C40" s="52" t="s">
        <v>2</v>
      </c>
      <c r="D40" s="22">
        <v>1979</v>
      </c>
      <c r="E40" s="23">
        <v>347</v>
      </c>
      <c r="F40" s="24">
        <v>158</v>
      </c>
      <c r="G40" s="24">
        <v>741</v>
      </c>
      <c r="H40" s="24">
        <v>497</v>
      </c>
      <c r="I40" s="24">
        <v>238</v>
      </c>
      <c r="J40" s="24">
        <v>128</v>
      </c>
      <c r="K40" s="24">
        <v>260</v>
      </c>
      <c r="L40" s="24">
        <v>14</v>
      </c>
      <c r="M40" s="24">
        <v>13</v>
      </c>
      <c r="N40" s="24">
        <v>139</v>
      </c>
      <c r="O40" s="24">
        <v>739</v>
      </c>
      <c r="P40" s="24">
        <v>47</v>
      </c>
    </row>
    <row r="41" spans="1:16" ht="15" customHeight="1">
      <c r="A41" s="47"/>
      <c r="B41" s="25"/>
      <c r="C41" s="51"/>
      <c r="D41" s="32">
        <v>1</v>
      </c>
      <c r="E41" s="27">
        <v>0.1753410813542193</v>
      </c>
      <c r="F41" s="28">
        <v>7.9838302172814554E-2</v>
      </c>
      <c r="G41" s="28">
        <v>0.37443153107630117</v>
      </c>
      <c r="H41" s="28">
        <v>0.25113693784739766</v>
      </c>
      <c r="I41" s="28">
        <v>0.12026275896917635</v>
      </c>
      <c r="J41" s="28">
        <v>6.4679130874178883E-2</v>
      </c>
      <c r="K41" s="28">
        <v>0.13137948458817586</v>
      </c>
      <c r="L41" s="28">
        <v>7.0742799393633147E-3</v>
      </c>
      <c r="M41" s="28">
        <v>6.5689742294087923E-3</v>
      </c>
      <c r="N41" s="28">
        <v>7.0237493683678626E-2</v>
      </c>
      <c r="O41" s="28">
        <v>0.37342091965639213</v>
      </c>
      <c r="P41" s="28">
        <v>2.3749368367862556E-2</v>
      </c>
    </row>
    <row r="42" spans="1:16" ht="15" customHeight="1">
      <c r="A42" s="47"/>
      <c r="B42" s="25"/>
      <c r="C42" s="49" t="s">
        <v>309</v>
      </c>
      <c r="D42" s="29">
        <v>1921</v>
      </c>
      <c r="E42" s="30">
        <v>354</v>
      </c>
      <c r="F42" s="31">
        <v>194</v>
      </c>
      <c r="G42" s="31">
        <v>697</v>
      </c>
      <c r="H42" s="31">
        <v>496</v>
      </c>
      <c r="I42" s="31">
        <v>273</v>
      </c>
      <c r="J42" s="31">
        <v>155</v>
      </c>
      <c r="K42" s="31">
        <v>245</v>
      </c>
      <c r="L42" s="31">
        <v>20</v>
      </c>
      <c r="M42" s="31">
        <v>29</v>
      </c>
      <c r="N42" s="31">
        <v>141</v>
      </c>
      <c r="O42" s="31">
        <v>738</v>
      </c>
      <c r="P42" s="31">
        <v>35</v>
      </c>
    </row>
    <row r="43" spans="1:16" ht="15" customHeight="1">
      <c r="A43" s="47"/>
      <c r="B43" s="25"/>
      <c r="C43" s="51"/>
      <c r="D43" s="32">
        <v>1</v>
      </c>
      <c r="E43" s="27">
        <v>0.18427902134305049</v>
      </c>
      <c r="F43" s="28">
        <v>0.10098906819364914</v>
      </c>
      <c r="G43" s="28">
        <v>0.36283185840707965</v>
      </c>
      <c r="H43" s="28">
        <v>0.25819885476314419</v>
      </c>
      <c r="I43" s="28">
        <v>0.14211348256116607</v>
      </c>
      <c r="J43" s="28">
        <v>8.068714211348256E-2</v>
      </c>
      <c r="K43" s="28">
        <v>0.12753774076002083</v>
      </c>
      <c r="L43" s="28">
        <v>1.0411244143675169E-2</v>
      </c>
      <c r="M43" s="28">
        <v>1.5096304008328995E-2</v>
      </c>
      <c r="N43" s="28">
        <v>7.3399271212909942E-2</v>
      </c>
      <c r="O43" s="28">
        <v>0.38417490890161377</v>
      </c>
      <c r="P43" s="28">
        <v>1.8219677251431546E-2</v>
      </c>
    </row>
    <row r="44" spans="1:16" ht="15" customHeight="1">
      <c r="A44" s="47"/>
      <c r="B44" s="25"/>
      <c r="C44" s="49" t="s">
        <v>310</v>
      </c>
      <c r="D44" s="29">
        <v>1117</v>
      </c>
      <c r="E44" s="30">
        <v>253</v>
      </c>
      <c r="F44" s="31">
        <v>102</v>
      </c>
      <c r="G44" s="31">
        <v>451</v>
      </c>
      <c r="H44" s="31">
        <v>312</v>
      </c>
      <c r="I44" s="31">
        <v>147</v>
      </c>
      <c r="J44" s="31">
        <v>71</v>
      </c>
      <c r="K44" s="31">
        <v>153</v>
      </c>
      <c r="L44" s="31">
        <v>13</v>
      </c>
      <c r="M44" s="31">
        <v>21</v>
      </c>
      <c r="N44" s="31">
        <v>85</v>
      </c>
      <c r="O44" s="31">
        <v>396</v>
      </c>
      <c r="P44" s="31">
        <v>15</v>
      </c>
    </row>
    <row r="45" spans="1:16" ht="15" customHeight="1">
      <c r="A45" s="47"/>
      <c r="B45" s="25"/>
      <c r="C45" s="51"/>
      <c r="D45" s="32">
        <v>1</v>
      </c>
      <c r="E45" s="27">
        <v>0.22649955237242614</v>
      </c>
      <c r="F45" s="28">
        <v>9.1316025067144133E-2</v>
      </c>
      <c r="G45" s="28">
        <v>0.40376007162041183</v>
      </c>
      <c r="H45" s="28">
        <v>0.27931960608773498</v>
      </c>
      <c r="I45" s="28">
        <v>0.13160250671441362</v>
      </c>
      <c r="J45" s="28">
        <v>6.356311548791406E-2</v>
      </c>
      <c r="K45" s="28">
        <v>0.13697403760071619</v>
      </c>
      <c r="L45" s="28">
        <v>1.1638316920322292E-2</v>
      </c>
      <c r="M45" s="28">
        <v>1.8800358102059087E-2</v>
      </c>
      <c r="N45" s="28">
        <v>7.6096687555953446E-2</v>
      </c>
      <c r="O45" s="28">
        <v>0.35452103849597133</v>
      </c>
      <c r="P45" s="28">
        <v>1.342882721575649E-2</v>
      </c>
    </row>
    <row r="46" spans="1:16" ht="15" customHeight="1">
      <c r="A46" s="47"/>
      <c r="B46" s="25"/>
      <c r="C46" s="49" t="s">
        <v>5</v>
      </c>
      <c r="D46" s="29">
        <v>1482</v>
      </c>
      <c r="E46" s="30">
        <v>227</v>
      </c>
      <c r="F46" s="31">
        <v>121</v>
      </c>
      <c r="G46" s="31">
        <v>474</v>
      </c>
      <c r="H46" s="31">
        <v>317</v>
      </c>
      <c r="I46" s="31">
        <v>139</v>
      </c>
      <c r="J46" s="31">
        <v>84</v>
      </c>
      <c r="K46" s="31">
        <v>161</v>
      </c>
      <c r="L46" s="31">
        <v>13</v>
      </c>
      <c r="M46" s="31">
        <v>8</v>
      </c>
      <c r="N46" s="31">
        <v>92</v>
      </c>
      <c r="O46" s="31">
        <v>646</v>
      </c>
      <c r="P46" s="31">
        <v>70</v>
      </c>
    </row>
    <row r="47" spans="1:16" ht="15" customHeight="1">
      <c r="A47" s="47"/>
      <c r="B47" s="25"/>
      <c r="C47" s="51"/>
      <c r="D47" s="32">
        <v>1</v>
      </c>
      <c r="E47" s="27">
        <v>0.15317139001349528</v>
      </c>
      <c r="F47" s="28">
        <v>8.1646423751686903E-2</v>
      </c>
      <c r="G47" s="28">
        <v>0.31983805668016196</v>
      </c>
      <c r="H47" s="28">
        <v>0.21390013495276652</v>
      </c>
      <c r="I47" s="28">
        <v>9.3792172739541158E-2</v>
      </c>
      <c r="J47" s="28">
        <v>5.6680161943319839E-2</v>
      </c>
      <c r="K47" s="28">
        <v>0.10863697705802969</v>
      </c>
      <c r="L47" s="28">
        <v>8.771929824561403E-3</v>
      </c>
      <c r="M47" s="28">
        <v>5.3981106612685558E-3</v>
      </c>
      <c r="N47" s="28">
        <v>6.2078272604588397E-2</v>
      </c>
      <c r="O47" s="28">
        <v>0.4358974358974359</v>
      </c>
      <c r="P47" s="28">
        <v>4.7233468286099867E-2</v>
      </c>
    </row>
    <row r="48" spans="1:16" ht="15" customHeight="1">
      <c r="A48" s="47"/>
      <c r="B48" s="25"/>
      <c r="C48" s="49" t="s">
        <v>311</v>
      </c>
      <c r="D48" s="29">
        <v>2208</v>
      </c>
      <c r="E48" s="30">
        <v>414</v>
      </c>
      <c r="F48" s="31">
        <v>132</v>
      </c>
      <c r="G48" s="31">
        <v>788</v>
      </c>
      <c r="H48" s="31">
        <v>512</v>
      </c>
      <c r="I48" s="31">
        <v>264</v>
      </c>
      <c r="J48" s="31">
        <v>137</v>
      </c>
      <c r="K48" s="31">
        <v>277</v>
      </c>
      <c r="L48" s="31">
        <v>18</v>
      </c>
      <c r="M48" s="31">
        <v>13</v>
      </c>
      <c r="N48" s="31">
        <v>142</v>
      </c>
      <c r="O48" s="31">
        <v>879</v>
      </c>
      <c r="P48" s="31">
        <v>51</v>
      </c>
    </row>
    <row r="49" spans="1:16" ht="15" customHeight="1">
      <c r="A49" s="47"/>
      <c r="B49" s="25"/>
      <c r="C49" s="51"/>
      <c r="D49" s="32">
        <v>1</v>
      </c>
      <c r="E49" s="27">
        <v>0.1875</v>
      </c>
      <c r="F49" s="28">
        <v>5.9782608695652176E-2</v>
      </c>
      <c r="G49" s="28">
        <v>0.35688405797101447</v>
      </c>
      <c r="H49" s="28">
        <v>0.2318840579710145</v>
      </c>
      <c r="I49" s="28">
        <v>0.11956521739130435</v>
      </c>
      <c r="J49" s="28">
        <v>6.204710144927536E-2</v>
      </c>
      <c r="K49" s="28">
        <v>0.12545289855072464</v>
      </c>
      <c r="L49" s="28">
        <v>8.152173913043478E-3</v>
      </c>
      <c r="M49" s="28">
        <v>5.88768115942029E-3</v>
      </c>
      <c r="N49" s="28">
        <v>6.4311594202898545E-2</v>
      </c>
      <c r="O49" s="28">
        <v>0.39809782608695654</v>
      </c>
      <c r="P49" s="28">
        <v>2.309782608695652E-2</v>
      </c>
    </row>
    <row r="50" spans="1:16" ht="15" customHeight="1">
      <c r="A50" s="47"/>
      <c r="B50" s="25"/>
      <c r="C50" s="49" t="s">
        <v>7</v>
      </c>
      <c r="D50" s="29">
        <v>1532</v>
      </c>
      <c r="E50" s="30">
        <v>279</v>
      </c>
      <c r="F50" s="31">
        <v>113</v>
      </c>
      <c r="G50" s="31">
        <v>539</v>
      </c>
      <c r="H50" s="31">
        <v>350</v>
      </c>
      <c r="I50" s="31">
        <v>163</v>
      </c>
      <c r="J50" s="31">
        <v>115</v>
      </c>
      <c r="K50" s="31">
        <v>176</v>
      </c>
      <c r="L50" s="31">
        <v>17</v>
      </c>
      <c r="M50" s="31">
        <v>9</v>
      </c>
      <c r="N50" s="31">
        <v>99</v>
      </c>
      <c r="O50" s="31">
        <v>602</v>
      </c>
      <c r="P50" s="31">
        <v>43</v>
      </c>
    </row>
    <row r="51" spans="1:16" ht="15" customHeight="1">
      <c r="A51" s="47"/>
      <c r="B51" s="25"/>
      <c r="C51" s="51"/>
      <c r="D51" s="32">
        <v>1</v>
      </c>
      <c r="E51" s="27">
        <v>0.18211488250652741</v>
      </c>
      <c r="F51" s="28">
        <v>7.3759791122715399E-2</v>
      </c>
      <c r="G51" s="28">
        <v>0.35182767624020889</v>
      </c>
      <c r="H51" s="28">
        <v>0.22845953002610966</v>
      </c>
      <c r="I51" s="28">
        <v>0.10639686684073107</v>
      </c>
      <c r="J51" s="28">
        <v>7.5065274151436032E-2</v>
      </c>
      <c r="K51" s="28">
        <v>0.11488250652741515</v>
      </c>
      <c r="L51" s="28">
        <v>1.1096605744125326E-2</v>
      </c>
      <c r="M51" s="28">
        <v>5.8746736292428197E-3</v>
      </c>
      <c r="N51" s="28">
        <v>6.4621409921671022E-2</v>
      </c>
      <c r="O51" s="28">
        <v>0.39295039164490864</v>
      </c>
      <c r="P51" s="28">
        <v>2.8067885117493474E-2</v>
      </c>
    </row>
    <row r="52" spans="1:16" ht="15" customHeight="1">
      <c r="A52" s="47"/>
      <c r="B52" s="25"/>
      <c r="C52" s="49" t="s">
        <v>3</v>
      </c>
      <c r="D52" s="29">
        <v>2344</v>
      </c>
      <c r="E52" s="30">
        <v>462</v>
      </c>
      <c r="F52" s="31">
        <v>233</v>
      </c>
      <c r="G52" s="31">
        <v>822</v>
      </c>
      <c r="H52" s="31">
        <v>535</v>
      </c>
      <c r="I52" s="31">
        <v>304</v>
      </c>
      <c r="J52" s="31">
        <v>151</v>
      </c>
      <c r="K52" s="31">
        <v>373</v>
      </c>
      <c r="L52" s="31">
        <v>24</v>
      </c>
      <c r="M52" s="31">
        <v>33</v>
      </c>
      <c r="N52" s="31">
        <v>190</v>
      </c>
      <c r="O52" s="31">
        <v>888</v>
      </c>
      <c r="P52" s="31">
        <v>65</v>
      </c>
    </row>
    <row r="53" spans="1:16" ht="15" customHeight="1">
      <c r="A53" s="47"/>
      <c r="B53" s="25"/>
      <c r="C53" s="51"/>
      <c r="D53" s="32">
        <v>1</v>
      </c>
      <c r="E53" s="27">
        <v>0.19709897610921501</v>
      </c>
      <c r="F53" s="28">
        <v>9.9402730375426615E-2</v>
      </c>
      <c r="G53" s="28">
        <v>0.35068259385665529</v>
      </c>
      <c r="H53" s="28">
        <v>0.22824232081911264</v>
      </c>
      <c r="I53" s="28">
        <v>0.12969283276450511</v>
      </c>
      <c r="J53" s="28">
        <v>6.4419795221843004E-2</v>
      </c>
      <c r="K53" s="28">
        <v>0.15912969283276451</v>
      </c>
      <c r="L53" s="28">
        <v>1.0238907849829351E-2</v>
      </c>
      <c r="M53" s="28">
        <v>1.4078498293515358E-2</v>
      </c>
      <c r="N53" s="28">
        <v>8.1058020477815698E-2</v>
      </c>
      <c r="O53" s="28">
        <v>0.37883959044368598</v>
      </c>
      <c r="P53" s="28">
        <v>2.773037542662116E-2</v>
      </c>
    </row>
    <row r="54" spans="1:16" ht="15" customHeight="1">
      <c r="A54" s="47"/>
      <c r="B54" s="25"/>
      <c r="C54" s="49" t="s">
        <v>6</v>
      </c>
      <c r="D54" s="29">
        <v>1909</v>
      </c>
      <c r="E54" s="30">
        <v>379</v>
      </c>
      <c r="F54" s="31">
        <v>135</v>
      </c>
      <c r="G54" s="31">
        <v>711</v>
      </c>
      <c r="H54" s="31">
        <v>415</v>
      </c>
      <c r="I54" s="31">
        <v>181</v>
      </c>
      <c r="J54" s="31">
        <v>177</v>
      </c>
      <c r="K54" s="31">
        <v>385</v>
      </c>
      <c r="L54" s="31">
        <v>24</v>
      </c>
      <c r="M54" s="31">
        <v>23</v>
      </c>
      <c r="N54" s="31">
        <v>144</v>
      </c>
      <c r="O54" s="31">
        <v>660</v>
      </c>
      <c r="P54" s="31">
        <v>64</v>
      </c>
    </row>
    <row r="55" spans="1:16" ht="15" customHeight="1">
      <c r="A55" s="47"/>
      <c r="B55" s="25"/>
      <c r="C55" s="51"/>
      <c r="D55" s="32">
        <v>1</v>
      </c>
      <c r="E55" s="27">
        <v>0.19853326348873757</v>
      </c>
      <c r="F55" s="28">
        <v>7.071765322158198E-2</v>
      </c>
      <c r="G55" s="28">
        <v>0.37244630696699843</v>
      </c>
      <c r="H55" s="28">
        <v>0.21739130434782608</v>
      </c>
      <c r="I55" s="28">
        <v>9.4814038763750649E-2</v>
      </c>
      <c r="J55" s="28">
        <v>9.2718700890518591E-2</v>
      </c>
      <c r="K55" s="28">
        <v>0.20167627029858565</v>
      </c>
      <c r="L55" s="28">
        <v>1.2572027239392353E-2</v>
      </c>
      <c r="M55" s="28">
        <v>1.2048192771084338E-2</v>
      </c>
      <c r="N55" s="28">
        <v>7.5432163436354116E-2</v>
      </c>
      <c r="O55" s="28">
        <v>0.34573074908328966</v>
      </c>
      <c r="P55" s="28">
        <v>3.352540597171294E-2</v>
      </c>
    </row>
    <row r="56" spans="1:16" ht="15" customHeight="1">
      <c r="A56" s="47"/>
      <c r="B56" s="25"/>
      <c r="C56" s="49" t="s">
        <v>8</v>
      </c>
      <c r="D56" s="29">
        <v>5182</v>
      </c>
      <c r="E56" s="30">
        <v>990</v>
      </c>
      <c r="F56" s="31">
        <v>531</v>
      </c>
      <c r="G56" s="31">
        <v>2097</v>
      </c>
      <c r="H56" s="31">
        <v>1236</v>
      </c>
      <c r="I56" s="31">
        <v>531</v>
      </c>
      <c r="J56" s="31">
        <v>365</v>
      </c>
      <c r="K56" s="31">
        <v>912</v>
      </c>
      <c r="L56" s="31">
        <v>38</v>
      </c>
      <c r="M56" s="31">
        <v>63</v>
      </c>
      <c r="N56" s="31">
        <v>459</v>
      </c>
      <c r="O56" s="31">
        <v>1714</v>
      </c>
      <c r="P56" s="31">
        <v>188</v>
      </c>
    </row>
    <row r="57" spans="1:16" ht="15" customHeight="1">
      <c r="A57" s="47"/>
      <c r="B57" s="40"/>
      <c r="C57" s="50"/>
      <c r="D57" s="41">
        <v>1</v>
      </c>
      <c r="E57" s="42">
        <v>0.19104592821304517</v>
      </c>
      <c r="F57" s="43">
        <v>0.10247008876881512</v>
      </c>
      <c r="G57" s="43">
        <v>0.4046700115785411</v>
      </c>
      <c r="H57" s="43">
        <v>0.23851794673871093</v>
      </c>
      <c r="I57" s="43">
        <v>0.10247008876881512</v>
      </c>
      <c r="J57" s="43">
        <v>7.0436125048243925E-2</v>
      </c>
      <c r="K57" s="43">
        <v>0.17599382477807796</v>
      </c>
      <c r="L57" s="43">
        <v>7.3330760324199148E-3</v>
      </c>
      <c r="M57" s="43">
        <v>1.2157468159011964E-2</v>
      </c>
      <c r="N57" s="43">
        <v>8.8575839444230031E-2</v>
      </c>
      <c r="O57" s="43">
        <v>0.33076032419915091</v>
      </c>
      <c r="P57" s="43">
        <v>3.6279428791972212E-2</v>
      </c>
    </row>
    <row r="58" spans="1:16" ht="15" customHeight="1"/>
    <row r="59" spans="1:16" ht="15" hidden="1" customHeight="1"/>
    <row r="60" spans="1:16" ht="12" hidden="1" customHeight="1">
      <c r="C60" s="37"/>
    </row>
    <row r="61" spans="1:16" ht="12" hidden="1" customHeight="1">
      <c r="C61" s="37"/>
    </row>
    <row r="62" spans="1:16" ht="12" hidden="1" customHeight="1"/>
    <row r="63" spans="1:16" ht="12" hidden="1" customHeight="1"/>
    <row r="64" spans="1:16"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P9">
    <cfRule type="top10" dxfId="224" priority="31" rank="1"/>
  </conditionalFormatting>
  <conditionalFormatting sqref="E57:P57">
    <cfRule type="top10" dxfId="223" priority="25" rank="1"/>
  </conditionalFormatting>
  <conditionalFormatting sqref="E55:P55">
    <cfRule type="top10" dxfId="222" priority="24" rank="1"/>
  </conditionalFormatting>
  <conditionalFormatting sqref="E53:P53">
    <cfRule type="top10" dxfId="221" priority="23" rank="1"/>
  </conditionalFormatting>
  <conditionalFormatting sqref="E51:P51">
    <cfRule type="top10" dxfId="220" priority="22" rank="1"/>
  </conditionalFormatting>
  <conditionalFormatting sqref="E49:P49">
    <cfRule type="top10" dxfId="219" priority="21" rank="1"/>
  </conditionalFormatting>
  <conditionalFormatting sqref="E47:P47">
    <cfRule type="top10" dxfId="218" priority="20" rank="1"/>
  </conditionalFormatting>
  <conditionalFormatting sqref="E45:P45">
    <cfRule type="top10" dxfId="217" priority="19" rank="1"/>
  </conditionalFormatting>
  <conditionalFormatting sqref="E43:P43">
    <cfRule type="top10" dxfId="216" priority="18" rank="1"/>
  </conditionalFormatting>
  <conditionalFormatting sqref="E41:P41">
    <cfRule type="top10" dxfId="215" priority="17" rank="1"/>
  </conditionalFormatting>
  <conditionalFormatting sqref="E39:P39">
    <cfRule type="top10" dxfId="214" priority="16" rank="1"/>
  </conditionalFormatting>
  <conditionalFormatting sqref="E37:P37">
    <cfRule type="top10" dxfId="213" priority="15" rank="1"/>
  </conditionalFormatting>
  <conditionalFormatting sqref="E35:P35">
    <cfRule type="top10" dxfId="212" priority="14" rank="1"/>
  </conditionalFormatting>
  <conditionalFormatting sqref="E33:P33">
    <cfRule type="top10" dxfId="211" priority="13" rank="1"/>
  </conditionalFormatting>
  <conditionalFormatting sqref="E31:P31">
    <cfRule type="top10" dxfId="210" priority="11" rank="1"/>
  </conditionalFormatting>
  <conditionalFormatting sqref="E29:P29">
    <cfRule type="top10" dxfId="209" priority="10" rank="1"/>
  </conditionalFormatting>
  <conditionalFormatting sqref="E27:P27">
    <cfRule type="top10" dxfId="208" priority="9" rank="1"/>
  </conditionalFormatting>
  <conditionalFormatting sqref="E25:P25">
    <cfRule type="top10" dxfId="207" priority="8" rank="1"/>
  </conditionalFormatting>
  <conditionalFormatting sqref="E23:P23">
    <cfRule type="top10" dxfId="206" priority="7" rank="1"/>
  </conditionalFormatting>
  <conditionalFormatting sqref="E21:P21">
    <cfRule type="top10" dxfId="205" priority="6" rank="1"/>
  </conditionalFormatting>
  <conditionalFormatting sqref="E19:P19">
    <cfRule type="top10" dxfId="204" priority="5" rank="1"/>
  </conditionalFormatting>
  <conditionalFormatting sqref="E17:P17">
    <cfRule type="top10" dxfId="203" priority="4" rank="1"/>
  </conditionalFormatting>
  <conditionalFormatting sqref="E15:P15">
    <cfRule type="top10" dxfId="202" priority="3" rank="1"/>
  </conditionalFormatting>
  <conditionalFormatting sqref="E13:P13">
    <cfRule type="top10" dxfId="201" priority="2" rank="1"/>
  </conditionalFormatting>
  <conditionalFormatting sqref="E11:P11">
    <cfRule type="top10" dxfId="2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370</v>
      </c>
    </row>
    <row r="4" spans="1:16384" ht="15" customHeight="1">
      <c r="B4" s="3" t="s">
        <v>322</v>
      </c>
    </row>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251</v>
      </c>
      <c r="F7" s="14" t="s">
        <v>252</v>
      </c>
      <c r="G7" s="14" t="s">
        <v>253</v>
      </c>
      <c r="H7" s="14" t="s">
        <v>254</v>
      </c>
      <c r="I7" s="14" t="s">
        <v>255</v>
      </c>
      <c r="J7" s="14" t="s">
        <v>256</v>
      </c>
      <c r="K7" s="14" t="s">
        <v>69</v>
      </c>
      <c r="L7" s="14" t="s">
        <v>257</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2594</v>
      </c>
      <c r="F8" s="17">
        <v>13871</v>
      </c>
      <c r="G8" s="17">
        <v>4450</v>
      </c>
      <c r="H8" s="17">
        <v>9465</v>
      </c>
      <c r="I8" s="17">
        <v>2462</v>
      </c>
      <c r="J8" s="17">
        <v>7212</v>
      </c>
      <c r="K8" s="17">
        <v>853</v>
      </c>
      <c r="L8" s="17">
        <v>1665</v>
      </c>
      <c r="M8" s="17">
        <v>505</v>
      </c>
    </row>
    <row r="9" spans="1:16384" ht="15" customHeight="1">
      <c r="A9" s="47"/>
      <c r="B9" s="55"/>
      <c r="C9" s="56"/>
      <c r="D9" s="18">
        <v>1</v>
      </c>
      <c r="E9" s="19">
        <v>0.13184914099827183</v>
      </c>
      <c r="F9" s="20">
        <v>0.70504218765883908</v>
      </c>
      <c r="G9" s="20">
        <v>0.22618684558300295</v>
      </c>
      <c r="H9" s="20">
        <v>0.48109179627935345</v>
      </c>
      <c r="I9" s="20">
        <v>0.12513977838771984</v>
      </c>
      <c r="J9" s="20">
        <v>0.36657517535834094</v>
      </c>
      <c r="K9" s="20">
        <v>4.3356714445461013E-2</v>
      </c>
      <c r="L9" s="20">
        <v>8.4629460201280884E-2</v>
      </c>
      <c r="M9" s="20">
        <v>2.5668394835823932E-2</v>
      </c>
    </row>
    <row r="10" spans="1:16384" ht="15" customHeight="1">
      <c r="A10" s="47"/>
      <c r="B10" s="21" t="s">
        <v>294</v>
      </c>
      <c r="C10" s="57" t="s">
        <v>300</v>
      </c>
      <c r="D10" s="22">
        <v>9368</v>
      </c>
      <c r="E10" s="23">
        <v>1289</v>
      </c>
      <c r="F10" s="24">
        <v>6261</v>
      </c>
      <c r="G10" s="24">
        <v>1372</v>
      </c>
      <c r="H10" s="24">
        <v>3974</v>
      </c>
      <c r="I10" s="24">
        <v>905</v>
      </c>
      <c r="J10" s="24">
        <v>2566</v>
      </c>
      <c r="K10" s="24">
        <v>458</v>
      </c>
      <c r="L10" s="24">
        <v>1151</v>
      </c>
      <c r="M10" s="24">
        <v>273</v>
      </c>
    </row>
    <row r="11" spans="1:16384" ht="15" customHeight="1">
      <c r="A11" s="47"/>
      <c r="B11" s="25"/>
      <c r="C11" s="51"/>
      <c r="D11" s="26">
        <v>1</v>
      </c>
      <c r="E11" s="27">
        <v>0.13759607173356106</v>
      </c>
      <c r="F11" s="28">
        <v>0.66833902647309995</v>
      </c>
      <c r="G11" s="28">
        <v>0.14645602049530315</v>
      </c>
      <c r="H11" s="28">
        <v>0.42421007685738688</v>
      </c>
      <c r="I11" s="28">
        <v>9.6605465414175917E-2</v>
      </c>
      <c r="J11" s="28">
        <v>0.27391118701964134</v>
      </c>
      <c r="K11" s="28">
        <v>4.8889837745516654E-2</v>
      </c>
      <c r="L11" s="28">
        <v>0.12286507258753203</v>
      </c>
      <c r="M11" s="28">
        <v>2.9141759180187875E-2</v>
      </c>
    </row>
    <row r="12" spans="1:16384" ht="15" customHeight="1">
      <c r="A12" s="47"/>
      <c r="B12" s="25"/>
      <c r="C12" s="49" t="s">
        <v>301</v>
      </c>
      <c r="D12" s="29">
        <v>10225</v>
      </c>
      <c r="E12" s="30">
        <v>1295</v>
      </c>
      <c r="F12" s="31">
        <v>7563</v>
      </c>
      <c r="G12" s="31">
        <v>3062</v>
      </c>
      <c r="H12" s="31">
        <v>5462</v>
      </c>
      <c r="I12" s="31">
        <v>1551</v>
      </c>
      <c r="J12" s="31">
        <v>4631</v>
      </c>
      <c r="K12" s="31">
        <v>391</v>
      </c>
      <c r="L12" s="31">
        <v>507</v>
      </c>
      <c r="M12" s="31">
        <v>220</v>
      </c>
    </row>
    <row r="13" spans="1:16384" ht="15" customHeight="1">
      <c r="A13" s="47"/>
      <c r="B13" s="40"/>
      <c r="C13" s="50"/>
      <c r="D13" s="41">
        <v>1</v>
      </c>
      <c r="E13" s="42">
        <v>0.12665036674816627</v>
      </c>
      <c r="F13" s="43">
        <v>0.73965770171149148</v>
      </c>
      <c r="G13" s="43">
        <v>0.29946210268948653</v>
      </c>
      <c r="H13" s="43">
        <v>0.53418092909535453</v>
      </c>
      <c r="I13" s="43">
        <v>0.15168704156479218</v>
      </c>
      <c r="J13" s="43">
        <v>0.45290953545232276</v>
      </c>
      <c r="K13" s="43">
        <v>3.8239608801955989E-2</v>
      </c>
      <c r="L13" s="43">
        <v>4.9584352078239607E-2</v>
      </c>
      <c r="M13" s="43">
        <v>2.1515892420537898E-2</v>
      </c>
    </row>
    <row r="14" spans="1:16384" ht="15" customHeight="1">
      <c r="A14" s="47"/>
      <c r="B14" s="25" t="s">
        <v>1</v>
      </c>
      <c r="C14" s="52" t="s">
        <v>302</v>
      </c>
      <c r="D14" s="22">
        <v>2690</v>
      </c>
      <c r="E14" s="23">
        <v>491</v>
      </c>
      <c r="F14" s="24">
        <v>1851</v>
      </c>
      <c r="G14" s="24">
        <v>510</v>
      </c>
      <c r="H14" s="24">
        <v>1275</v>
      </c>
      <c r="I14" s="24">
        <v>336</v>
      </c>
      <c r="J14" s="24">
        <v>912</v>
      </c>
      <c r="K14" s="24">
        <v>113</v>
      </c>
      <c r="L14" s="24">
        <v>268</v>
      </c>
      <c r="M14" s="24">
        <v>40</v>
      </c>
    </row>
    <row r="15" spans="1:16384" ht="15" customHeight="1">
      <c r="A15" s="47"/>
      <c r="B15" s="25"/>
      <c r="C15" s="51"/>
      <c r="D15" s="32">
        <v>1</v>
      </c>
      <c r="E15" s="27">
        <v>0.18252788104089218</v>
      </c>
      <c r="F15" s="28">
        <v>0.68810408921933086</v>
      </c>
      <c r="G15" s="28">
        <v>0.1895910780669145</v>
      </c>
      <c r="H15" s="28">
        <v>0.47397769516728627</v>
      </c>
      <c r="I15" s="28">
        <v>0.12490706319702602</v>
      </c>
      <c r="J15" s="28">
        <v>0.33903345724907064</v>
      </c>
      <c r="K15" s="28">
        <v>4.200743494423792E-2</v>
      </c>
      <c r="L15" s="28">
        <v>9.9628252788104082E-2</v>
      </c>
      <c r="M15" s="28">
        <v>1.4869888475836431E-2</v>
      </c>
    </row>
    <row r="16" spans="1:16384" ht="15" customHeight="1">
      <c r="A16" s="47"/>
      <c r="B16" s="25"/>
      <c r="C16" s="49" t="s">
        <v>303</v>
      </c>
      <c r="D16" s="29">
        <v>2875</v>
      </c>
      <c r="E16" s="30">
        <v>439</v>
      </c>
      <c r="F16" s="31">
        <v>1997</v>
      </c>
      <c r="G16" s="31">
        <v>577</v>
      </c>
      <c r="H16" s="31">
        <v>1386</v>
      </c>
      <c r="I16" s="31">
        <v>388</v>
      </c>
      <c r="J16" s="31">
        <v>1030</v>
      </c>
      <c r="K16" s="31">
        <v>116</v>
      </c>
      <c r="L16" s="31">
        <v>270</v>
      </c>
      <c r="M16" s="31">
        <v>56</v>
      </c>
    </row>
    <row r="17" spans="1:13" ht="15" customHeight="1">
      <c r="A17" s="47"/>
      <c r="B17" s="25"/>
      <c r="C17" s="51"/>
      <c r="D17" s="32">
        <v>1</v>
      </c>
      <c r="E17" s="27">
        <v>0.15269565217391304</v>
      </c>
      <c r="F17" s="28">
        <v>0.69460869565217387</v>
      </c>
      <c r="G17" s="28">
        <v>0.20069565217391305</v>
      </c>
      <c r="H17" s="28">
        <v>0.48208695652173911</v>
      </c>
      <c r="I17" s="28">
        <v>0.13495652173913045</v>
      </c>
      <c r="J17" s="28">
        <v>0.35826086956521741</v>
      </c>
      <c r="K17" s="28">
        <v>4.0347826086956522E-2</v>
      </c>
      <c r="L17" s="28">
        <v>9.3913043478260863E-2</v>
      </c>
      <c r="M17" s="28">
        <v>1.9478260869565216E-2</v>
      </c>
    </row>
    <row r="18" spans="1:13" ht="15" customHeight="1">
      <c r="A18" s="47"/>
      <c r="B18" s="25"/>
      <c r="C18" s="49" t="s">
        <v>304</v>
      </c>
      <c r="D18" s="29">
        <v>3280</v>
      </c>
      <c r="E18" s="30">
        <v>491</v>
      </c>
      <c r="F18" s="31">
        <v>2297</v>
      </c>
      <c r="G18" s="31">
        <v>725</v>
      </c>
      <c r="H18" s="31">
        <v>1588</v>
      </c>
      <c r="I18" s="31">
        <v>403</v>
      </c>
      <c r="J18" s="31">
        <v>1203</v>
      </c>
      <c r="K18" s="31">
        <v>151</v>
      </c>
      <c r="L18" s="31">
        <v>273</v>
      </c>
      <c r="M18" s="31">
        <v>67</v>
      </c>
    </row>
    <row r="19" spans="1:13" ht="15" customHeight="1">
      <c r="A19" s="47"/>
      <c r="B19" s="25"/>
      <c r="C19" s="51"/>
      <c r="D19" s="32">
        <v>1</v>
      </c>
      <c r="E19" s="27">
        <v>0.14969512195121951</v>
      </c>
      <c r="F19" s="28">
        <v>0.7003048780487805</v>
      </c>
      <c r="G19" s="28">
        <v>0.22103658536585366</v>
      </c>
      <c r="H19" s="28">
        <v>0.48414634146341462</v>
      </c>
      <c r="I19" s="28">
        <v>0.12286585365853658</v>
      </c>
      <c r="J19" s="28">
        <v>0.36676829268292682</v>
      </c>
      <c r="K19" s="28">
        <v>4.6036585365853658E-2</v>
      </c>
      <c r="L19" s="28">
        <v>8.3231707317073175E-2</v>
      </c>
      <c r="M19" s="28">
        <v>2.0426829268292684E-2</v>
      </c>
    </row>
    <row r="20" spans="1:13" ht="15" customHeight="1">
      <c r="A20" s="47"/>
      <c r="B20" s="25"/>
      <c r="C20" s="49" t="s">
        <v>305</v>
      </c>
      <c r="D20" s="29">
        <v>4523</v>
      </c>
      <c r="E20" s="30">
        <v>545</v>
      </c>
      <c r="F20" s="31">
        <v>3207</v>
      </c>
      <c r="G20" s="31">
        <v>1089</v>
      </c>
      <c r="H20" s="31">
        <v>2182</v>
      </c>
      <c r="I20" s="31">
        <v>543</v>
      </c>
      <c r="J20" s="31">
        <v>1709</v>
      </c>
      <c r="K20" s="31">
        <v>182</v>
      </c>
      <c r="L20" s="31">
        <v>365</v>
      </c>
      <c r="M20" s="31">
        <v>127</v>
      </c>
    </row>
    <row r="21" spans="1:13" ht="15" customHeight="1">
      <c r="A21" s="47"/>
      <c r="B21" s="25"/>
      <c r="C21" s="51"/>
      <c r="D21" s="32">
        <v>1</v>
      </c>
      <c r="E21" s="27">
        <v>0.12049524651779792</v>
      </c>
      <c r="F21" s="28">
        <v>0.70904267079372096</v>
      </c>
      <c r="G21" s="28">
        <v>0.24076940084015033</v>
      </c>
      <c r="H21" s="28">
        <v>0.48242317046208266</v>
      </c>
      <c r="I21" s="28">
        <v>0.12005306212690692</v>
      </c>
      <c r="J21" s="28">
        <v>0.3778465620163608</v>
      </c>
      <c r="K21" s="28">
        <v>4.0238779571081143E-2</v>
      </c>
      <c r="L21" s="28">
        <v>8.0698651337607785E-2</v>
      </c>
      <c r="M21" s="28">
        <v>2.8078708821578598E-2</v>
      </c>
    </row>
    <row r="22" spans="1:13" ht="15" customHeight="1">
      <c r="A22" s="47"/>
      <c r="B22" s="25"/>
      <c r="C22" s="49" t="s">
        <v>306</v>
      </c>
      <c r="D22" s="29">
        <v>5762</v>
      </c>
      <c r="E22" s="30">
        <v>579</v>
      </c>
      <c r="F22" s="31">
        <v>4159</v>
      </c>
      <c r="G22" s="31">
        <v>1421</v>
      </c>
      <c r="H22" s="31">
        <v>2818</v>
      </c>
      <c r="I22" s="31">
        <v>727</v>
      </c>
      <c r="J22" s="31">
        <v>2176</v>
      </c>
      <c r="K22" s="31">
        <v>263</v>
      </c>
      <c r="L22" s="31">
        <v>436</v>
      </c>
      <c r="M22" s="31">
        <v>181</v>
      </c>
    </row>
    <row r="23" spans="1:13" ht="15" customHeight="1">
      <c r="A23" s="47"/>
      <c r="B23" s="40"/>
      <c r="C23" s="50"/>
      <c r="D23" s="41">
        <v>1</v>
      </c>
      <c r="E23" s="42">
        <v>0.10048594238111767</v>
      </c>
      <c r="F23" s="43">
        <v>0.72179798681013541</v>
      </c>
      <c r="G23" s="43">
        <v>0.24661575841721625</v>
      </c>
      <c r="H23" s="43">
        <v>0.4890662964248525</v>
      </c>
      <c r="I23" s="43">
        <v>0.12617146824019437</v>
      </c>
      <c r="J23" s="43">
        <v>0.37764665046858731</v>
      </c>
      <c r="K23" s="43">
        <v>4.5643873654980911E-2</v>
      </c>
      <c r="L23" s="43">
        <v>7.5668170774036786E-2</v>
      </c>
      <c r="M23" s="43">
        <v>3.1412703922249222E-2</v>
      </c>
    </row>
    <row r="24" spans="1:13" ht="15" customHeight="1">
      <c r="A24" s="47"/>
      <c r="B24" s="25" t="s">
        <v>295</v>
      </c>
      <c r="C24" s="52" t="s">
        <v>307</v>
      </c>
      <c r="D24" s="22">
        <v>2093</v>
      </c>
      <c r="E24" s="23">
        <v>263</v>
      </c>
      <c r="F24" s="24">
        <v>1303</v>
      </c>
      <c r="G24" s="24">
        <v>415</v>
      </c>
      <c r="H24" s="24">
        <v>915</v>
      </c>
      <c r="I24" s="24">
        <v>239</v>
      </c>
      <c r="J24" s="24">
        <v>636</v>
      </c>
      <c r="K24" s="24">
        <v>106</v>
      </c>
      <c r="L24" s="24">
        <v>284</v>
      </c>
      <c r="M24" s="24">
        <v>72</v>
      </c>
    </row>
    <row r="25" spans="1:13" ht="15" customHeight="1">
      <c r="A25" s="47"/>
      <c r="B25" s="25"/>
      <c r="C25" s="51"/>
      <c r="D25" s="32">
        <v>1</v>
      </c>
      <c r="E25" s="27">
        <v>0.12565695174390826</v>
      </c>
      <c r="F25" s="28">
        <v>0.62255136168179648</v>
      </c>
      <c r="G25" s="28">
        <v>0.19827998088867654</v>
      </c>
      <c r="H25" s="28">
        <v>0.43717152412804589</v>
      </c>
      <c r="I25" s="28">
        <v>0.11419015766841854</v>
      </c>
      <c r="J25" s="28">
        <v>0.30387004300047776</v>
      </c>
      <c r="K25" s="28">
        <v>5.0645007166746296E-2</v>
      </c>
      <c r="L25" s="28">
        <v>0.13569039655996179</v>
      </c>
      <c r="M25" s="28">
        <v>3.4400382226469184E-2</v>
      </c>
    </row>
    <row r="26" spans="1:13" ht="15" customHeight="1">
      <c r="A26" s="47"/>
      <c r="B26" s="25"/>
      <c r="C26" s="49" t="s">
        <v>308</v>
      </c>
      <c r="D26" s="29">
        <v>6217</v>
      </c>
      <c r="E26" s="30">
        <v>761</v>
      </c>
      <c r="F26" s="31">
        <v>4628</v>
      </c>
      <c r="G26" s="31">
        <v>1524</v>
      </c>
      <c r="H26" s="31">
        <v>3194</v>
      </c>
      <c r="I26" s="31">
        <v>802</v>
      </c>
      <c r="J26" s="31">
        <v>2469</v>
      </c>
      <c r="K26" s="31">
        <v>256</v>
      </c>
      <c r="L26" s="31">
        <v>357</v>
      </c>
      <c r="M26" s="31">
        <v>151</v>
      </c>
    </row>
    <row r="27" spans="1:13" ht="15" customHeight="1">
      <c r="A27" s="47"/>
      <c r="B27" s="25"/>
      <c r="C27" s="51"/>
      <c r="D27" s="32">
        <v>1</v>
      </c>
      <c r="E27" s="27">
        <v>0.12240630529194145</v>
      </c>
      <c r="F27" s="28">
        <v>0.74441048737333115</v>
      </c>
      <c r="G27" s="28">
        <v>0.24513430915232426</v>
      </c>
      <c r="H27" s="28">
        <v>0.51375261380086856</v>
      </c>
      <c r="I27" s="28">
        <v>0.12900112594498955</v>
      </c>
      <c r="J27" s="28">
        <v>0.39713688274087178</v>
      </c>
      <c r="K27" s="28">
        <v>4.1177416760495418E-2</v>
      </c>
      <c r="L27" s="28">
        <v>5.7423194466784622E-2</v>
      </c>
      <c r="M27" s="28">
        <v>2.4288241917323469E-2</v>
      </c>
    </row>
    <row r="28" spans="1:13" ht="15" customHeight="1">
      <c r="A28" s="47"/>
      <c r="B28" s="25"/>
      <c r="C28" s="49" t="s">
        <v>406</v>
      </c>
      <c r="D28" s="29">
        <v>7018</v>
      </c>
      <c r="E28" s="30">
        <v>1006</v>
      </c>
      <c r="F28" s="31">
        <v>5125</v>
      </c>
      <c r="G28" s="31">
        <v>1528</v>
      </c>
      <c r="H28" s="31">
        <v>3410</v>
      </c>
      <c r="I28" s="31">
        <v>891</v>
      </c>
      <c r="J28" s="31">
        <v>2609</v>
      </c>
      <c r="K28" s="31">
        <v>265</v>
      </c>
      <c r="L28" s="31">
        <v>534</v>
      </c>
      <c r="M28" s="31">
        <v>119</v>
      </c>
    </row>
    <row r="29" spans="1:13" ht="15" customHeight="1">
      <c r="A29" s="47"/>
      <c r="B29" s="25"/>
      <c r="C29" s="51"/>
      <c r="D29" s="32">
        <v>1</v>
      </c>
      <c r="E29" s="27">
        <v>0.14334568253063551</v>
      </c>
      <c r="F29" s="28">
        <v>0.7302650327728698</v>
      </c>
      <c r="G29" s="28">
        <v>0.21772584781989171</v>
      </c>
      <c r="H29" s="28">
        <v>0.48589341692789967</v>
      </c>
      <c r="I29" s="28">
        <v>0.12695924764890282</v>
      </c>
      <c r="J29" s="28">
        <v>0.37175833570817896</v>
      </c>
      <c r="K29" s="28">
        <v>3.776004559703619E-2</v>
      </c>
      <c r="L29" s="28">
        <v>7.6090054146480485E-2</v>
      </c>
      <c r="M29" s="28">
        <v>1.6956397834140782E-2</v>
      </c>
    </row>
    <row r="30" spans="1:13" ht="15" customHeight="1">
      <c r="A30" s="47"/>
      <c r="B30" s="25"/>
      <c r="C30" s="49" t="s">
        <v>407</v>
      </c>
      <c r="D30" s="29">
        <v>4023</v>
      </c>
      <c r="E30" s="30">
        <v>541</v>
      </c>
      <c r="F30" s="31">
        <v>2625</v>
      </c>
      <c r="G30" s="31">
        <v>923</v>
      </c>
      <c r="H30" s="31">
        <v>1827</v>
      </c>
      <c r="I30" s="31">
        <v>500</v>
      </c>
      <c r="J30" s="31">
        <v>1409</v>
      </c>
      <c r="K30" s="31">
        <v>214</v>
      </c>
      <c r="L30" s="31">
        <v>447</v>
      </c>
      <c r="M30" s="31">
        <v>126</v>
      </c>
    </row>
    <row r="31" spans="1:13" ht="15" customHeight="1">
      <c r="A31" s="47"/>
      <c r="B31" s="40"/>
      <c r="C31" s="50"/>
      <c r="D31" s="41">
        <v>1</v>
      </c>
      <c r="E31" s="42">
        <v>0.13447675863783246</v>
      </c>
      <c r="F31" s="43">
        <v>0.65249813571961224</v>
      </c>
      <c r="G31" s="43">
        <v>0.22943077305493412</v>
      </c>
      <c r="H31" s="43">
        <v>0.45413870246085009</v>
      </c>
      <c r="I31" s="43">
        <v>0.12428535918468804</v>
      </c>
      <c r="J31" s="43">
        <v>0.35023614218245092</v>
      </c>
      <c r="K31" s="43">
        <v>5.3194133731046485E-2</v>
      </c>
      <c r="L31" s="43">
        <v>0.1111111111111111</v>
      </c>
      <c r="M31" s="43">
        <v>3.1319910514541388E-2</v>
      </c>
    </row>
    <row r="32" spans="1:13" ht="15" customHeight="1">
      <c r="A32" s="47"/>
      <c r="B32" s="25" t="s">
        <v>296</v>
      </c>
      <c r="C32" s="52" t="s">
        <v>408</v>
      </c>
      <c r="D32" s="22">
        <v>2534</v>
      </c>
      <c r="E32" s="33">
        <v>401</v>
      </c>
      <c r="F32" s="34">
        <v>1837</v>
      </c>
      <c r="G32" s="34">
        <v>565</v>
      </c>
      <c r="H32" s="34">
        <v>1203</v>
      </c>
      <c r="I32" s="34">
        <v>371</v>
      </c>
      <c r="J32" s="34">
        <v>913</v>
      </c>
      <c r="K32" s="34">
        <v>109</v>
      </c>
      <c r="L32" s="34">
        <v>207</v>
      </c>
      <c r="M32" s="34">
        <v>53</v>
      </c>
    </row>
    <row r="33" spans="1:13" ht="15" customHeight="1">
      <c r="A33" s="47"/>
      <c r="B33" s="25"/>
      <c r="C33" s="51"/>
      <c r="D33" s="32">
        <v>1</v>
      </c>
      <c r="E33" s="27">
        <v>0.15824782951854774</v>
      </c>
      <c r="F33" s="28">
        <v>0.72494080505130232</v>
      </c>
      <c r="G33" s="28">
        <v>0.22296764009471193</v>
      </c>
      <c r="H33" s="28">
        <v>0.47474348855564324</v>
      </c>
      <c r="I33" s="28">
        <v>0.14640883977900551</v>
      </c>
      <c r="J33" s="28">
        <v>0.36029992107340175</v>
      </c>
      <c r="K33" s="28">
        <v>4.3014996053670089E-2</v>
      </c>
      <c r="L33" s="28">
        <v>8.1689029202841351E-2</v>
      </c>
      <c r="M33" s="28">
        <v>2.0915548539857932E-2</v>
      </c>
    </row>
    <row r="34" spans="1:13" ht="15" customHeight="1">
      <c r="A34" s="47"/>
      <c r="B34" s="25"/>
      <c r="C34" s="49" t="s">
        <v>409</v>
      </c>
      <c r="D34" s="29">
        <v>13584</v>
      </c>
      <c r="E34" s="35">
        <v>1806</v>
      </c>
      <c r="F34" s="36">
        <v>9901</v>
      </c>
      <c r="G34" s="36">
        <v>3161</v>
      </c>
      <c r="H34" s="36">
        <v>6758</v>
      </c>
      <c r="I34" s="36">
        <v>1674</v>
      </c>
      <c r="J34" s="36">
        <v>5225</v>
      </c>
      <c r="K34" s="36">
        <v>557</v>
      </c>
      <c r="L34" s="36">
        <v>977</v>
      </c>
      <c r="M34" s="36">
        <v>266</v>
      </c>
    </row>
    <row r="35" spans="1:13" ht="15" customHeight="1">
      <c r="A35" s="47"/>
      <c r="B35" s="25"/>
      <c r="C35" s="51"/>
      <c r="D35" s="32">
        <v>1</v>
      </c>
      <c r="E35" s="27">
        <v>0.13295053003533569</v>
      </c>
      <c r="F35" s="28">
        <v>0.72887220259128382</v>
      </c>
      <c r="G35" s="28">
        <v>0.23270023557126029</v>
      </c>
      <c r="H35" s="28">
        <v>0.49749705535924615</v>
      </c>
      <c r="I35" s="28">
        <v>0.12323321554770318</v>
      </c>
      <c r="J35" s="28">
        <v>0.38464369846878682</v>
      </c>
      <c r="K35" s="28">
        <v>4.1004122497055359E-2</v>
      </c>
      <c r="L35" s="28">
        <v>7.1922850412249703E-2</v>
      </c>
      <c r="M35" s="28">
        <v>1.958186101295642E-2</v>
      </c>
    </row>
    <row r="36" spans="1:13" ht="15" customHeight="1">
      <c r="A36" s="47"/>
      <c r="B36" s="25"/>
      <c r="C36" s="49" t="s">
        <v>410</v>
      </c>
      <c r="D36" s="29">
        <v>2397</v>
      </c>
      <c r="E36" s="35">
        <v>289</v>
      </c>
      <c r="F36" s="36">
        <v>1535</v>
      </c>
      <c r="G36" s="36">
        <v>519</v>
      </c>
      <c r="H36" s="36">
        <v>1090</v>
      </c>
      <c r="I36" s="36">
        <v>292</v>
      </c>
      <c r="J36" s="36">
        <v>806</v>
      </c>
      <c r="K36" s="36">
        <v>108</v>
      </c>
      <c r="L36" s="36">
        <v>301</v>
      </c>
      <c r="M36" s="36">
        <v>62</v>
      </c>
    </row>
    <row r="37" spans="1:13" ht="15" customHeight="1">
      <c r="A37" s="47"/>
      <c r="B37" s="25"/>
      <c r="C37" s="51"/>
      <c r="D37" s="32">
        <v>1</v>
      </c>
      <c r="E37" s="27">
        <v>0.12056737588652482</v>
      </c>
      <c r="F37" s="28">
        <v>0.64038381309970793</v>
      </c>
      <c r="G37" s="28">
        <v>0.2165206508135169</v>
      </c>
      <c r="H37" s="28">
        <v>0.45473508552357111</v>
      </c>
      <c r="I37" s="28">
        <v>0.12181894034209428</v>
      </c>
      <c r="J37" s="28">
        <v>0.33625365039632876</v>
      </c>
      <c r="K37" s="28">
        <v>4.5056320400500623E-2</v>
      </c>
      <c r="L37" s="28">
        <v>0.12557363370880267</v>
      </c>
      <c r="M37" s="28">
        <v>2.5865665415102213E-2</v>
      </c>
    </row>
    <row r="38" spans="1:13" ht="15" customHeight="1">
      <c r="A38" s="47"/>
      <c r="B38" s="25"/>
      <c r="C38" s="49" t="s">
        <v>411</v>
      </c>
      <c r="D38" s="29">
        <v>794</v>
      </c>
      <c r="E38" s="35">
        <v>56</v>
      </c>
      <c r="F38" s="36">
        <v>398</v>
      </c>
      <c r="G38" s="36">
        <v>142</v>
      </c>
      <c r="H38" s="36">
        <v>275</v>
      </c>
      <c r="I38" s="36">
        <v>85</v>
      </c>
      <c r="J38" s="36">
        <v>189</v>
      </c>
      <c r="K38" s="36">
        <v>67</v>
      </c>
      <c r="L38" s="36">
        <v>147</v>
      </c>
      <c r="M38" s="36">
        <v>49</v>
      </c>
    </row>
    <row r="39" spans="1:13" ht="15" customHeight="1">
      <c r="A39" s="47"/>
      <c r="B39" s="40"/>
      <c r="C39" s="50"/>
      <c r="D39" s="41">
        <v>1</v>
      </c>
      <c r="E39" s="42">
        <v>7.0528967254408062E-2</v>
      </c>
      <c r="F39" s="43">
        <v>0.50125944584382875</v>
      </c>
      <c r="G39" s="43">
        <v>0.17884130982367757</v>
      </c>
      <c r="H39" s="43">
        <v>0.34634760705289674</v>
      </c>
      <c r="I39" s="43">
        <v>0.1070528967254408</v>
      </c>
      <c r="J39" s="43">
        <v>0.23803526448362719</v>
      </c>
      <c r="K39" s="43">
        <v>8.4382871536523935E-2</v>
      </c>
      <c r="L39" s="43">
        <v>0.18513853904282115</v>
      </c>
      <c r="M39" s="43">
        <v>6.1712846347607056E-2</v>
      </c>
    </row>
    <row r="40" spans="1:13" ht="15" customHeight="1">
      <c r="A40" s="47"/>
      <c r="B40" s="25" t="s">
        <v>297</v>
      </c>
      <c r="C40" s="52" t="s">
        <v>2</v>
      </c>
      <c r="D40" s="22">
        <v>1979</v>
      </c>
      <c r="E40" s="23">
        <v>330</v>
      </c>
      <c r="F40" s="24">
        <v>1426</v>
      </c>
      <c r="G40" s="24">
        <v>477</v>
      </c>
      <c r="H40" s="24">
        <v>984</v>
      </c>
      <c r="I40" s="24">
        <v>292</v>
      </c>
      <c r="J40" s="24">
        <v>752</v>
      </c>
      <c r="K40" s="24">
        <v>89</v>
      </c>
      <c r="L40" s="24">
        <v>132</v>
      </c>
      <c r="M40" s="24">
        <v>39</v>
      </c>
    </row>
    <row r="41" spans="1:13" ht="15" customHeight="1">
      <c r="A41" s="47"/>
      <c r="B41" s="25"/>
      <c r="C41" s="51"/>
      <c r="D41" s="32">
        <v>1</v>
      </c>
      <c r="E41" s="27">
        <v>0.16675088428499241</v>
      </c>
      <c r="F41" s="28">
        <v>0.72056594239514904</v>
      </c>
      <c r="G41" s="28">
        <v>0.24103082364830722</v>
      </c>
      <c r="H41" s="28">
        <v>0.49722081859525014</v>
      </c>
      <c r="I41" s="28">
        <v>0.14754926730672058</v>
      </c>
      <c r="J41" s="28">
        <v>0.3799898938858009</v>
      </c>
      <c r="K41" s="28">
        <v>4.4972208185952503E-2</v>
      </c>
      <c r="L41" s="28">
        <v>6.6700353713996963E-2</v>
      </c>
      <c r="M41" s="28">
        <v>1.9706922688226377E-2</v>
      </c>
    </row>
    <row r="42" spans="1:13" ht="15" customHeight="1">
      <c r="A42" s="47"/>
      <c r="B42" s="25"/>
      <c r="C42" s="49" t="s">
        <v>309</v>
      </c>
      <c r="D42" s="29">
        <v>1921</v>
      </c>
      <c r="E42" s="30">
        <v>216</v>
      </c>
      <c r="F42" s="31">
        <v>1389</v>
      </c>
      <c r="G42" s="31">
        <v>482</v>
      </c>
      <c r="H42" s="31">
        <v>957</v>
      </c>
      <c r="I42" s="31">
        <v>277</v>
      </c>
      <c r="J42" s="31">
        <v>747</v>
      </c>
      <c r="K42" s="31">
        <v>55</v>
      </c>
      <c r="L42" s="31">
        <v>170</v>
      </c>
      <c r="M42" s="31">
        <v>25</v>
      </c>
    </row>
    <row r="43" spans="1:13" ht="15" customHeight="1">
      <c r="A43" s="47"/>
      <c r="B43" s="25"/>
      <c r="C43" s="51"/>
      <c r="D43" s="32">
        <v>1</v>
      </c>
      <c r="E43" s="27">
        <v>0.11244143675169183</v>
      </c>
      <c r="F43" s="28">
        <v>0.72306090577824045</v>
      </c>
      <c r="G43" s="28">
        <v>0.2509109838625716</v>
      </c>
      <c r="H43" s="28">
        <v>0.49817803227485685</v>
      </c>
      <c r="I43" s="28">
        <v>0.14419573138990111</v>
      </c>
      <c r="J43" s="28">
        <v>0.38885996876626755</v>
      </c>
      <c r="K43" s="28">
        <v>2.8630921395106715E-2</v>
      </c>
      <c r="L43" s="28">
        <v>8.8495575221238937E-2</v>
      </c>
      <c r="M43" s="28">
        <v>1.3014055179593961E-2</v>
      </c>
    </row>
    <row r="44" spans="1:13" ht="15" customHeight="1">
      <c r="A44" s="47"/>
      <c r="B44" s="25"/>
      <c r="C44" s="49" t="s">
        <v>310</v>
      </c>
      <c r="D44" s="29">
        <v>1117</v>
      </c>
      <c r="E44" s="30">
        <v>194</v>
      </c>
      <c r="F44" s="31">
        <v>774</v>
      </c>
      <c r="G44" s="31">
        <v>265</v>
      </c>
      <c r="H44" s="31">
        <v>573</v>
      </c>
      <c r="I44" s="31">
        <v>155</v>
      </c>
      <c r="J44" s="31">
        <v>445</v>
      </c>
      <c r="K44" s="31">
        <v>58</v>
      </c>
      <c r="L44" s="31">
        <v>102</v>
      </c>
      <c r="M44" s="31">
        <v>15</v>
      </c>
    </row>
    <row r="45" spans="1:13" ht="15" customHeight="1">
      <c r="A45" s="47"/>
      <c r="B45" s="25"/>
      <c r="C45" s="51"/>
      <c r="D45" s="32">
        <v>1</v>
      </c>
      <c r="E45" s="27">
        <v>0.17367949865711726</v>
      </c>
      <c r="F45" s="28">
        <v>0.69292748433303486</v>
      </c>
      <c r="G45" s="28">
        <v>0.23724261414503134</v>
      </c>
      <c r="H45" s="28">
        <v>0.51298119964189792</v>
      </c>
      <c r="I45" s="28">
        <v>0.13876454789615039</v>
      </c>
      <c r="J45" s="28">
        <v>0.39838854073410923</v>
      </c>
      <c r="K45" s="28">
        <v>5.1924798567591766E-2</v>
      </c>
      <c r="L45" s="28">
        <v>9.1316025067144133E-2</v>
      </c>
      <c r="M45" s="28">
        <v>1.342882721575649E-2</v>
      </c>
    </row>
    <row r="46" spans="1:13" ht="15" customHeight="1">
      <c r="A46" s="47"/>
      <c r="B46" s="25"/>
      <c r="C46" s="49" t="s">
        <v>5</v>
      </c>
      <c r="D46" s="29">
        <v>1482</v>
      </c>
      <c r="E46" s="30">
        <v>182</v>
      </c>
      <c r="F46" s="31">
        <v>1015</v>
      </c>
      <c r="G46" s="31">
        <v>323</v>
      </c>
      <c r="H46" s="31">
        <v>677</v>
      </c>
      <c r="I46" s="31">
        <v>183</v>
      </c>
      <c r="J46" s="31">
        <v>565</v>
      </c>
      <c r="K46" s="31">
        <v>72</v>
      </c>
      <c r="L46" s="31">
        <v>140</v>
      </c>
      <c r="M46" s="31">
        <v>58</v>
      </c>
    </row>
    <row r="47" spans="1:13" ht="15" customHeight="1">
      <c r="A47" s="47"/>
      <c r="B47" s="25"/>
      <c r="C47" s="51"/>
      <c r="D47" s="32">
        <v>1</v>
      </c>
      <c r="E47" s="27">
        <v>0.12280701754385964</v>
      </c>
      <c r="F47" s="28">
        <v>0.68488529014844801</v>
      </c>
      <c r="G47" s="28">
        <v>0.21794871794871795</v>
      </c>
      <c r="H47" s="28">
        <v>0.45681511470985153</v>
      </c>
      <c r="I47" s="28">
        <v>0.12348178137651822</v>
      </c>
      <c r="J47" s="28">
        <v>0.38124156545209176</v>
      </c>
      <c r="K47" s="28">
        <v>4.8582995951417005E-2</v>
      </c>
      <c r="L47" s="28">
        <v>9.4466936572199733E-2</v>
      </c>
      <c r="M47" s="28">
        <v>3.9136302294197033E-2</v>
      </c>
    </row>
    <row r="48" spans="1:13" ht="15" customHeight="1">
      <c r="A48" s="47"/>
      <c r="B48" s="25"/>
      <c r="C48" s="49" t="s">
        <v>311</v>
      </c>
      <c r="D48" s="29">
        <v>2208</v>
      </c>
      <c r="E48" s="30">
        <v>331</v>
      </c>
      <c r="F48" s="31">
        <v>1581</v>
      </c>
      <c r="G48" s="31">
        <v>501</v>
      </c>
      <c r="H48" s="31">
        <v>1069</v>
      </c>
      <c r="I48" s="31">
        <v>293</v>
      </c>
      <c r="J48" s="31">
        <v>816</v>
      </c>
      <c r="K48" s="31">
        <v>62</v>
      </c>
      <c r="L48" s="31">
        <v>163</v>
      </c>
      <c r="M48" s="31">
        <v>55</v>
      </c>
    </row>
    <row r="49" spans="1:13" ht="15" customHeight="1">
      <c r="A49" s="47"/>
      <c r="B49" s="25"/>
      <c r="C49" s="51"/>
      <c r="D49" s="32">
        <v>1</v>
      </c>
      <c r="E49" s="27">
        <v>0.14990942028985507</v>
      </c>
      <c r="F49" s="28">
        <v>0.71603260869565222</v>
      </c>
      <c r="G49" s="28">
        <v>0.22690217391304349</v>
      </c>
      <c r="H49" s="28">
        <v>0.48414855072463769</v>
      </c>
      <c r="I49" s="28">
        <v>0.13269927536231885</v>
      </c>
      <c r="J49" s="28">
        <v>0.36956521739130432</v>
      </c>
      <c r="K49" s="28">
        <v>2.8079710144927536E-2</v>
      </c>
      <c r="L49" s="28">
        <v>7.3822463768115937E-2</v>
      </c>
      <c r="M49" s="28">
        <v>2.4909420289855072E-2</v>
      </c>
    </row>
    <row r="50" spans="1:13" ht="15" customHeight="1">
      <c r="A50" s="47"/>
      <c r="B50" s="25"/>
      <c r="C50" s="49" t="s">
        <v>7</v>
      </c>
      <c r="D50" s="29">
        <v>1532</v>
      </c>
      <c r="E50" s="30">
        <v>184</v>
      </c>
      <c r="F50" s="31">
        <v>1082</v>
      </c>
      <c r="G50" s="31">
        <v>348</v>
      </c>
      <c r="H50" s="31">
        <v>741</v>
      </c>
      <c r="I50" s="31">
        <v>168</v>
      </c>
      <c r="J50" s="31">
        <v>513</v>
      </c>
      <c r="K50" s="31">
        <v>49</v>
      </c>
      <c r="L50" s="31">
        <v>131</v>
      </c>
      <c r="M50" s="31">
        <v>30</v>
      </c>
    </row>
    <row r="51" spans="1:13" ht="15" customHeight="1">
      <c r="A51" s="47"/>
      <c r="B51" s="25"/>
      <c r="C51" s="51"/>
      <c r="D51" s="32">
        <v>1</v>
      </c>
      <c r="E51" s="27">
        <v>0.12010443864229765</v>
      </c>
      <c r="F51" s="28">
        <v>0.70626631853785904</v>
      </c>
      <c r="G51" s="28">
        <v>0.22715404699738903</v>
      </c>
      <c r="H51" s="28">
        <v>0.48368146214099217</v>
      </c>
      <c r="I51" s="28">
        <v>0.10966057441253264</v>
      </c>
      <c r="J51" s="28">
        <v>0.33485639686684071</v>
      </c>
      <c r="K51" s="28">
        <v>3.1984334203655353E-2</v>
      </c>
      <c r="L51" s="28">
        <v>8.5509138381201041E-2</v>
      </c>
      <c r="M51" s="28">
        <v>1.95822454308094E-2</v>
      </c>
    </row>
    <row r="52" spans="1:13" ht="15" customHeight="1">
      <c r="A52" s="47"/>
      <c r="B52" s="25"/>
      <c r="C52" s="49" t="s">
        <v>3</v>
      </c>
      <c r="D52" s="29">
        <v>2344</v>
      </c>
      <c r="E52" s="30">
        <v>262</v>
      </c>
      <c r="F52" s="31">
        <v>1660</v>
      </c>
      <c r="G52" s="31">
        <v>545</v>
      </c>
      <c r="H52" s="31">
        <v>1118</v>
      </c>
      <c r="I52" s="31">
        <v>279</v>
      </c>
      <c r="J52" s="31">
        <v>835</v>
      </c>
      <c r="K52" s="31">
        <v>108</v>
      </c>
      <c r="L52" s="31">
        <v>201</v>
      </c>
      <c r="M52" s="31">
        <v>65</v>
      </c>
    </row>
    <row r="53" spans="1:13" ht="15" customHeight="1">
      <c r="A53" s="47"/>
      <c r="B53" s="25"/>
      <c r="C53" s="51"/>
      <c r="D53" s="32">
        <v>1</v>
      </c>
      <c r="E53" s="27">
        <v>0.11177474402730375</v>
      </c>
      <c r="F53" s="28">
        <v>0.70819112627986347</v>
      </c>
      <c r="G53" s="28">
        <v>0.23250853242320818</v>
      </c>
      <c r="H53" s="28">
        <v>0.47696245733788395</v>
      </c>
      <c r="I53" s="28">
        <v>0.11902730375426621</v>
      </c>
      <c r="J53" s="28">
        <v>0.35622866894197952</v>
      </c>
      <c r="K53" s="28">
        <v>4.607508532423208E-2</v>
      </c>
      <c r="L53" s="28">
        <v>8.5750853242320818E-2</v>
      </c>
      <c r="M53" s="28">
        <v>2.773037542662116E-2</v>
      </c>
    </row>
    <row r="54" spans="1:13" ht="15" customHeight="1">
      <c r="A54" s="47"/>
      <c r="B54" s="25"/>
      <c r="C54" s="49" t="s">
        <v>6</v>
      </c>
      <c r="D54" s="29">
        <v>1909</v>
      </c>
      <c r="E54" s="30">
        <v>215</v>
      </c>
      <c r="F54" s="31">
        <v>1354</v>
      </c>
      <c r="G54" s="31">
        <v>380</v>
      </c>
      <c r="H54" s="31">
        <v>900</v>
      </c>
      <c r="I54" s="31">
        <v>198</v>
      </c>
      <c r="J54" s="31">
        <v>694</v>
      </c>
      <c r="K54" s="31">
        <v>84</v>
      </c>
      <c r="L54" s="31">
        <v>165</v>
      </c>
      <c r="M54" s="31">
        <v>40</v>
      </c>
    </row>
    <row r="55" spans="1:13" ht="15" customHeight="1">
      <c r="A55" s="47"/>
      <c r="B55" s="25"/>
      <c r="C55" s="51"/>
      <c r="D55" s="32">
        <v>1</v>
      </c>
      <c r="E55" s="27">
        <v>0.11262441068622316</v>
      </c>
      <c r="F55" s="28">
        <v>0.7092718700890519</v>
      </c>
      <c r="G55" s="28">
        <v>0.19905709795704557</v>
      </c>
      <c r="H55" s="28">
        <v>0.47145102147721318</v>
      </c>
      <c r="I55" s="28">
        <v>0.1037192247249869</v>
      </c>
      <c r="J55" s="28">
        <v>0.36354112100576219</v>
      </c>
      <c r="K55" s="28">
        <v>4.4002095337873234E-2</v>
      </c>
      <c r="L55" s="28">
        <v>8.6432687270822414E-2</v>
      </c>
      <c r="M55" s="28">
        <v>2.0953378732320588E-2</v>
      </c>
    </row>
    <row r="56" spans="1:13" ht="15" customHeight="1">
      <c r="A56" s="47"/>
      <c r="B56" s="25"/>
      <c r="C56" s="49" t="s">
        <v>8</v>
      </c>
      <c r="D56" s="29">
        <v>5182</v>
      </c>
      <c r="E56" s="30">
        <v>680</v>
      </c>
      <c r="F56" s="31">
        <v>3590</v>
      </c>
      <c r="G56" s="31">
        <v>1129</v>
      </c>
      <c r="H56" s="31">
        <v>2446</v>
      </c>
      <c r="I56" s="31">
        <v>617</v>
      </c>
      <c r="J56" s="31">
        <v>1845</v>
      </c>
      <c r="K56" s="31">
        <v>276</v>
      </c>
      <c r="L56" s="31">
        <v>461</v>
      </c>
      <c r="M56" s="31">
        <v>178</v>
      </c>
    </row>
    <row r="57" spans="1:13" ht="15" customHeight="1">
      <c r="A57" s="47"/>
      <c r="B57" s="40"/>
      <c r="C57" s="50"/>
      <c r="D57" s="41">
        <v>1</v>
      </c>
      <c r="E57" s="42">
        <v>0.13122346584330374</v>
      </c>
      <c r="F57" s="43">
        <v>0.6927827093786183</v>
      </c>
      <c r="G57" s="43">
        <v>0.21786954843689696</v>
      </c>
      <c r="H57" s="43">
        <v>0.47201852566576613</v>
      </c>
      <c r="I57" s="43">
        <v>0.11906599768429178</v>
      </c>
      <c r="J57" s="43">
        <v>0.35604013894249326</v>
      </c>
      <c r="K57" s="43">
        <v>5.3261289077576227E-2</v>
      </c>
      <c r="L57" s="43">
        <v>8.8961790814357386E-2</v>
      </c>
      <c r="M57" s="43">
        <v>3.434967194133539E-2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199" priority="31" rank="1"/>
  </conditionalFormatting>
  <conditionalFormatting sqref="E57:M57">
    <cfRule type="top10" dxfId="198" priority="25" rank="1"/>
  </conditionalFormatting>
  <conditionalFormatting sqref="E55:M55">
    <cfRule type="top10" dxfId="197" priority="24" rank="1"/>
  </conditionalFormatting>
  <conditionalFormatting sqref="E53:M53">
    <cfRule type="top10" dxfId="196" priority="23" rank="1"/>
  </conditionalFormatting>
  <conditionalFormatting sqref="E51:M51">
    <cfRule type="top10" dxfId="195" priority="22" rank="1"/>
  </conditionalFormatting>
  <conditionalFormatting sqref="E49:M49">
    <cfRule type="top10" dxfId="194" priority="21" rank="1"/>
  </conditionalFormatting>
  <conditionalFormatting sqref="E47:M47">
    <cfRule type="top10" dxfId="193" priority="20" rank="1"/>
  </conditionalFormatting>
  <conditionalFormatting sqref="E45:M45">
    <cfRule type="top10" dxfId="192" priority="19" rank="1"/>
  </conditionalFormatting>
  <conditionalFormatting sqref="E43:M43">
    <cfRule type="top10" dxfId="191" priority="18" rank="1"/>
  </conditionalFormatting>
  <conditionalFormatting sqref="E41:M41">
    <cfRule type="top10" dxfId="190" priority="17" rank="1"/>
  </conditionalFormatting>
  <conditionalFormatting sqref="E39:M39">
    <cfRule type="top10" dxfId="189" priority="16" rank="1"/>
  </conditionalFormatting>
  <conditionalFormatting sqref="E37:M37">
    <cfRule type="top10" dxfId="188" priority="15" rank="1"/>
  </conditionalFormatting>
  <conditionalFormatting sqref="E35:M35">
    <cfRule type="top10" dxfId="187" priority="14" rank="1"/>
  </conditionalFormatting>
  <conditionalFormatting sqref="E33:M33">
    <cfRule type="top10" dxfId="186" priority="13" rank="1"/>
  </conditionalFormatting>
  <conditionalFormatting sqref="E31:M31">
    <cfRule type="top10" dxfId="185" priority="11" rank="1"/>
  </conditionalFormatting>
  <conditionalFormatting sqref="E29:M29">
    <cfRule type="top10" dxfId="184" priority="10" rank="1"/>
  </conditionalFormatting>
  <conditionalFormatting sqref="E27:M27">
    <cfRule type="top10" dxfId="183" priority="9" rank="1"/>
  </conditionalFormatting>
  <conditionalFormatting sqref="E25:M25">
    <cfRule type="top10" dxfId="182" priority="8" rank="1"/>
  </conditionalFormatting>
  <conditionalFormatting sqref="E23:M23">
    <cfRule type="top10" dxfId="181" priority="7" rank="1"/>
  </conditionalFormatting>
  <conditionalFormatting sqref="E21:M21">
    <cfRule type="top10" dxfId="180" priority="6" rank="1"/>
  </conditionalFormatting>
  <conditionalFormatting sqref="E19:M19">
    <cfRule type="top10" dxfId="179" priority="5" rank="1"/>
  </conditionalFormatting>
  <conditionalFormatting sqref="E17:M17">
    <cfRule type="top10" dxfId="178" priority="4" rank="1"/>
  </conditionalFormatting>
  <conditionalFormatting sqref="E15:M15">
    <cfRule type="top10" dxfId="177" priority="3" rank="1"/>
  </conditionalFormatting>
  <conditionalFormatting sqref="E13:M13">
    <cfRule type="top10" dxfId="176" priority="2" rank="1"/>
  </conditionalFormatting>
  <conditionalFormatting sqref="E11:M11">
    <cfRule type="top10" dxfId="1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9" width="8.625" style="3"/>
    <col min="10" max="16384" width="8.625" style="38"/>
  </cols>
  <sheetData>
    <row r="1" spans="1:16384" ht="15" customHeight="1">
      <c r="A1" s="48"/>
      <c r="B1" s="37"/>
      <c r="C1" s="37"/>
      <c r="D1" s="37"/>
      <c r="E1" s="37"/>
      <c r="F1" s="37"/>
      <c r="G1" s="37"/>
      <c r="H1" s="37"/>
      <c r="I1" s="37"/>
    </row>
    <row r="2" spans="1:16384" ht="15" customHeight="1"/>
    <row r="3" spans="1:16384" ht="15" customHeight="1">
      <c r="B3" s="3" t="s">
        <v>315</v>
      </c>
    </row>
    <row r="4" spans="1:16384" ht="15" customHeight="1"/>
    <row r="5" spans="1:16384" ht="15" customHeight="1"/>
    <row r="6" spans="1:16384" ht="2.1" customHeight="1">
      <c r="B6" s="5"/>
      <c r="C6" s="6"/>
      <c r="D6" s="7"/>
      <c r="E6" s="8"/>
      <c r="F6" s="9"/>
      <c r="G6" s="9"/>
      <c r="H6" s="9"/>
      <c r="I6" s="9"/>
    </row>
    <row r="7" spans="1:16384" s="44" customFormat="1" ht="117.95" customHeight="1" thickBot="1">
      <c r="A7" s="10"/>
      <c r="B7" s="11"/>
      <c r="C7" s="12" t="s">
        <v>298</v>
      </c>
      <c r="D7" s="13" t="s">
        <v>0</v>
      </c>
      <c r="E7" s="14" t="s">
        <v>383</v>
      </c>
      <c r="F7" s="14" t="s">
        <v>45</v>
      </c>
      <c r="G7" s="14" t="s">
        <v>47</v>
      </c>
      <c r="H7" s="14" t="s">
        <v>50</v>
      </c>
      <c r="I7" s="14" t="s">
        <v>20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2093</v>
      </c>
      <c r="F8" s="17">
        <v>6217</v>
      </c>
      <c r="G8" s="17">
        <v>7018</v>
      </c>
      <c r="H8" s="17">
        <v>4023</v>
      </c>
      <c r="I8" s="17">
        <v>323</v>
      </c>
    </row>
    <row r="9" spans="1:16384" ht="15" customHeight="1">
      <c r="A9" s="47"/>
      <c r="B9" s="55"/>
      <c r="C9" s="56"/>
      <c r="D9" s="18">
        <v>1</v>
      </c>
      <c r="E9" s="19">
        <v>0.10638406018094948</v>
      </c>
      <c r="F9" s="20">
        <v>0.31600081325607399</v>
      </c>
      <c r="G9" s="20">
        <v>0.35671444546101455</v>
      </c>
      <c r="H9" s="20">
        <v>0.20448307410795974</v>
      </c>
      <c r="I9" s="20">
        <v>1.6417606994002236E-2</v>
      </c>
    </row>
    <row r="10" spans="1:16384" ht="15" customHeight="1">
      <c r="A10" s="47"/>
      <c r="B10" s="21" t="s">
        <v>294</v>
      </c>
      <c r="C10" s="57" t="s">
        <v>300</v>
      </c>
      <c r="D10" s="22">
        <v>9368</v>
      </c>
      <c r="E10" s="23">
        <v>1172</v>
      </c>
      <c r="F10" s="24">
        <v>2824</v>
      </c>
      <c r="G10" s="24">
        <v>3392</v>
      </c>
      <c r="H10" s="24">
        <v>1826</v>
      </c>
      <c r="I10" s="24">
        <v>154</v>
      </c>
    </row>
    <row r="11" spans="1:16384" ht="15" customHeight="1">
      <c r="A11" s="47"/>
      <c r="B11" s="25"/>
      <c r="C11" s="51"/>
      <c r="D11" s="26">
        <v>1</v>
      </c>
      <c r="E11" s="27">
        <v>0.12510674637062341</v>
      </c>
      <c r="F11" s="28">
        <v>0.30145175064047824</v>
      </c>
      <c r="G11" s="28">
        <v>0.36208368915456873</v>
      </c>
      <c r="H11" s="28">
        <v>0.19491887275832623</v>
      </c>
      <c r="I11" s="28">
        <v>1.6438941076003417E-2</v>
      </c>
    </row>
    <row r="12" spans="1:16384" ht="15" customHeight="1">
      <c r="A12" s="47"/>
      <c r="B12" s="25"/>
      <c r="C12" s="49" t="s">
        <v>301</v>
      </c>
      <c r="D12" s="29">
        <v>10225</v>
      </c>
      <c r="E12" s="30">
        <v>908</v>
      </c>
      <c r="F12" s="31">
        <v>3366</v>
      </c>
      <c r="G12" s="31">
        <v>3608</v>
      </c>
      <c r="H12" s="31">
        <v>2181</v>
      </c>
      <c r="I12" s="31">
        <v>162</v>
      </c>
    </row>
    <row r="13" spans="1:16384" ht="15" customHeight="1">
      <c r="A13" s="47"/>
      <c r="B13" s="40"/>
      <c r="C13" s="50"/>
      <c r="D13" s="41">
        <v>1</v>
      </c>
      <c r="E13" s="42">
        <v>8.8801955990220047E-2</v>
      </c>
      <c r="F13" s="43">
        <v>0.32919315403422983</v>
      </c>
      <c r="G13" s="43">
        <v>0.35286063569682152</v>
      </c>
      <c r="H13" s="43">
        <v>0.21330073349633252</v>
      </c>
      <c r="I13" s="43">
        <v>1.5843520782396089E-2</v>
      </c>
    </row>
    <row r="14" spans="1:16384" ht="15" customHeight="1">
      <c r="A14" s="47"/>
      <c r="B14" s="25" t="s">
        <v>1</v>
      </c>
      <c r="C14" s="52" t="s">
        <v>302</v>
      </c>
      <c r="D14" s="22">
        <v>2690</v>
      </c>
      <c r="E14" s="23">
        <v>154</v>
      </c>
      <c r="F14" s="24">
        <v>195</v>
      </c>
      <c r="G14" s="24">
        <v>1685</v>
      </c>
      <c r="H14" s="24">
        <v>617</v>
      </c>
      <c r="I14" s="24">
        <v>39</v>
      </c>
    </row>
    <row r="15" spans="1:16384" ht="15" customHeight="1">
      <c r="A15" s="47"/>
      <c r="B15" s="25"/>
      <c r="C15" s="51"/>
      <c r="D15" s="32">
        <v>1</v>
      </c>
      <c r="E15" s="27">
        <v>5.724907063197026E-2</v>
      </c>
      <c r="F15" s="28">
        <v>7.24907063197026E-2</v>
      </c>
      <c r="G15" s="28">
        <v>0.62639405204460963</v>
      </c>
      <c r="H15" s="28">
        <v>0.22936802973977696</v>
      </c>
      <c r="I15" s="28">
        <v>1.449814126394052E-2</v>
      </c>
    </row>
    <row r="16" spans="1:16384" ht="15" customHeight="1">
      <c r="A16" s="47"/>
      <c r="B16" s="25"/>
      <c r="C16" s="49" t="s">
        <v>303</v>
      </c>
      <c r="D16" s="29">
        <v>2875</v>
      </c>
      <c r="E16" s="30">
        <v>230</v>
      </c>
      <c r="F16" s="31">
        <v>365</v>
      </c>
      <c r="G16" s="31">
        <v>1512</v>
      </c>
      <c r="H16" s="31">
        <v>711</v>
      </c>
      <c r="I16" s="31">
        <v>57</v>
      </c>
    </row>
    <row r="17" spans="1:9" ht="15" customHeight="1">
      <c r="A17" s="47"/>
      <c r="B17" s="25"/>
      <c r="C17" s="51"/>
      <c r="D17" s="32">
        <v>1</v>
      </c>
      <c r="E17" s="27">
        <v>0.08</v>
      </c>
      <c r="F17" s="28">
        <v>0.12695652173913044</v>
      </c>
      <c r="G17" s="28">
        <v>0.52591304347826084</v>
      </c>
      <c r="H17" s="28">
        <v>0.24730434782608696</v>
      </c>
      <c r="I17" s="28">
        <v>1.982608695652174E-2</v>
      </c>
    </row>
    <row r="18" spans="1:9" ht="15" customHeight="1">
      <c r="A18" s="47"/>
      <c r="B18" s="25"/>
      <c r="C18" s="49" t="s">
        <v>304</v>
      </c>
      <c r="D18" s="29">
        <v>3280</v>
      </c>
      <c r="E18" s="30">
        <v>323</v>
      </c>
      <c r="F18" s="31">
        <v>852</v>
      </c>
      <c r="G18" s="31">
        <v>1298</v>
      </c>
      <c r="H18" s="31">
        <v>764</v>
      </c>
      <c r="I18" s="31">
        <v>43</v>
      </c>
    </row>
    <row r="19" spans="1:9" ht="15" customHeight="1">
      <c r="A19" s="47"/>
      <c r="B19" s="25"/>
      <c r="C19" s="51"/>
      <c r="D19" s="32">
        <v>1</v>
      </c>
      <c r="E19" s="27">
        <v>9.8475609756097565E-2</v>
      </c>
      <c r="F19" s="28">
        <v>0.25975609756097562</v>
      </c>
      <c r="G19" s="28">
        <v>0.39573170731707319</v>
      </c>
      <c r="H19" s="28">
        <v>0.2329268292682927</v>
      </c>
      <c r="I19" s="28">
        <v>1.3109756097560975E-2</v>
      </c>
    </row>
    <row r="20" spans="1:9" ht="15" customHeight="1">
      <c r="A20" s="47"/>
      <c r="B20" s="25"/>
      <c r="C20" s="49" t="s">
        <v>305</v>
      </c>
      <c r="D20" s="29">
        <v>4523</v>
      </c>
      <c r="E20" s="30">
        <v>541</v>
      </c>
      <c r="F20" s="31">
        <v>1757</v>
      </c>
      <c r="G20" s="31">
        <v>1249</v>
      </c>
      <c r="H20" s="31">
        <v>895</v>
      </c>
      <c r="I20" s="31">
        <v>81</v>
      </c>
    </row>
    <row r="21" spans="1:9" ht="15" customHeight="1">
      <c r="A21" s="47"/>
      <c r="B21" s="25"/>
      <c r="C21" s="51"/>
      <c r="D21" s="32">
        <v>1</v>
      </c>
      <c r="E21" s="27">
        <v>0.11961087773601592</v>
      </c>
      <c r="F21" s="28">
        <v>0.38845898739774487</v>
      </c>
      <c r="G21" s="28">
        <v>0.27614415211143045</v>
      </c>
      <c r="H21" s="28">
        <v>0.19787751492372319</v>
      </c>
      <c r="I21" s="28">
        <v>1.7908467831085562E-2</v>
      </c>
    </row>
    <row r="22" spans="1:9" ht="15" customHeight="1">
      <c r="A22" s="47"/>
      <c r="B22" s="25"/>
      <c r="C22" s="49" t="s">
        <v>306</v>
      </c>
      <c r="D22" s="29">
        <v>5762</v>
      </c>
      <c r="E22" s="30">
        <v>759</v>
      </c>
      <c r="F22" s="31">
        <v>2852</v>
      </c>
      <c r="G22" s="31">
        <v>1135</v>
      </c>
      <c r="H22" s="31">
        <v>937</v>
      </c>
      <c r="I22" s="31">
        <v>79</v>
      </c>
    </row>
    <row r="23" spans="1:9" ht="15" customHeight="1">
      <c r="A23" s="47"/>
      <c r="B23" s="40"/>
      <c r="C23" s="50"/>
      <c r="D23" s="41">
        <v>1</v>
      </c>
      <c r="E23" s="42">
        <v>0.13172509545296773</v>
      </c>
      <c r="F23" s="43">
        <v>0.49496702533842418</v>
      </c>
      <c r="G23" s="43">
        <v>0.1969802152030545</v>
      </c>
      <c r="H23" s="43">
        <v>0.16261714682401943</v>
      </c>
      <c r="I23" s="43">
        <v>1.3710517181534189E-2</v>
      </c>
    </row>
    <row r="24" spans="1:9" ht="15" customHeight="1">
      <c r="A24" s="47"/>
      <c r="B24" s="25" t="s">
        <v>295</v>
      </c>
      <c r="C24" s="52" t="s">
        <v>307</v>
      </c>
      <c r="D24" s="22">
        <v>2093</v>
      </c>
      <c r="E24" s="23">
        <v>2093</v>
      </c>
      <c r="F24" s="24">
        <v>0</v>
      </c>
      <c r="G24" s="24">
        <v>0</v>
      </c>
      <c r="H24" s="24">
        <v>0</v>
      </c>
      <c r="I24" s="24">
        <v>0</v>
      </c>
    </row>
    <row r="25" spans="1:9" ht="15" customHeight="1">
      <c r="A25" s="47"/>
      <c r="B25" s="25"/>
      <c r="C25" s="51"/>
      <c r="D25" s="32">
        <v>1</v>
      </c>
      <c r="E25" s="27">
        <v>1</v>
      </c>
      <c r="F25" s="28">
        <v>0</v>
      </c>
      <c r="G25" s="28">
        <v>0</v>
      </c>
      <c r="H25" s="28">
        <v>0</v>
      </c>
      <c r="I25" s="28">
        <v>0</v>
      </c>
    </row>
    <row r="26" spans="1:9" ht="15" customHeight="1">
      <c r="A26" s="47"/>
      <c r="B26" s="25"/>
      <c r="C26" s="49" t="s">
        <v>308</v>
      </c>
      <c r="D26" s="29">
        <v>6217</v>
      </c>
      <c r="E26" s="30">
        <v>0</v>
      </c>
      <c r="F26" s="31">
        <v>6217</v>
      </c>
      <c r="G26" s="31">
        <v>0</v>
      </c>
      <c r="H26" s="31">
        <v>0</v>
      </c>
      <c r="I26" s="31">
        <v>0</v>
      </c>
    </row>
    <row r="27" spans="1:9" ht="15" customHeight="1">
      <c r="A27" s="47"/>
      <c r="B27" s="25"/>
      <c r="C27" s="51"/>
      <c r="D27" s="32">
        <v>1</v>
      </c>
      <c r="E27" s="27">
        <v>0</v>
      </c>
      <c r="F27" s="28">
        <v>1</v>
      </c>
      <c r="G27" s="28">
        <v>0</v>
      </c>
      <c r="H27" s="28">
        <v>0</v>
      </c>
      <c r="I27" s="28">
        <v>0</v>
      </c>
    </row>
    <row r="28" spans="1:9" ht="15" customHeight="1">
      <c r="A28" s="47"/>
      <c r="B28" s="25"/>
      <c r="C28" s="49" t="s">
        <v>406</v>
      </c>
      <c r="D28" s="29">
        <v>7018</v>
      </c>
      <c r="E28" s="30">
        <v>0</v>
      </c>
      <c r="F28" s="31">
        <v>0</v>
      </c>
      <c r="G28" s="31">
        <v>7018</v>
      </c>
      <c r="H28" s="31">
        <v>0</v>
      </c>
      <c r="I28" s="31">
        <v>0</v>
      </c>
    </row>
    <row r="29" spans="1:9" ht="15" customHeight="1">
      <c r="A29" s="47"/>
      <c r="B29" s="25"/>
      <c r="C29" s="51"/>
      <c r="D29" s="32">
        <v>1</v>
      </c>
      <c r="E29" s="27">
        <v>0</v>
      </c>
      <c r="F29" s="28">
        <v>0</v>
      </c>
      <c r="G29" s="28">
        <v>1</v>
      </c>
      <c r="H29" s="28">
        <v>0</v>
      </c>
      <c r="I29" s="28">
        <v>0</v>
      </c>
    </row>
    <row r="30" spans="1:9" ht="15" customHeight="1">
      <c r="A30" s="47"/>
      <c r="B30" s="25"/>
      <c r="C30" s="49" t="s">
        <v>407</v>
      </c>
      <c r="D30" s="29">
        <v>4023</v>
      </c>
      <c r="E30" s="30">
        <v>0</v>
      </c>
      <c r="F30" s="31">
        <v>0</v>
      </c>
      <c r="G30" s="31">
        <v>0</v>
      </c>
      <c r="H30" s="31">
        <v>4023</v>
      </c>
      <c r="I30" s="31">
        <v>0</v>
      </c>
    </row>
    <row r="31" spans="1:9" ht="15" customHeight="1">
      <c r="A31" s="47"/>
      <c r="B31" s="40"/>
      <c r="C31" s="50"/>
      <c r="D31" s="41">
        <v>1</v>
      </c>
      <c r="E31" s="42">
        <v>0</v>
      </c>
      <c r="F31" s="43">
        <v>0</v>
      </c>
      <c r="G31" s="43">
        <v>0</v>
      </c>
      <c r="H31" s="43">
        <v>1</v>
      </c>
      <c r="I31" s="43">
        <v>0</v>
      </c>
    </row>
    <row r="32" spans="1:9" ht="15" customHeight="1">
      <c r="A32" s="47"/>
      <c r="B32" s="25" t="s">
        <v>296</v>
      </c>
      <c r="C32" s="52" t="s">
        <v>408</v>
      </c>
      <c r="D32" s="22">
        <v>2534</v>
      </c>
      <c r="E32" s="33">
        <v>218</v>
      </c>
      <c r="F32" s="34">
        <v>757</v>
      </c>
      <c r="G32" s="34">
        <v>1015</v>
      </c>
      <c r="H32" s="34">
        <v>502</v>
      </c>
      <c r="I32" s="34">
        <v>42</v>
      </c>
    </row>
    <row r="33" spans="1:9" ht="15" customHeight="1">
      <c r="A33" s="47"/>
      <c r="B33" s="25"/>
      <c r="C33" s="51"/>
      <c r="D33" s="32">
        <v>1</v>
      </c>
      <c r="E33" s="27">
        <v>8.6029992107340178E-2</v>
      </c>
      <c r="F33" s="28">
        <v>0.29873717442778214</v>
      </c>
      <c r="G33" s="28">
        <v>0.40055248618784528</v>
      </c>
      <c r="H33" s="28">
        <v>0.19810576164167323</v>
      </c>
      <c r="I33" s="28">
        <v>1.6574585635359115E-2</v>
      </c>
    </row>
    <row r="34" spans="1:9" ht="15" customHeight="1">
      <c r="A34" s="47"/>
      <c r="B34" s="25"/>
      <c r="C34" s="49" t="s">
        <v>409</v>
      </c>
      <c r="D34" s="29">
        <v>13584</v>
      </c>
      <c r="E34" s="35">
        <v>1336</v>
      </c>
      <c r="F34" s="36">
        <v>4432</v>
      </c>
      <c r="G34" s="36">
        <v>4911</v>
      </c>
      <c r="H34" s="36">
        <v>2716</v>
      </c>
      <c r="I34" s="36">
        <v>189</v>
      </c>
    </row>
    <row r="35" spans="1:9" ht="15" customHeight="1">
      <c r="A35" s="47"/>
      <c r="B35" s="25"/>
      <c r="C35" s="51"/>
      <c r="D35" s="32">
        <v>1</v>
      </c>
      <c r="E35" s="27">
        <v>9.8351001177856306E-2</v>
      </c>
      <c r="F35" s="28">
        <v>0.32626619552414604</v>
      </c>
      <c r="G35" s="28">
        <v>0.36152826855123676</v>
      </c>
      <c r="H35" s="28">
        <v>0.19994110718492344</v>
      </c>
      <c r="I35" s="28">
        <v>1.3913427561837456E-2</v>
      </c>
    </row>
    <row r="36" spans="1:9" ht="15" customHeight="1">
      <c r="A36" s="47"/>
      <c r="B36" s="25"/>
      <c r="C36" s="49" t="s">
        <v>410</v>
      </c>
      <c r="D36" s="29">
        <v>2397</v>
      </c>
      <c r="E36" s="35">
        <v>346</v>
      </c>
      <c r="F36" s="36">
        <v>723</v>
      </c>
      <c r="G36" s="36">
        <v>776</v>
      </c>
      <c r="H36" s="36">
        <v>510</v>
      </c>
      <c r="I36" s="36">
        <v>42</v>
      </c>
    </row>
    <row r="37" spans="1:9" ht="15" customHeight="1">
      <c r="A37" s="47"/>
      <c r="B37" s="25"/>
      <c r="C37" s="51"/>
      <c r="D37" s="32">
        <v>1</v>
      </c>
      <c r="E37" s="27">
        <v>0.14434710054234459</v>
      </c>
      <c r="F37" s="28">
        <v>0.30162703379224032</v>
      </c>
      <c r="G37" s="28">
        <v>0.32373800584063411</v>
      </c>
      <c r="H37" s="28">
        <v>0.21276595744680851</v>
      </c>
      <c r="I37" s="28">
        <v>1.7521902377972465E-2</v>
      </c>
    </row>
    <row r="38" spans="1:9" ht="15" customHeight="1">
      <c r="A38" s="47"/>
      <c r="B38" s="25"/>
      <c r="C38" s="49" t="s">
        <v>411</v>
      </c>
      <c r="D38" s="29">
        <v>794</v>
      </c>
      <c r="E38" s="35">
        <v>143</v>
      </c>
      <c r="F38" s="36">
        <v>209</v>
      </c>
      <c r="G38" s="36">
        <v>205</v>
      </c>
      <c r="H38" s="36">
        <v>207</v>
      </c>
      <c r="I38" s="36">
        <v>30</v>
      </c>
    </row>
    <row r="39" spans="1:9" ht="15" customHeight="1">
      <c r="A39" s="47"/>
      <c r="B39" s="40"/>
      <c r="C39" s="50"/>
      <c r="D39" s="41">
        <v>1</v>
      </c>
      <c r="E39" s="42">
        <v>0.1801007556675063</v>
      </c>
      <c r="F39" s="43">
        <v>0.26322418136020154</v>
      </c>
      <c r="G39" s="43">
        <v>0.25818639798488663</v>
      </c>
      <c r="H39" s="43">
        <v>0.26070528967254408</v>
      </c>
      <c r="I39" s="43">
        <v>3.7783375314861464E-2</v>
      </c>
    </row>
    <row r="40" spans="1:9" ht="15" customHeight="1">
      <c r="A40" s="47"/>
      <c r="B40" s="25" t="s">
        <v>297</v>
      </c>
      <c r="C40" s="52" t="s">
        <v>2</v>
      </c>
      <c r="D40" s="22">
        <v>1979</v>
      </c>
      <c r="E40" s="23">
        <v>245</v>
      </c>
      <c r="F40" s="24">
        <v>504</v>
      </c>
      <c r="G40" s="24">
        <v>850</v>
      </c>
      <c r="H40" s="24">
        <v>340</v>
      </c>
      <c r="I40" s="24">
        <v>40</v>
      </c>
    </row>
    <row r="41" spans="1:9" ht="15" customHeight="1">
      <c r="A41" s="47"/>
      <c r="B41" s="25"/>
      <c r="C41" s="51"/>
      <c r="D41" s="32">
        <v>1</v>
      </c>
      <c r="E41" s="27">
        <v>0.12379989893885801</v>
      </c>
      <c r="F41" s="28">
        <v>0.25467407781707935</v>
      </c>
      <c r="G41" s="28">
        <v>0.42950985346134413</v>
      </c>
      <c r="H41" s="28">
        <v>0.17180394138453764</v>
      </c>
      <c r="I41" s="28">
        <v>2.02122283981809E-2</v>
      </c>
    </row>
    <row r="42" spans="1:9" ht="15" customHeight="1">
      <c r="A42" s="47"/>
      <c r="B42" s="25"/>
      <c r="C42" s="49" t="s">
        <v>309</v>
      </c>
      <c r="D42" s="29">
        <v>1921</v>
      </c>
      <c r="E42" s="30">
        <v>148</v>
      </c>
      <c r="F42" s="31">
        <v>616</v>
      </c>
      <c r="G42" s="31">
        <v>718</v>
      </c>
      <c r="H42" s="31">
        <v>419</v>
      </c>
      <c r="I42" s="31">
        <v>20</v>
      </c>
    </row>
    <row r="43" spans="1:9" ht="15" customHeight="1">
      <c r="A43" s="47"/>
      <c r="B43" s="25"/>
      <c r="C43" s="51"/>
      <c r="D43" s="32">
        <v>1</v>
      </c>
      <c r="E43" s="27">
        <v>7.7043206663196251E-2</v>
      </c>
      <c r="F43" s="28">
        <v>0.32066631962519521</v>
      </c>
      <c r="G43" s="28">
        <v>0.3737636647579386</v>
      </c>
      <c r="H43" s="28">
        <v>0.21811556480999481</v>
      </c>
      <c r="I43" s="28">
        <v>1.0411244143675169E-2</v>
      </c>
    </row>
    <row r="44" spans="1:9" ht="15" customHeight="1">
      <c r="A44" s="47"/>
      <c r="B44" s="25"/>
      <c r="C44" s="49" t="s">
        <v>310</v>
      </c>
      <c r="D44" s="29">
        <v>1117</v>
      </c>
      <c r="E44" s="30">
        <v>100</v>
      </c>
      <c r="F44" s="31">
        <v>319</v>
      </c>
      <c r="G44" s="31">
        <v>433</v>
      </c>
      <c r="H44" s="31">
        <v>259</v>
      </c>
      <c r="I44" s="31">
        <v>6</v>
      </c>
    </row>
    <row r="45" spans="1:9" ht="15" customHeight="1">
      <c r="A45" s="47"/>
      <c r="B45" s="25"/>
      <c r="C45" s="51"/>
      <c r="D45" s="32">
        <v>1</v>
      </c>
      <c r="E45" s="27">
        <v>8.9525514771709933E-2</v>
      </c>
      <c r="F45" s="28">
        <v>0.28558639212175468</v>
      </c>
      <c r="G45" s="28">
        <v>0.38764547896150403</v>
      </c>
      <c r="H45" s="28">
        <v>0.23187108325872874</v>
      </c>
      <c r="I45" s="28">
        <v>5.3715308863025966E-3</v>
      </c>
    </row>
    <row r="46" spans="1:9" ht="15" customHeight="1">
      <c r="A46" s="47"/>
      <c r="B46" s="25"/>
      <c r="C46" s="49" t="s">
        <v>5</v>
      </c>
      <c r="D46" s="29">
        <v>1482</v>
      </c>
      <c r="E46" s="30">
        <v>110</v>
      </c>
      <c r="F46" s="31">
        <v>461</v>
      </c>
      <c r="G46" s="31">
        <v>563</v>
      </c>
      <c r="H46" s="31">
        <v>328</v>
      </c>
      <c r="I46" s="31">
        <v>20</v>
      </c>
    </row>
    <row r="47" spans="1:9" ht="15" customHeight="1">
      <c r="A47" s="47"/>
      <c r="B47" s="25"/>
      <c r="C47" s="51"/>
      <c r="D47" s="32">
        <v>1</v>
      </c>
      <c r="E47" s="27">
        <v>7.4224021592442652E-2</v>
      </c>
      <c r="F47" s="28">
        <v>0.31106612685560053</v>
      </c>
      <c r="G47" s="28">
        <v>0.37989203778677461</v>
      </c>
      <c r="H47" s="28">
        <v>0.2213225371120108</v>
      </c>
      <c r="I47" s="28">
        <v>1.3495276653171391E-2</v>
      </c>
    </row>
    <row r="48" spans="1:9" ht="15" customHeight="1">
      <c r="A48" s="47"/>
      <c r="B48" s="25"/>
      <c r="C48" s="49" t="s">
        <v>311</v>
      </c>
      <c r="D48" s="29">
        <v>2208</v>
      </c>
      <c r="E48" s="30">
        <v>198</v>
      </c>
      <c r="F48" s="31">
        <v>730</v>
      </c>
      <c r="G48" s="31">
        <v>832</v>
      </c>
      <c r="H48" s="31">
        <v>420</v>
      </c>
      <c r="I48" s="31">
        <v>28</v>
      </c>
    </row>
    <row r="49" spans="1:9" ht="15" customHeight="1">
      <c r="A49" s="47"/>
      <c r="B49" s="25"/>
      <c r="C49" s="51"/>
      <c r="D49" s="32">
        <v>1</v>
      </c>
      <c r="E49" s="27">
        <v>8.9673913043478257E-2</v>
      </c>
      <c r="F49" s="28">
        <v>0.33061594202898553</v>
      </c>
      <c r="G49" s="28">
        <v>0.37681159420289856</v>
      </c>
      <c r="H49" s="28">
        <v>0.19021739130434784</v>
      </c>
      <c r="I49" s="28">
        <v>1.2681159420289856E-2</v>
      </c>
    </row>
    <row r="50" spans="1:9" ht="15" customHeight="1">
      <c r="A50" s="47"/>
      <c r="B50" s="25"/>
      <c r="C50" s="49" t="s">
        <v>7</v>
      </c>
      <c r="D50" s="29">
        <v>1532</v>
      </c>
      <c r="E50" s="30">
        <v>113</v>
      </c>
      <c r="F50" s="31">
        <v>525</v>
      </c>
      <c r="G50" s="31">
        <v>575</v>
      </c>
      <c r="H50" s="31">
        <v>285</v>
      </c>
      <c r="I50" s="31">
        <v>34</v>
      </c>
    </row>
    <row r="51" spans="1:9" ht="15" customHeight="1">
      <c r="A51" s="47"/>
      <c r="B51" s="25"/>
      <c r="C51" s="51"/>
      <c r="D51" s="32">
        <v>1</v>
      </c>
      <c r="E51" s="27">
        <v>7.3759791122715399E-2</v>
      </c>
      <c r="F51" s="28">
        <v>0.34268929503916451</v>
      </c>
      <c r="G51" s="28">
        <v>0.37532637075718017</v>
      </c>
      <c r="H51" s="28">
        <v>0.18603133159268931</v>
      </c>
      <c r="I51" s="28">
        <v>2.2193211488250653E-2</v>
      </c>
    </row>
    <row r="52" spans="1:9" ht="15" customHeight="1">
      <c r="A52" s="47"/>
      <c r="B52" s="25"/>
      <c r="C52" s="49" t="s">
        <v>3</v>
      </c>
      <c r="D52" s="29">
        <v>2344</v>
      </c>
      <c r="E52" s="30">
        <v>224</v>
      </c>
      <c r="F52" s="31">
        <v>788</v>
      </c>
      <c r="G52" s="31">
        <v>796</v>
      </c>
      <c r="H52" s="31">
        <v>498</v>
      </c>
      <c r="I52" s="31">
        <v>38</v>
      </c>
    </row>
    <row r="53" spans="1:9" ht="15" customHeight="1">
      <c r="A53" s="47"/>
      <c r="B53" s="25"/>
      <c r="C53" s="51"/>
      <c r="D53" s="32">
        <v>1</v>
      </c>
      <c r="E53" s="27">
        <v>9.556313993174062E-2</v>
      </c>
      <c r="F53" s="28">
        <v>0.33617747440273038</v>
      </c>
      <c r="G53" s="28">
        <v>0.33959044368600683</v>
      </c>
      <c r="H53" s="28">
        <v>0.21245733788395904</v>
      </c>
      <c r="I53" s="28">
        <v>1.6211604095563138E-2</v>
      </c>
    </row>
    <row r="54" spans="1:9" ht="15" customHeight="1">
      <c r="A54" s="47"/>
      <c r="B54" s="25"/>
      <c r="C54" s="49" t="s">
        <v>6</v>
      </c>
      <c r="D54" s="29">
        <v>1909</v>
      </c>
      <c r="E54" s="30">
        <v>225</v>
      </c>
      <c r="F54" s="31">
        <v>680</v>
      </c>
      <c r="G54" s="31">
        <v>652</v>
      </c>
      <c r="H54" s="31">
        <v>323</v>
      </c>
      <c r="I54" s="31">
        <v>29</v>
      </c>
    </row>
    <row r="55" spans="1:9" ht="15" customHeight="1">
      <c r="A55" s="47"/>
      <c r="B55" s="25"/>
      <c r="C55" s="51"/>
      <c r="D55" s="32">
        <v>1</v>
      </c>
      <c r="E55" s="27">
        <v>0.1178627553693033</v>
      </c>
      <c r="F55" s="28">
        <v>0.35620743844944996</v>
      </c>
      <c r="G55" s="28">
        <v>0.34154007333682557</v>
      </c>
      <c r="H55" s="28">
        <v>0.16919853326348874</v>
      </c>
      <c r="I55" s="28">
        <v>1.5191199580932426E-2</v>
      </c>
    </row>
    <row r="56" spans="1:9" ht="15" customHeight="1">
      <c r="A56" s="47"/>
      <c r="B56" s="25"/>
      <c r="C56" s="49" t="s">
        <v>8</v>
      </c>
      <c r="D56" s="29">
        <v>5182</v>
      </c>
      <c r="E56" s="30">
        <v>730</v>
      </c>
      <c r="F56" s="31">
        <v>1594</v>
      </c>
      <c r="G56" s="31">
        <v>1599</v>
      </c>
      <c r="H56" s="31">
        <v>1151</v>
      </c>
      <c r="I56" s="31">
        <v>108</v>
      </c>
    </row>
    <row r="57" spans="1:9" ht="15" customHeight="1">
      <c r="A57" s="47"/>
      <c r="B57" s="40"/>
      <c r="C57" s="50"/>
      <c r="D57" s="41">
        <v>1</v>
      </c>
      <c r="E57" s="42">
        <v>0.14087225009648785</v>
      </c>
      <c r="F57" s="43">
        <v>0.30760324199150907</v>
      </c>
      <c r="G57" s="43">
        <v>0.30856812041682746</v>
      </c>
      <c r="H57" s="43">
        <v>0.22211501350829796</v>
      </c>
      <c r="I57" s="43">
        <v>2.0841373986877652E-2</v>
      </c>
    </row>
    <row r="58" spans="1:9" ht="15" customHeight="1"/>
    <row r="59" spans="1:9" ht="15" hidden="1" customHeight="1"/>
    <row r="60" spans="1:9" ht="12" hidden="1" customHeight="1">
      <c r="C60" s="37"/>
    </row>
    <row r="61" spans="1:9" ht="12" hidden="1" customHeight="1">
      <c r="C61" s="37"/>
    </row>
    <row r="62" spans="1:9" ht="12" hidden="1" customHeight="1"/>
    <row r="63" spans="1:9" ht="12" hidden="1" customHeight="1"/>
    <row r="64" spans="1:9"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I9">
    <cfRule type="top10" dxfId="1299" priority="31" rank="1"/>
  </conditionalFormatting>
  <conditionalFormatting sqref="E57:I57">
    <cfRule type="top10" dxfId="1298" priority="25" rank="1"/>
  </conditionalFormatting>
  <conditionalFormatting sqref="E55:I55">
    <cfRule type="top10" dxfId="1297" priority="24" rank="1"/>
  </conditionalFormatting>
  <conditionalFormatting sqref="E53:I53">
    <cfRule type="top10" dxfId="1296" priority="23" rank="1"/>
  </conditionalFormatting>
  <conditionalFormatting sqref="E51:I51">
    <cfRule type="top10" dxfId="1295" priority="22" rank="1"/>
  </conditionalFormatting>
  <conditionalFormatting sqref="E49:I49">
    <cfRule type="top10" dxfId="1294" priority="21" rank="1"/>
  </conditionalFormatting>
  <conditionalFormatting sqref="E47:I47">
    <cfRule type="top10" dxfId="1293" priority="20" rank="1"/>
  </conditionalFormatting>
  <conditionalFormatting sqref="E45:I45">
    <cfRule type="top10" dxfId="1292" priority="19" rank="1"/>
  </conditionalFormatting>
  <conditionalFormatting sqref="E43:I43">
    <cfRule type="top10" dxfId="1291" priority="18" rank="1"/>
  </conditionalFormatting>
  <conditionalFormatting sqref="E41:I41">
    <cfRule type="top10" dxfId="1290" priority="17" rank="1"/>
  </conditionalFormatting>
  <conditionalFormatting sqref="E39:I39">
    <cfRule type="top10" dxfId="1289" priority="16" rank="1"/>
  </conditionalFormatting>
  <conditionalFormatting sqref="E37:I37">
    <cfRule type="top10" dxfId="1288" priority="15" rank="1"/>
  </conditionalFormatting>
  <conditionalFormatting sqref="E35:I35">
    <cfRule type="top10" dxfId="1287" priority="14" rank="1"/>
  </conditionalFormatting>
  <conditionalFormatting sqref="E33:I33">
    <cfRule type="top10" dxfId="1286" priority="13" rank="1"/>
  </conditionalFormatting>
  <conditionalFormatting sqref="E31:I31">
    <cfRule type="top10" dxfId="1285" priority="11" rank="1"/>
  </conditionalFormatting>
  <conditionalFormatting sqref="E29:I29">
    <cfRule type="top10" dxfId="1284" priority="10" rank="1"/>
  </conditionalFormatting>
  <conditionalFormatting sqref="E27:I27">
    <cfRule type="top10" dxfId="1283" priority="9" rank="1"/>
  </conditionalFormatting>
  <conditionalFormatting sqref="E25:I25">
    <cfRule type="top10" dxfId="1282" priority="8" rank="1"/>
  </conditionalFormatting>
  <conditionalFormatting sqref="E23:I23">
    <cfRule type="top10" dxfId="1281" priority="7" rank="1"/>
  </conditionalFormatting>
  <conditionalFormatting sqref="E21:I21">
    <cfRule type="top10" dxfId="1280" priority="6" rank="1"/>
  </conditionalFormatting>
  <conditionalFormatting sqref="E19:I19">
    <cfRule type="top10" dxfId="1279" priority="5" rank="1"/>
  </conditionalFormatting>
  <conditionalFormatting sqref="E17:I17">
    <cfRule type="top10" dxfId="1278" priority="4" rank="1"/>
  </conditionalFormatting>
  <conditionalFormatting sqref="E15:I15">
    <cfRule type="top10" dxfId="1277" priority="3" rank="1"/>
  </conditionalFormatting>
  <conditionalFormatting sqref="E13:I13">
    <cfRule type="top10" dxfId="1276" priority="2" rank="1"/>
  </conditionalFormatting>
  <conditionalFormatting sqref="E11:I11">
    <cfRule type="top10" dxfId="12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371</v>
      </c>
    </row>
    <row r="4" spans="1:16384" ht="15" customHeight="1">
      <c r="B4" s="3" t="s">
        <v>322</v>
      </c>
    </row>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251</v>
      </c>
      <c r="F7" s="14" t="s">
        <v>252</v>
      </c>
      <c r="G7" s="14" t="s">
        <v>253</v>
      </c>
      <c r="H7" s="14" t="s">
        <v>254</v>
      </c>
      <c r="I7" s="14" t="s">
        <v>255</v>
      </c>
      <c r="J7" s="14" t="s">
        <v>256</v>
      </c>
      <c r="K7" s="14" t="s">
        <v>69</v>
      </c>
      <c r="L7" s="14" t="s">
        <v>258</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941</v>
      </c>
      <c r="F8" s="17">
        <v>7847</v>
      </c>
      <c r="G8" s="17">
        <v>1652</v>
      </c>
      <c r="H8" s="17">
        <v>5532</v>
      </c>
      <c r="I8" s="17">
        <v>2078</v>
      </c>
      <c r="J8" s="17">
        <v>2487</v>
      </c>
      <c r="K8" s="17">
        <v>908</v>
      </c>
      <c r="L8" s="17">
        <v>7555</v>
      </c>
      <c r="M8" s="17">
        <v>582</v>
      </c>
    </row>
    <row r="9" spans="1:16384" ht="15" customHeight="1">
      <c r="A9" s="47"/>
      <c r="B9" s="55"/>
      <c r="C9" s="56"/>
      <c r="D9" s="18">
        <v>1</v>
      </c>
      <c r="E9" s="19">
        <v>4.782962285249568E-2</v>
      </c>
      <c r="F9" s="20">
        <v>0.39885127579546609</v>
      </c>
      <c r="G9" s="20">
        <v>8.3968689641150757E-2</v>
      </c>
      <c r="H9" s="20">
        <v>0.28118328758767919</v>
      </c>
      <c r="I9" s="20">
        <v>0.10562163261156857</v>
      </c>
      <c r="J9" s="20">
        <v>0.12641049100335469</v>
      </c>
      <c r="K9" s="20">
        <v>4.6152282199857682E-2</v>
      </c>
      <c r="L9" s="20">
        <v>0.38400935244485107</v>
      </c>
      <c r="M9" s="20">
        <v>2.958218969197926E-2</v>
      </c>
    </row>
    <row r="10" spans="1:16384" ht="15" customHeight="1">
      <c r="A10" s="47"/>
      <c r="B10" s="21" t="s">
        <v>294</v>
      </c>
      <c r="C10" s="57" t="s">
        <v>300</v>
      </c>
      <c r="D10" s="22">
        <v>9368</v>
      </c>
      <c r="E10" s="23">
        <v>470</v>
      </c>
      <c r="F10" s="24">
        <v>3639</v>
      </c>
      <c r="G10" s="24">
        <v>525</v>
      </c>
      <c r="H10" s="24">
        <v>2194</v>
      </c>
      <c r="I10" s="24">
        <v>741</v>
      </c>
      <c r="J10" s="24">
        <v>738</v>
      </c>
      <c r="K10" s="24">
        <v>466</v>
      </c>
      <c r="L10" s="24">
        <v>3865</v>
      </c>
      <c r="M10" s="24">
        <v>288</v>
      </c>
    </row>
    <row r="11" spans="1:16384" ht="15" customHeight="1">
      <c r="A11" s="47"/>
      <c r="B11" s="25"/>
      <c r="C11" s="51"/>
      <c r="D11" s="26">
        <v>1</v>
      </c>
      <c r="E11" s="27">
        <v>5.0170794192997435E-2</v>
      </c>
      <c r="F11" s="28">
        <v>0.38845004269854827</v>
      </c>
      <c r="G11" s="28">
        <v>5.6041844577284373E-2</v>
      </c>
      <c r="H11" s="28">
        <v>0.23420153714773698</v>
      </c>
      <c r="I11" s="28">
        <v>7.9099060631938514E-2</v>
      </c>
      <c r="J11" s="28">
        <v>7.8778821520068321E-2</v>
      </c>
      <c r="K11" s="28">
        <v>4.9743808710503844E-2</v>
      </c>
      <c r="L11" s="28">
        <v>0.41257472245943638</v>
      </c>
      <c r="M11" s="28">
        <v>3.0742954739538857E-2</v>
      </c>
    </row>
    <row r="12" spans="1:16384" ht="15" customHeight="1">
      <c r="A12" s="47"/>
      <c r="B12" s="25"/>
      <c r="C12" s="49" t="s">
        <v>301</v>
      </c>
      <c r="D12" s="29">
        <v>10225</v>
      </c>
      <c r="E12" s="30">
        <v>468</v>
      </c>
      <c r="F12" s="31">
        <v>4186</v>
      </c>
      <c r="G12" s="31">
        <v>1119</v>
      </c>
      <c r="H12" s="31">
        <v>3320</v>
      </c>
      <c r="I12" s="31">
        <v>1330</v>
      </c>
      <c r="J12" s="31">
        <v>1738</v>
      </c>
      <c r="K12" s="31">
        <v>438</v>
      </c>
      <c r="L12" s="31">
        <v>3655</v>
      </c>
      <c r="M12" s="31">
        <v>284</v>
      </c>
    </row>
    <row r="13" spans="1:16384" ht="15" customHeight="1">
      <c r="A13" s="47"/>
      <c r="B13" s="40"/>
      <c r="C13" s="50"/>
      <c r="D13" s="41">
        <v>1</v>
      </c>
      <c r="E13" s="42">
        <v>4.5770171149144251E-2</v>
      </c>
      <c r="F13" s="43">
        <v>0.40938875305623473</v>
      </c>
      <c r="G13" s="43">
        <v>0.10943765281173594</v>
      </c>
      <c r="H13" s="43">
        <v>0.32469437652811733</v>
      </c>
      <c r="I13" s="43">
        <v>0.13007334963325184</v>
      </c>
      <c r="J13" s="43">
        <v>0.16997555012224938</v>
      </c>
      <c r="K13" s="43">
        <v>4.2836185819070907E-2</v>
      </c>
      <c r="L13" s="43">
        <v>0.35745721271393643</v>
      </c>
      <c r="M13" s="43">
        <v>2.7775061124694377E-2</v>
      </c>
    </row>
    <row r="14" spans="1:16384" ht="15" customHeight="1">
      <c r="A14" s="47"/>
      <c r="B14" s="25" t="s">
        <v>1</v>
      </c>
      <c r="C14" s="52" t="s">
        <v>302</v>
      </c>
      <c r="D14" s="22">
        <v>2690</v>
      </c>
      <c r="E14" s="23">
        <v>142</v>
      </c>
      <c r="F14" s="24">
        <v>819</v>
      </c>
      <c r="G14" s="24">
        <v>116</v>
      </c>
      <c r="H14" s="24">
        <v>547</v>
      </c>
      <c r="I14" s="24">
        <v>232</v>
      </c>
      <c r="J14" s="24">
        <v>221</v>
      </c>
      <c r="K14" s="24">
        <v>131</v>
      </c>
      <c r="L14" s="24">
        <v>1342</v>
      </c>
      <c r="M14" s="24">
        <v>45</v>
      </c>
    </row>
    <row r="15" spans="1:16384" ht="15" customHeight="1">
      <c r="A15" s="47"/>
      <c r="B15" s="25"/>
      <c r="C15" s="51"/>
      <c r="D15" s="32">
        <v>1</v>
      </c>
      <c r="E15" s="27">
        <v>5.2788104089219329E-2</v>
      </c>
      <c r="F15" s="28">
        <v>0.30446096654275095</v>
      </c>
      <c r="G15" s="28">
        <v>4.3122676579925648E-2</v>
      </c>
      <c r="H15" s="28">
        <v>0.20334572490706321</v>
      </c>
      <c r="I15" s="28">
        <v>8.6245353159851296E-2</v>
      </c>
      <c r="J15" s="28">
        <v>8.2156133828996281E-2</v>
      </c>
      <c r="K15" s="28">
        <v>4.8698884758364314E-2</v>
      </c>
      <c r="L15" s="28">
        <v>0.49888475836431229</v>
      </c>
      <c r="M15" s="28">
        <v>1.6728624535315983E-2</v>
      </c>
    </row>
    <row r="16" spans="1:16384" ht="15" customHeight="1">
      <c r="A16" s="47"/>
      <c r="B16" s="25"/>
      <c r="C16" s="49" t="s">
        <v>303</v>
      </c>
      <c r="D16" s="29">
        <v>2875</v>
      </c>
      <c r="E16" s="30">
        <v>110</v>
      </c>
      <c r="F16" s="31">
        <v>933</v>
      </c>
      <c r="G16" s="31">
        <v>161</v>
      </c>
      <c r="H16" s="31">
        <v>666</v>
      </c>
      <c r="I16" s="31">
        <v>263</v>
      </c>
      <c r="J16" s="31">
        <v>261</v>
      </c>
      <c r="K16" s="31">
        <v>123</v>
      </c>
      <c r="L16" s="31">
        <v>1337</v>
      </c>
      <c r="M16" s="31">
        <v>64</v>
      </c>
    </row>
    <row r="17" spans="1:13" ht="15" customHeight="1">
      <c r="A17" s="47"/>
      <c r="B17" s="25"/>
      <c r="C17" s="51"/>
      <c r="D17" s="32">
        <v>1</v>
      </c>
      <c r="E17" s="27">
        <v>3.826086956521739E-2</v>
      </c>
      <c r="F17" s="28">
        <v>0.32452173913043481</v>
      </c>
      <c r="G17" s="28">
        <v>5.6000000000000001E-2</v>
      </c>
      <c r="H17" s="28">
        <v>0.23165217391304349</v>
      </c>
      <c r="I17" s="28">
        <v>9.1478260869565217E-2</v>
      </c>
      <c r="J17" s="28">
        <v>9.0782608695652176E-2</v>
      </c>
      <c r="K17" s="28">
        <v>4.2782608695652175E-2</v>
      </c>
      <c r="L17" s="28">
        <v>0.46504347826086956</v>
      </c>
      <c r="M17" s="28">
        <v>2.2260869565217393E-2</v>
      </c>
    </row>
    <row r="18" spans="1:13" ht="15" customHeight="1">
      <c r="A18" s="47"/>
      <c r="B18" s="25"/>
      <c r="C18" s="49" t="s">
        <v>304</v>
      </c>
      <c r="D18" s="29">
        <v>3280</v>
      </c>
      <c r="E18" s="30">
        <v>166</v>
      </c>
      <c r="F18" s="31">
        <v>1223</v>
      </c>
      <c r="G18" s="31">
        <v>226</v>
      </c>
      <c r="H18" s="31">
        <v>884</v>
      </c>
      <c r="I18" s="31">
        <v>331</v>
      </c>
      <c r="J18" s="31">
        <v>383</v>
      </c>
      <c r="K18" s="31">
        <v>142</v>
      </c>
      <c r="L18" s="31">
        <v>1344</v>
      </c>
      <c r="M18" s="31">
        <v>78</v>
      </c>
    </row>
    <row r="19" spans="1:13" ht="15" customHeight="1">
      <c r="A19" s="47"/>
      <c r="B19" s="25"/>
      <c r="C19" s="51"/>
      <c r="D19" s="32">
        <v>1</v>
      </c>
      <c r="E19" s="27">
        <v>5.0609756097560979E-2</v>
      </c>
      <c r="F19" s="28">
        <v>0.37286585365853658</v>
      </c>
      <c r="G19" s="28">
        <v>6.890243902439025E-2</v>
      </c>
      <c r="H19" s="28">
        <v>0.26951219512195124</v>
      </c>
      <c r="I19" s="28">
        <v>0.10091463414634147</v>
      </c>
      <c r="J19" s="28">
        <v>0.11676829268292684</v>
      </c>
      <c r="K19" s="28">
        <v>4.3292682926829265E-2</v>
      </c>
      <c r="L19" s="28">
        <v>0.40975609756097559</v>
      </c>
      <c r="M19" s="28">
        <v>2.3780487804878049E-2</v>
      </c>
    </row>
    <row r="20" spans="1:13" ht="15" customHeight="1">
      <c r="A20" s="47"/>
      <c r="B20" s="25"/>
      <c r="C20" s="49" t="s">
        <v>305</v>
      </c>
      <c r="D20" s="29">
        <v>4523</v>
      </c>
      <c r="E20" s="30">
        <v>223</v>
      </c>
      <c r="F20" s="31">
        <v>1812</v>
      </c>
      <c r="G20" s="31">
        <v>413</v>
      </c>
      <c r="H20" s="31">
        <v>1333</v>
      </c>
      <c r="I20" s="31">
        <v>445</v>
      </c>
      <c r="J20" s="31">
        <v>604</v>
      </c>
      <c r="K20" s="31">
        <v>219</v>
      </c>
      <c r="L20" s="31">
        <v>1664</v>
      </c>
      <c r="M20" s="31">
        <v>140</v>
      </c>
    </row>
    <row r="21" spans="1:13" ht="15" customHeight="1">
      <c r="A21" s="47"/>
      <c r="B21" s="25"/>
      <c r="C21" s="51"/>
      <c r="D21" s="32">
        <v>1</v>
      </c>
      <c r="E21" s="27">
        <v>4.9303559584346672E-2</v>
      </c>
      <c r="F21" s="28">
        <v>0.40061905814724741</v>
      </c>
      <c r="G21" s="28">
        <v>9.1311076718991815E-2</v>
      </c>
      <c r="H21" s="28">
        <v>0.29471589652885255</v>
      </c>
      <c r="I21" s="28">
        <v>9.8386026973247845E-2</v>
      </c>
      <c r="J21" s="28">
        <v>0.13353968604908248</v>
      </c>
      <c r="K21" s="28">
        <v>4.8419190802564668E-2</v>
      </c>
      <c r="L21" s="28">
        <v>0.36789741322131331</v>
      </c>
      <c r="M21" s="28">
        <v>3.0952907362370108E-2</v>
      </c>
    </row>
    <row r="22" spans="1:13" ht="15" customHeight="1">
      <c r="A22" s="47"/>
      <c r="B22" s="25"/>
      <c r="C22" s="49" t="s">
        <v>306</v>
      </c>
      <c r="D22" s="29">
        <v>5762</v>
      </c>
      <c r="E22" s="30">
        <v>279</v>
      </c>
      <c r="F22" s="31">
        <v>2836</v>
      </c>
      <c r="G22" s="31">
        <v>665</v>
      </c>
      <c r="H22" s="31">
        <v>1940</v>
      </c>
      <c r="I22" s="31">
        <v>741</v>
      </c>
      <c r="J22" s="31">
        <v>926</v>
      </c>
      <c r="K22" s="31">
        <v>269</v>
      </c>
      <c r="L22" s="31">
        <v>1696</v>
      </c>
      <c r="M22" s="31">
        <v>215</v>
      </c>
    </row>
    <row r="23" spans="1:13" ht="15" customHeight="1">
      <c r="A23" s="47"/>
      <c r="B23" s="40"/>
      <c r="C23" s="50"/>
      <c r="D23" s="41">
        <v>1</v>
      </c>
      <c r="E23" s="42">
        <v>4.8420687261367577E-2</v>
      </c>
      <c r="F23" s="43">
        <v>0.49219021173203747</v>
      </c>
      <c r="G23" s="43">
        <v>0.11541131551544602</v>
      </c>
      <c r="H23" s="43">
        <v>0.3366886497743839</v>
      </c>
      <c r="I23" s="43">
        <v>0.1286011801457827</v>
      </c>
      <c r="J23" s="43">
        <v>0.16070808746962861</v>
      </c>
      <c r="K23" s="43">
        <v>4.6685178757375913E-2</v>
      </c>
      <c r="L23" s="43">
        <v>0.29434224227698713</v>
      </c>
      <c r="M23" s="43">
        <v>3.7313432835820892E-2</v>
      </c>
    </row>
    <row r="24" spans="1:13" ht="15" customHeight="1">
      <c r="A24" s="47"/>
      <c r="B24" s="25" t="s">
        <v>295</v>
      </c>
      <c r="C24" s="52" t="s">
        <v>307</v>
      </c>
      <c r="D24" s="22">
        <v>2093</v>
      </c>
      <c r="E24" s="23">
        <v>102</v>
      </c>
      <c r="F24" s="24">
        <v>815</v>
      </c>
      <c r="G24" s="24">
        <v>154</v>
      </c>
      <c r="H24" s="24">
        <v>566</v>
      </c>
      <c r="I24" s="24">
        <v>209</v>
      </c>
      <c r="J24" s="24">
        <v>241</v>
      </c>
      <c r="K24" s="24">
        <v>109</v>
      </c>
      <c r="L24" s="24">
        <v>804</v>
      </c>
      <c r="M24" s="24">
        <v>80</v>
      </c>
    </row>
    <row r="25" spans="1:13" ht="15" customHeight="1">
      <c r="A25" s="47"/>
      <c r="B25" s="25"/>
      <c r="C25" s="51"/>
      <c r="D25" s="32">
        <v>1</v>
      </c>
      <c r="E25" s="27">
        <v>4.8733874820831344E-2</v>
      </c>
      <c r="F25" s="28">
        <v>0.38939321548017203</v>
      </c>
      <c r="G25" s="28">
        <v>7.3578595317725759E-2</v>
      </c>
      <c r="H25" s="28">
        <v>0.27042522694696608</v>
      </c>
      <c r="I25" s="28">
        <v>9.9856665074056383E-2</v>
      </c>
      <c r="J25" s="28">
        <v>0.11514572384137602</v>
      </c>
      <c r="K25" s="28">
        <v>5.2078356426182512E-2</v>
      </c>
      <c r="L25" s="28">
        <v>0.38413760152890586</v>
      </c>
      <c r="M25" s="28">
        <v>3.8222646918299095E-2</v>
      </c>
    </row>
    <row r="26" spans="1:13" ht="15" customHeight="1">
      <c r="A26" s="47"/>
      <c r="B26" s="25"/>
      <c r="C26" s="49" t="s">
        <v>308</v>
      </c>
      <c r="D26" s="29">
        <v>6217</v>
      </c>
      <c r="E26" s="30">
        <v>338</v>
      </c>
      <c r="F26" s="31">
        <v>2868</v>
      </c>
      <c r="G26" s="31">
        <v>634</v>
      </c>
      <c r="H26" s="31">
        <v>2109</v>
      </c>
      <c r="I26" s="31">
        <v>760</v>
      </c>
      <c r="J26" s="31">
        <v>958</v>
      </c>
      <c r="K26" s="31">
        <v>261</v>
      </c>
      <c r="L26" s="31">
        <v>1972</v>
      </c>
      <c r="M26" s="31">
        <v>181</v>
      </c>
    </row>
    <row r="27" spans="1:13" ht="15" customHeight="1">
      <c r="A27" s="47"/>
      <c r="B27" s="25"/>
      <c r="C27" s="51"/>
      <c r="D27" s="32">
        <v>1</v>
      </c>
      <c r="E27" s="27">
        <v>5.4367058066591603E-2</v>
      </c>
      <c r="F27" s="28">
        <v>0.46131574714492518</v>
      </c>
      <c r="G27" s="28">
        <v>0.10197844619591442</v>
      </c>
      <c r="H27" s="28">
        <v>0.3392311404214251</v>
      </c>
      <c r="I27" s="28">
        <v>0.12224545600772077</v>
      </c>
      <c r="J27" s="28">
        <v>0.15409361428341645</v>
      </c>
      <c r="K27" s="28">
        <v>4.1981663181598843E-2</v>
      </c>
      <c r="L27" s="28">
        <v>0.31719478848319127</v>
      </c>
      <c r="M27" s="28">
        <v>2.9113720443944023E-2</v>
      </c>
    </row>
    <row r="28" spans="1:13" ht="15" customHeight="1">
      <c r="A28" s="47"/>
      <c r="B28" s="25"/>
      <c r="C28" s="49" t="s">
        <v>406</v>
      </c>
      <c r="D28" s="29">
        <v>7018</v>
      </c>
      <c r="E28" s="30">
        <v>308</v>
      </c>
      <c r="F28" s="31">
        <v>2621</v>
      </c>
      <c r="G28" s="31">
        <v>504</v>
      </c>
      <c r="H28" s="31">
        <v>1756</v>
      </c>
      <c r="I28" s="31">
        <v>689</v>
      </c>
      <c r="J28" s="31">
        <v>767</v>
      </c>
      <c r="K28" s="31">
        <v>298</v>
      </c>
      <c r="L28" s="31">
        <v>3000</v>
      </c>
      <c r="M28" s="31">
        <v>144</v>
      </c>
    </row>
    <row r="29" spans="1:13" ht="15" customHeight="1">
      <c r="A29" s="47"/>
      <c r="B29" s="25"/>
      <c r="C29" s="51"/>
      <c r="D29" s="32">
        <v>1</v>
      </c>
      <c r="E29" s="27">
        <v>4.3887147335423198E-2</v>
      </c>
      <c r="F29" s="28">
        <v>0.37346822456540324</v>
      </c>
      <c r="G29" s="28">
        <v>7.1815332003419774E-2</v>
      </c>
      <c r="H29" s="28">
        <v>0.25021373610715303</v>
      </c>
      <c r="I29" s="28">
        <v>9.8176118552294106E-2</v>
      </c>
      <c r="J29" s="28">
        <v>0.10929039612425193</v>
      </c>
      <c r="K29" s="28">
        <v>4.2462239954402965E-2</v>
      </c>
      <c r="L29" s="28">
        <v>0.42747221430607013</v>
      </c>
      <c r="M29" s="28">
        <v>2.0518666286691366E-2</v>
      </c>
    </row>
    <row r="30" spans="1:13" ht="15" customHeight="1">
      <c r="A30" s="47"/>
      <c r="B30" s="25"/>
      <c r="C30" s="49" t="s">
        <v>407</v>
      </c>
      <c r="D30" s="29">
        <v>4023</v>
      </c>
      <c r="E30" s="30">
        <v>187</v>
      </c>
      <c r="F30" s="31">
        <v>1432</v>
      </c>
      <c r="G30" s="31">
        <v>331</v>
      </c>
      <c r="H30" s="31">
        <v>1032</v>
      </c>
      <c r="I30" s="31">
        <v>397</v>
      </c>
      <c r="J30" s="31">
        <v>483</v>
      </c>
      <c r="K30" s="31">
        <v>228</v>
      </c>
      <c r="L30" s="31">
        <v>1651</v>
      </c>
      <c r="M30" s="31">
        <v>141</v>
      </c>
    </row>
    <row r="31" spans="1:13" ht="15" customHeight="1">
      <c r="A31" s="47"/>
      <c r="B31" s="40"/>
      <c r="C31" s="50"/>
      <c r="D31" s="41">
        <v>1</v>
      </c>
      <c r="E31" s="42">
        <v>4.6482724335073326E-2</v>
      </c>
      <c r="F31" s="43">
        <v>0.35595326870494653</v>
      </c>
      <c r="G31" s="43">
        <v>8.2276907780263489E-2</v>
      </c>
      <c r="H31" s="43">
        <v>0.25652498135719615</v>
      </c>
      <c r="I31" s="43">
        <v>9.8682575192642313E-2</v>
      </c>
      <c r="J31" s="43">
        <v>0.12005965697240865</v>
      </c>
      <c r="K31" s="43">
        <v>5.6674123788217748E-2</v>
      </c>
      <c r="L31" s="43">
        <v>0.41039025602783991</v>
      </c>
      <c r="M31" s="43">
        <v>3.5048471290082026E-2</v>
      </c>
    </row>
    <row r="32" spans="1:13" ht="15" customHeight="1">
      <c r="A32" s="47"/>
      <c r="B32" s="25" t="s">
        <v>296</v>
      </c>
      <c r="C32" s="52" t="s">
        <v>408</v>
      </c>
      <c r="D32" s="22">
        <v>2534</v>
      </c>
      <c r="E32" s="33">
        <v>208</v>
      </c>
      <c r="F32" s="34">
        <v>1149</v>
      </c>
      <c r="G32" s="34">
        <v>228</v>
      </c>
      <c r="H32" s="34">
        <v>811</v>
      </c>
      <c r="I32" s="34">
        <v>331</v>
      </c>
      <c r="J32" s="34">
        <v>362</v>
      </c>
      <c r="K32" s="34">
        <v>128</v>
      </c>
      <c r="L32" s="34">
        <v>838</v>
      </c>
      <c r="M32" s="34">
        <v>61</v>
      </c>
    </row>
    <row r="33" spans="1:13" ht="15" customHeight="1">
      <c r="A33" s="47"/>
      <c r="B33" s="25"/>
      <c r="C33" s="51"/>
      <c r="D33" s="32">
        <v>1</v>
      </c>
      <c r="E33" s="27">
        <v>8.2083662194159426E-2</v>
      </c>
      <c r="F33" s="28">
        <v>0.45343330702446727</v>
      </c>
      <c r="G33" s="28">
        <v>8.9976322020520916E-2</v>
      </c>
      <c r="H33" s="28">
        <v>0.32004735595895817</v>
      </c>
      <c r="I33" s="28">
        <v>0.13062352012628256</v>
      </c>
      <c r="J33" s="28">
        <v>0.14285714285714285</v>
      </c>
      <c r="K33" s="28">
        <v>5.0513022888713496E-2</v>
      </c>
      <c r="L33" s="28">
        <v>0.33070244672454618</v>
      </c>
      <c r="M33" s="28">
        <v>2.4072612470402526E-2</v>
      </c>
    </row>
    <row r="34" spans="1:13" ht="15" customHeight="1">
      <c r="A34" s="47"/>
      <c r="B34" s="25"/>
      <c r="C34" s="49" t="s">
        <v>409</v>
      </c>
      <c r="D34" s="29">
        <v>13584</v>
      </c>
      <c r="E34" s="35">
        <v>638</v>
      </c>
      <c r="F34" s="36">
        <v>5562</v>
      </c>
      <c r="G34" s="36">
        <v>1130</v>
      </c>
      <c r="H34" s="36">
        <v>3853</v>
      </c>
      <c r="I34" s="36">
        <v>1417</v>
      </c>
      <c r="J34" s="36">
        <v>1747</v>
      </c>
      <c r="K34" s="36">
        <v>592</v>
      </c>
      <c r="L34" s="36">
        <v>5187</v>
      </c>
      <c r="M34" s="36">
        <v>315</v>
      </c>
    </row>
    <row r="35" spans="1:13" ht="15" customHeight="1">
      <c r="A35" s="47"/>
      <c r="B35" s="25"/>
      <c r="C35" s="51"/>
      <c r="D35" s="32">
        <v>1</v>
      </c>
      <c r="E35" s="27">
        <v>4.6967020023557127E-2</v>
      </c>
      <c r="F35" s="28">
        <v>0.40945229681978801</v>
      </c>
      <c r="G35" s="28">
        <v>8.3186101295641926E-2</v>
      </c>
      <c r="H35" s="28">
        <v>0.28364252061248529</v>
      </c>
      <c r="I35" s="28">
        <v>0.10431389870435807</v>
      </c>
      <c r="J35" s="28">
        <v>0.12860718492343934</v>
      </c>
      <c r="K35" s="28">
        <v>4.3580683156654886E-2</v>
      </c>
      <c r="L35" s="28">
        <v>0.38184628975265017</v>
      </c>
      <c r="M35" s="28">
        <v>2.3189045936395761E-2</v>
      </c>
    </row>
    <row r="36" spans="1:13" ht="15" customHeight="1">
      <c r="A36" s="47"/>
      <c r="B36" s="25"/>
      <c r="C36" s="49" t="s">
        <v>410</v>
      </c>
      <c r="D36" s="29">
        <v>2397</v>
      </c>
      <c r="E36" s="35">
        <v>69</v>
      </c>
      <c r="F36" s="36">
        <v>782</v>
      </c>
      <c r="G36" s="36">
        <v>196</v>
      </c>
      <c r="H36" s="36">
        <v>605</v>
      </c>
      <c r="I36" s="36">
        <v>229</v>
      </c>
      <c r="J36" s="36">
        <v>278</v>
      </c>
      <c r="K36" s="36">
        <v>123</v>
      </c>
      <c r="L36" s="36">
        <v>1065</v>
      </c>
      <c r="M36" s="36">
        <v>73</v>
      </c>
    </row>
    <row r="37" spans="1:13" ht="15" customHeight="1">
      <c r="A37" s="47"/>
      <c r="B37" s="25"/>
      <c r="C37" s="51"/>
      <c r="D37" s="32">
        <v>1</v>
      </c>
      <c r="E37" s="27">
        <v>2.8785982478097622E-2</v>
      </c>
      <c r="F37" s="28">
        <v>0.32624113475177308</v>
      </c>
      <c r="G37" s="28">
        <v>8.1768877763871511E-2</v>
      </c>
      <c r="H37" s="28">
        <v>0.2523988318731748</v>
      </c>
      <c r="I37" s="28">
        <v>9.5536086775135587E-2</v>
      </c>
      <c r="J37" s="28">
        <v>0.11597830621610346</v>
      </c>
      <c r="K37" s="28">
        <v>5.1314142678347933E-2</v>
      </c>
      <c r="L37" s="28">
        <v>0.44430538172715894</v>
      </c>
      <c r="M37" s="28">
        <v>3.0454735085523571E-2</v>
      </c>
    </row>
    <row r="38" spans="1:13" ht="15" customHeight="1">
      <c r="A38" s="47"/>
      <c r="B38" s="25"/>
      <c r="C38" s="49" t="s">
        <v>411</v>
      </c>
      <c r="D38" s="29">
        <v>794</v>
      </c>
      <c r="E38" s="35">
        <v>13</v>
      </c>
      <c r="F38" s="36">
        <v>236</v>
      </c>
      <c r="G38" s="36">
        <v>72</v>
      </c>
      <c r="H38" s="36">
        <v>177</v>
      </c>
      <c r="I38" s="36">
        <v>76</v>
      </c>
      <c r="J38" s="36">
        <v>65</v>
      </c>
      <c r="K38" s="36">
        <v>51</v>
      </c>
      <c r="L38" s="36">
        <v>356</v>
      </c>
      <c r="M38" s="36">
        <v>53</v>
      </c>
    </row>
    <row r="39" spans="1:13" ht="15" customHeight="1">
      <c r="A39" s="47"/>
      <c r="B39" s="40"/>
      <c r="C39" s="50"/>
      <c r="D39" s="41">
        <v>1</v>
      </c>
      <c r="E39" s="42">
        <v>1.6372795969773299E-2</v>
      </c>
      <c r="F39" s="43">
        <v>0.29722921914357681</v>
      </c>
      <c r="G39" s="43">
        <v>9.06801007556675E-2</v>
      </c>
      <c r="H39" s="43">
        <v>0.22292191435768263</v>
      </c>
      <c r="I39" s="43">
        <v>9.5717884130982367E-2</v>
      </c>
      <c r="J39" s="43">
        <v>8.1863979848866494E-2</v>
      </c>
      <c r="K39" s="43">
        <v>6.4231738035264482E-2</v>
      </c>
      <c r="L39" s="43">
        <v>0.44836272040302266</v>
      </c>
      <c r="M39" s="43">
        <v>6.6750629722921909E-2</v>
      </c>
    </row>
    <row r="40" spans="1:13" ht="15" customHeight="1">
      <c r="A40" s="47"/>
      <c r="B40" s="25" t="s">
        <v>297</v>
      </c>
      <c r="C40" s="52" t="s">
        <v>2</v>
      </c>
      <c r="D40" s="22">
        <v>1979</v>
      </c>
      <c r="E40" s="23">
        <v>133</v>
      </c>
      <c r="F40" s="24">
        <v>871</v>
      </c>
      <c r="G40" s="24">
        <v>190</v>
      </c>
      <c r="H40" s="24">
        <v>593</v>
      </c>
      <c r="I40" s="24">
        <v>252</v>
      </c>
      <c r="J40" s="24">
        <v>284</v>
      </c>
      <c r="K40" s="24">
        <v>103</v>
      </c>
      <c r="L40" s="24">
        <v>668</v>
      </c>
      <c r="M40" s="24">
        <v>45</v>
      </c>
    </row>
    <row r="41" spans="1:13" ht="15" customHeight="1">
      <c r="A41" s="47"/>
      <c r="B41" s="25"/>
      <c r="C41" s="51"/>
      <c r="D41" s="32">
        <v>1</v>
      </c>
      <c r="E41" s="27">
        <v>6.7205659423951486E-2</v>
      </c>
      <c r="F41" s="28">
        <v>0.44012127337038909</v>
      </c>
      <c r="G41" s="28">
        <v>9.6008084891359272E-2</v>
      </c>
      <c r="H41" s="28">
        <v>0.29964628600303184</v>
      </c>
      <c r="I41" s="28">
        <v>0.12733703890853967</v>
      </c>
      <c r="J41" s="28">
        <v>0.14350682162708439</v>
      </c>
      <c r="K41" s="28">
        <v>5.2046488125315815E-2</v>
      </c>
      <c r="L41" s="28">
        <v>0.337544214249621</v>
      </c>
      <c r="M41" s="28">
        <v>2.2738756947953513E-2</v>
      </c>
    </row>
    <row r="42" spans="1:13" ht="15" customHeight="1">
      <c r="A42" s="47"/>
      <c r="B42" s="25"/>
      <c r="C42" s="49" t="s">
        <v>309</v>
      </c>
      <c r="D42" s="29">
        <v>1921</v>
      </c>
      <c r="E42" s="30">
        <v>77</v>
      </c>
      <c r="F42" s="31">
        <v>785</v>
      </c>
      <c r="G42" s="31">
        <v>186</v>
      </c>
      <c r="H42" s="31">
        <v>529</v>
      </c>
      <c r="I42" s="31">
        <v>238</v>
      </c>
      <c r="J42" s="31">
        <v>262</v>
      </c>
      <c r="K42" s="31">
        <v>74</v>
      </c>
      <c r="L42" s="31">
        <v>764</v>
      </c>
      <c r="M42" s="31">
        <v>25</v>
      </c>
    </row>
    <row r="43" spans="1:13" ht="15" customHeight="1">
      <c r="A43" s="47"/>
      <c r="B43" s="25"/>
      <c r="C43" s="51"/>
      <c r="D43" s="32">
        <v>1</v>
      </c>
      <c r="E43" s="27">
        <v>4.0083289953149401E-2</v>
      </c>
      <c r="F43" s="28">
        <v>0.4086413326392504</v>
      </c>
      <c r="G43" s="28">
        <v>9.6824570536179072E-2</v>
      </c>
      <c r="H43" s="28">
        <v>0.27537740760020823</v>
      </c>
      <c r="I43" s="28">
        <v>0.12389380530973451</v>
      </c>
      <c r="J43" s="28">
        <v>0.13638729828214471</v>
      </c>
      <c r="K43" s="28">
        <v>3.8521603331598125E-2</v>
      </c>
      <c r="L43" s="28">
        <v>0.39770952628839146</v>
      </c>
      <c r="M43" s="28">
        <v>1.3014055179593961E-2</v>
      </c>
    </row>
    <row r="44" spans="1:13" ht="15" customHeight="1">
      <c r="A44" s="47"/>
      <c r="B44" s="25"/>
      <c r="C44" s="49" t="s">
        <v>310</v>
      </c>
      <c r="D44" s="29">
        <v>1117</v>
      </c>
      <c r="E44" s="30">
        <v>88</v>
      </c>
      <c r="F44" s="31">
        <v>428</v>
      </c>
      <c r="G44" s="31">
        <v>98</v>
      </c>
      <c r="H44" s="31">
        <v>355</v>
      </c>
      <c r="I44" s="31">
        <v>126</v>
      </c>
      <c r="J44" s="31">
        <v>155</v>
      </c>
      <c r="K44" s="31">
        <v>65</v>
      </c>
      <c r="L44" s="31">
        <v>425</v>
      </c>
      <c r="M44" s="31">
        <v>19</v>
      </c>
    </row>
    <row r="45" spans="1:13" ht="15" customHeight="1">
      <c r="A45" s="47"/>
      <c r="B45" s="25"/>
      <c r="C45" s="51"/>
      <c r="D45" s="32">
        <v>1</v>
      </c>
      <c r="E45" s="27">
        <v>7.8782452999104746E-2</v>
      </c>
      <c r="F45" s="28">
        <v>0.38316920322291853</v>
      </c>
      <c r="G45" s="28">
        <v>8.7735004476275733E-2</v>
      </c>
      <c r="H45" s="28">
        <v>0.31781557743957028</v>
      </c>
      <c r="I45" s="28">
        <v>0.11280214861235452</v>
      </c>
      <c r="J45" s="28">
        <v>0.13876454789615039</v>
      </c>
      <c r="K45" s="28">
        <v>5.819158460161146E-2</v>
      </c>
      <c r="L45" s="28">
        <v>0.38048343777976723</v>
      </c>
      <c r="M45" s="28">
        <v>1.7009847806624886E-2</v>
      </c>
    </row>
    <row r="46" spans="1:13" ht="15" customHeight="1">
      <c r="A46" s="47"/>
      <c r="B46" s="25"/>
      <c r="C46" s="49" t="s">
        <v>5</v>
      </c>
      <c r="D46" s="29">
        <v>1482</v>
      </c>
      <c r="E46" s="30">
        <v>53</v>
      </c>
      <c r="F46" s="31">
        <v>563</v>
      </c>
      <c r="G46" s="31">
        <v>122</v>
      </c>
      <c r="H46" s="31">
        <v>426</v>
      </c>
      <c r="I46" s="31">
        <v>169</v>
      </c>
      <c r="J46" s="31">
        <v>184</v>
      </c>
      <c r="K46" s="31">
        <v>73</v>
      </c>
      <c r="L46" s="31">
        <v>582</v>
      </c>
      <c r="M46" s="31">
        <v>71</v>
      </c>
    </row>
    <row r="47" spans="1:13" ht="15" customHeight="1">
      <c r="A47" s="47"/>
      <c r="B47" s="25"/>
      <c r="C47" s="51"/>
      <c r="D47" s="32">
        <v>1</v>
      </c>
      <c r="E47" s="27">
        <v>3.5762483130904181E-2</v>
      </c>
      <c r="F47" s="28">
        <v>0.37989203778677461</v>
      </c>
      <c r="G47" s="28">
        <v>8.2321187584345479E-2</v>
      </c>
      <c r="H47" s="28">
        <v>0.2874493927125506</v>
      </c>
      <c r="I47" s="28">
        <v>0.11403508771929824</v>
      </c>
      <c r="J47" s="28">
        <v>0.12415654520917679</v>
      </c>
      <c r="K47" s="28">
        <v>4.9257759784075573E-2</v>
      </c>
      <c r="L47" s="28">
        <v>0.39271255060728744</v>
      </c>
      <c r="M47" s="28">
        <v>4.7908232118758436E-2</v>
      </c>
    </row>
    <row r="48" spans="1:13" ht="15" customHeight="1">
      <c r="A48" s="47"/>
      <c r="B48" s="25"/>
      <c r="C48" s="49" t="s">
        <v>311</v>
      </c>
      <c r="D48" s="29">
        <v>2208</v>
      </c>
      <c r="E48" s="30">
        <v>127</v>
      </c>
      <c r="F48" s="31">
        <v>895</v>
      </c>
      <c r="G48" s="31">
        <v>184</v>
      </c>
      <c r="H48" s="31">
        <v>643</v>
      </c>
      <c r="I48" s="31">
        <v>270</v>
      </c>
      <c r="J48" s="31">
        <v>258</v>
      </c>
      <c r="K48" s="31">
        <v>83</v>
      </c>
      <c r="L48" s="31">
        <v>792</v>
      </c>
      <c r="M48" s="31">
        <v>73</v>
      </c>
    </row>
    <row r="49" spans="1:13" ht="15" customHeight="1">
      <c r="A49" s="47"/>
      <c r="B49" s="25"/>
      <c r="C49" s="51"/>
      <c r="D49" s="32">
        <v>1</v>
      </c>
      <c r="E49" s="27">
        <v>5.7518115942028984E-2</v>
      </c>
      <c r="F49" s="28">
        <v>0.40534420289855072</v>
      </c>
      <c r="G49" s="28">
        <v>8.3333333333333329E-2</v>
      </c>
      <c r="H49" s="28">
        <v>0.29121376811594202</v>
      </c>
      <c r="I49" s="28">
        <v>0.12228260869565218</v>
      </c>
      <c r="J49" s="28">
        <v>0.11684782608695653</v>
      </c>
      <c r="K49" s="28">
        <v>3.7590579710144928E-2</v>
      </c>
      <c r="L49" s="28">
        <v>0.35869565217391303</v>
      </c>
      <c r="M49" s="28">
        <v>3.3061594202898552E-2</v>
      </c>
    </row>
    <row r="50" spans="1:13" ht="15" customHeight="1">
      <c r="A50" s="47"/>
      <c r="B50" s="25"/>
      <c r="C50" s="49" t="s">
        <v>7</v>
      </c>
      <c r="D50" s="29">
        <v>1532</v>
      </c>
      <c r="E50" s="30">
        <v>66</v>
      </c>
      <c r="F50" s="31">
        <v>620</v>
      </c>
      <c r="G50" s="31">
        <v>132</v>
      </c>
      <c r="H50" s="31">
        <v>464</v>
      </c>
      <c r="I50" s="31">
        <v>148</v>
      </c>
      <c r="J50" s="31">
        <v>195</v>
      </c>
      <c r="K50" s="31">
        <v>58</v>
      </c>
      <c r="L50" s="31">
        <v>572</v>
      </c>
      <c r="M50" s="31">
        <v>36</v>
      </c>
    </row>
    <row r="51" spans="1:13" ht="15" customHeight="1">
      <c r="A51" s="47"/>
      <c r="B51" s="25"/>
      <c r="C51" s="51"/>
      <c r="D51" s="32">
        <v>1</v>
      </c>
      <c r="E51" s="27">
        <v>4.3080939947780679E-2</v>
      </c>
      <c r="F51" s="28">
        <v>0.40469973890339428</v>
      </c>
      <c r="G51" s="28">
        <v>8.6161879895561358E-2</v>
      </c>
      <c r="H51" s="28">
        <v>0.30287206266318539</v>
      </c>
      <c r="I51" s="28">
        <v>9.6605744125326368E-2</v>
      </c>
      <c r="J51" s="28">
        <v>0.12728459530026109</v>
      </c>
      <c r="K51" s="28">
        <v>3.7859007832898174E-2</v>
      </c>
      <c r="L51" s="28">
        <v>0.37336814621409919</v>
      </c>
      <c r="M51" s="28">
        <v>2.3498694516971279E-2</v>
      </c>
    </row>
    <row r="52" spans="1:13" ht="15" customHeight="1">
      <c r="A52" s="47"/>
      <c r="B52" s="25"/>
      <c r="C52" s="49" t="s">
        <v>3</v>
      </c>
      <c r="D52" s="29">
        <v>2344</v>
      </c>
      <c r="E52" s="30">
        <v>90</v>
      </c>
      <c r="F52" s="31">
        <v>900</v>
      </c>
      <c r="G52" s="31">
        <v>206</v>
      </c>
      <c r="H52" s="31">
        <v>658</v>
      </c>
      <c r="I52" s="31">
        <v>223</v>
      </c>
      <c r="J52" s="31">
        <v>293</v>
      </c>
      <c r="K52" s="31">
        <v>96</v>
      </c>
      <c r="L52" s="31">
        <v>944</v>
      </c>
      <c r="M52" s="31">
        <v>71</v>
      </c>
    </row>
    <row r="53" spans="1:13" ht="15" customHeight="1">
      <c r="A53" s="47"/>
      <c r="B53" s="25"/>
      <c r="C53" s="51"/>
      <c r="D53" s="32">
        <v>1</v>
      </c>
      <c r="E53" s="27">
        <v>3.839590443686007E-2</v>
      </c>
      <c r="F53" s="28">
        <v>0.38395904436860068</v>
      </c>
      <c r="G53" s="28">
        <v>8.7883959044368604E-2</v>
      </c>
      <c r="H53" s="28">
        <v>0.28071672354948807</v>
      </c>
      <c r="I53" s="28">
        <v>9.5136518771331058E-2</v>
      </c>
      <c r="J53" s="28">
        <v>0.125</v>
      </c>
      <c r="K53" s="28">
        <v>4.0955631399317405E-2</v>
      </c>
      <c r="L53" s="28">
        <v>0.40273037542662116</v>
      </c>
      <c r="M53" s="28">
        <v>3.0290102389078498E-2</v>
      </c>
    </row>
    <row r="54" spans="1:13" ht="15" customHeight="1">
      <c r="A54" s="47"/>
      <c r="B54" s="25"/>
      <c r="C54" s="49" t="s">
        <v>6</v>
      </c>
      <c r="D54" s="29">
        <v>1909</v>
      </c>
      <c r="E54" s="30">
        <v>72</v>
      </c>
      <c r="F54" s="31">
        <v>738</v>
      </c>
      <c r="G54" s="31">
        <v>110</v>
      </c>
      <c r="H54" s="31">
        <v>481</v>
      </c>
      <c r="I54" s="31">
        <v>148</v>
      </c>
      <c r="J54" s="31">
        <v>200</v>
      </c>
      <c r="K54" s="31">
        <v>99</v>
      </c>
      <c r="L54" s="31">
        <v>786</v>
      </c>
      <c r="M54" s="31">
        <v>44</v>
      </c>
    </row>
    <row r="55" spans="1:13" ht="15" customHeight="1">
      <c r="A55" s="47"/>
      <c r="B55" s="25"/>
      <c r="C55" s="51"/>
      <c r="D55" s="32">
        <v>1</v>
      </c>
      <c r="E55" s="27">
        <v>3.7716081718177058E-2</v>
      </c>
      <c r="F55" s="28">
        <v>0.38658983761131482</v>
      </c>
      <c r="G55" s="28">
        <v>5.7621791513881616E-2</v>
      </c>
      <c r="H55" s="28">
        <v>0.25196437925615506</v>
      </c>
      <c r="I55" s="28">
        <v>7.7527501309586175E-2</v>
      </c>
      <c r="J55" s="28">
        <v>0.10476689366160294</v>
      </c>
      <c r="K55" s="28">
        <v>5.1859612362493451E-2</v>
      </c>
      <c r="L55" s="28">
        <v>0.41173389209009953</v>
      </c>
      <c r="M55" s="28">
        <v>2.3048716605552647E-2</v>
      </c>
    </row>
    <row r="56" spans="1:13" ht="15" customHeight="1">
      <c r="A56" s="47"/>
      <c r="B56" s="25"/>
      <c r="C56" s="49" t="s">
        <v>8</v>
      </c>
      <c r="D56" s="29">
        <v>5182</v>
      </c>
      <c r="E56" s="30">
        <v>235</v>
      </c>
      <c r="F56" s="31">
        <v>2047</v>
      </c>
      <c r="G56" s="31">
        <v>424</v>
      </c>
      <c r="H56" s="31">
        <v>1383</v>
      </c>
      <c r="I56" s="31">
        <v>504</v>
      </c>
      <c r="J56" s="31">
        <v>656</v>
      </c>
      <c r="K56" s="31">
        <v>257</v>
      </c>
      <c r="L56" s="31">
        <v>2022</v>
      </c>
      <c r="M56" s="31">
        <v>198</v>
      </c>
    </row>
    <row r="57" spans="1:13" ht="15" customHeight="1">
      <c r="A57" s="47"/>
      <c r="B57" s="40"/>
      <c r="C57" s="50"/>
      <c r="D57" s="41">
        <v>1</v>
      </c>
      <c r="E57" s="42">
        <v>4.5349285989965266E-2</v>
      </c>
      <c r="F57" s="43">
        <v>0.39502122732535699</v>
      </c>
      <c r="G57" s="43">
        <v>8.1821690467001162E-2</v>
      </c>
      <c r="H57" s="43">
        <v>0.2668853724430722</v>
      </c>
      <c r="I57" s="43">
        <v>9.7259745272095716E-2</v>
      </c>
      <c r="J57" s="43">
        <v>0.12659204940177538</v>
      </c>
      <c r="K57" s="43">
        <v>4.9594751061366266E-2</v>
      </c>
      <c r="L57" s="43">
        <v>0.39019683519876497</v>
      </c>
      <c r="M57" s="43">
        <v>3.8209185642609028E-2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174" priority="31" rank="1"/>
  </conditionalFormatting>
  <conditionalFormatting sqref="E57:M57">
    <cfRule type="top10" dxfId="173" priority="25" rank="1"/>
  </conditionalFormatting>
  <conditionalFormatting sqref="E55:M55">
    <cfRule type="top10" dxfId="172" priority="24" rank="1"/>
  </conditionalFormatting>
  <conditionalFormatting sqref="E53:M53">
    <cfRule type="top10" dxfId="171" priority="23" rank="1"/>
  </conditionalFormatting>
  <conditionalFormatting sqref="E51:M51">
    <cfRule type="top10" dxfId="170" priority="22" rank="1"/>
  </conditionalFormatting>
  <conditionalFormatting sqref="E49:M49">
    <cfRule type="top10" dxfId="169" priority="21" rank="1"/>
  </conditionalFormatting>
  <conditionalFormatting sqref="E47:M47">
    <cfRule type="top10" dxfId="168" priority="20" rank="1"/>
  </conditionalFormatting>
  <conditionalFormatting sqref="E45:M45">
    <cfRule type="top10" dxfId="167" priority="19" rank="1"/>
  </conditionalFormatting>
  <conditionalFormatting sqref="E43:M43">
    <cfRule type="top10" dxfId="166" priority="18" rank="1"/>
  </conditionalFormatting>
  <conditionalFormatting sqref="E41:M41">
    <cfRule type="top10" dxfId="165" priority="17" rank="1"/>
  </conditionalFormatting>
  <conditionalFormatting sqref="E39:M39">
    <cfRule type="top10" dxfId="164" priority="16" rank="1"/>
  </conditionalFormatting>
  <conditionalFormatting sqref="E37:M37">
    <cfRule type="top10" dxfId="163" priority="15" rank="1"/>
  </conditionalFormatting>
  <conditionalFormatting sqref="E35:M35">
    <cfRule type="top10" dxfId="162" priority="14" rank="1"/>
  </conditionalFormatting>
  <conditionalFormatting sqref="E33:M33">
    <cfRule type="top10" dxfId="161" priority="13" rank="1"/>
  </conditionalFormatting>
  <conditionalFormatting sqref="E31:M31">
    <cfRule type="top10" dxfId="160" priority="11" rank="1"/>
  </conditionalFormatting>
  <conditionalFormatting sqref="E29:M29">
    <cfRule type="top10" dxfId="159" priority="10" rank="1"/>
  </conditionalFormatting>
  <conditionalFormatting sqref="E27:M27">
    <cfRule type="top10" dxfId="158" priority="9" rank="1"/>
  </conditionalFormatting>
  <conditionalFormatting sqref="E25:M25">
    <cfRule type="top10" dxfId="157" priority="8" rank="1"/>
  </conditionalFormatting>
  <conditionalFormatting sqref="E23:M23">
    <cfRule type="top10" dxfId="156" priority="7" rank="1"/>
  </conditionalFormatting>
  <conditionalFormatting sqref="E21:M21">
    <cfRule type="top10" dxfId="155" priority="6" rank="1"/>
  </conditionalFormatting>
  <conditionalFormatting sqref="E19:M19">
    <cfRule type="top10" dxfId="154" priority="5" rank="1"/>
  </conditionalFormatting>
  <conditionalFormatting sqref="E17:M17">
    <cfRule type="top10" dxfId="153" priority="4" rank="1"/>
  </conditionalFormatting>
  <conditionalFormatting sqref="E15:M15">
    <cfRule type="top10" dxfId="152" priority="3" rank="1"/>
  </conditionalFormatting>
  <conditionalFormatting sqref="E13:M13">
    <cfRule type="top10" dxfId="151" priority="2" rank="1"/>
  </conditionalFormatting>
  <conditionalFormatting sqref="E11:M11">
    <cfRule type="top10" dxfId="1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4" width="8.625" style="3"/>
    <col min="5" max="11" width="8.625" style="3" customWidth="1"/>
    <col min="12" max="24" width="8.625" style="38" customWidth="1"/>
    <col min="25"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372</v>
      </c>
    </row>
    <row r="4" spans="1:16384" ht="15" customHeight="1">
      <c r="B4" s="3" t="s">
        <v>319</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395</v>
      </c>
      <c r="F7" s="14" t="s">
        <v>396</v>
      </c>
      <c r="G7" s="14" t="s">
        <v>397</v>
      </c>
      <c r="H7" s="14" t="s">
        <v>398</v>
      </c>
      <c r="I7" s="14" t="s">
        <v>399</v>
      </c>
      <c r="J7" s="14" t="s">
        <v>400</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10158</v>
      </c>
      <c r="F8" s="17">
        <v>6990</v>
      </c>
      <c r="G8" s="17">
        <v>3352</v>
      </c>
      <c r="H8" s="17">
        <v>8392</v>
      </c>
      <c r="I8" s="17">
        <v>11691</v>
      </c>
      <c r="J8" s="17">
        <v>6308</v>
      </c>
      <c r="K8" s="17">
        <v>1235</v>
      </c>
    </row>
    <row r="9" spans="1:16384" ht="15" customHeight="1">
      <c r="A9" s="47"/>
      <c r="B9" s="55"/>
      <c r="C9" s="56"/>
      <c r="D9" s="18">
        <v>1</v>
      </c>
      <c r="E9" s="19">
        <v>0.5163159499847515</v>
      </c>
      <c r="F9" s="20">
        <v>0.35529124733150352</v>
      </c>
      <c r="G9" s="20">
        <v>0.17037714750432043</v>
      </c>
      <c r="H9" s="20">
        <v>0.42655281081630581</v>
      </c>
      <c r="I9" s="20">
        <v>0.59423604757548032</v>
      </c>
      <c r="J9" s="20">
        <v>0.32062620717698487</v>
      </c>
      <c r="K9" s="20">
        <v>6.2773203212361489E-2</v>
      </c>
    </row>
    <row r="10" spans="1:16384" ht="15" customHeight="1">
      <c r="A10" s="47"/>
      <c r="B10" s="21" t="s">
        <v>294</v>
      </c>
      <c r="C10" s="57" t="s">
        <v>300</v>
      </c>
      <c r="D10" s="22">
        <v>9368</v>
      </c>
      <c r="E10" s="23">
        <v>4492</v>
      </c>
      <c r="F10" s="24">
        <v>3118</v>
      </c>
      <c r="G10" s="24">
        <v>1291</v>
      </c>
      <c r="H10" s="24">
        <v>3390</v>
      </c>
      <c r="I10" s="24">
        <v>5306</v>
      </c>
      <c r="J10" s="24">
        <v>2708</v>
      </c>
      <c r="K10" s="24">
        <v>679</v>
      </c>
    </row>
    <row r="11" spans="1:16384" ht="15" customHeight="1">
      <c r="A11" s="47"/>
      <c r="B11" s="25"/>
      <c r="C11" s="51"/>
      <c r="D11" s="26">
        <v>1</v>
      </c>
      <c r="E11" s="27">
        <v>0.47950469684030744</v>
      </c>
      <c r="F11" s="28">
        <v>0.33283518360375747</v>
      </c>
      <c r="G11" s="28">
        <v>0.13780956447480786</v>
      </c>
      <c r="H11" s="28">
        <v>0.36187019641332197</v>
      </c>
      <c r="I11" s="28">
        <v>0.566396242527754</v>
      </c>
      <c r="J11" s="28">
        <v>0.28906917164816398</v>
      </c>
      <c r="K11" s="28">
        <v>7.2480785653287791E-2</v>
      </c>
    </row>
    <row r="12" spans="1:16384" ht="15" customHeight="1">
      <c r="A12" s="47"/>
      <c r="B12" s="25"/>
      <c r="C12" s="49" t="s">
        <v>301</v>
      </c>
      <c r="D12" s="29">
        <v>10225</v>
      </c>
      <c r="E12" s="30">
        <v>5635</v>
      </c>
      <c r="F12" s="31">
        <v>3849</v>
      </c>
      <c r="G12" s="31">
        <v>2052</v>
      </c>
      <c r="H12" s="31">
        <v>4976</v>
      </c>
      <c r="I12" s="31">
        <v>6353</v>
      </c>
      <c r="J12" s="31">
        <v>3581</v>
      </c>
      <c r="K12" s="31">
        <v>535</v>
      </c>
    </row>
    <row r="13" spans="1:16384" ht="15" customHeight="1">
      <c r="A13" s="47"/>
      <c r="B13" s="40"/>
      <c r="C13" s="50"/>
      <c r="D13" s="41">
        <v>1</v>
      </c>
      <c r="E13" s="42">
        <v>0.55110024449877748</v>
      </c>
      <c r="F13" s="43">
        <v>0.37643031784841074</v>
      </c>
      <c r="G13" s="43">
        <v>0.20068459657701712</v>
      </c>
      <c r="H13" s="43">
        <v>0.48665036674816625</v>
      </c>
      <c r="I13" s="43">
        <v>0.62132029339853301</v>
      </c>
      <c r="J13" s="43">
        <v>0.3502200488997555</v>
      </c>
      <c r="K13" s="43">
        <v>5.2322738386308069E-2</v>
      </c>
    </row>
    <row r="14" spans="1:16384" ht="15" customHeight="1">
      <c r="A14" s="47"/>
      <c r="B14" s="25" t="s">
        <v>1</v>
      </c>
      <c r="C14" s="52" t="s">
        <v>302</v>
      </c>
      <c r="D14" s="22">
        <v>2690</v>
      </c>
      <c r="E14" s="23">
        <v>1348</v>
      </c>
      <c r="F14" s="24">
        <v>911</v>
      </c>
      <c r="G14" s="24">
        <v>530</v>
      </c>
      <c r="H14" s="24">
        <v>1228</v>
      </c>
      <c r="I14" s="24">
        <v>1656</v>
      </c>
      <c r="J14" s="24">
        <v>1088</v>
      </c>
      <c r="K14" s="24">
        <v>121</v>
      </c>
    </row>
    <row r="15" spans="1:16384" ht="15" customHeight="1">
      <c r="A15" s="47"/>
      <c r="B15" s="25"/>
      <c r="C15" s="51"/>
      <c r="D15" s="32">
        <v>1</v>
      </c>
      <c r="E15" s="27">
        <v>0.50111524163568777</v>
      </c>
      <c r="F15" s="28">
        <v>0.33866171003717471</v>
      </c>
      <c r="G15" s="28">
        <v>0.19702602230483271</v>
      </c>
      <c r="H15" s="28">
        <v>0.45650557620817844</v>
      </c>
      <c r="I15" s="28">
        <v>0.6156133828996283</v>
      </c>
      <c r="J15" s="28">
        <v>0.40446096654275093</v>
      </c>
      <c r="K15" s="28">
        <v>4.4981412639405208E-2</v>
      </c>
    </row>
    <row r="16" spans="1:16384" ht="15" customHeight="1">
      <c r="A16" s="47"/>
      <c r="B16" s="25"/>
      <c r="C16" s="49" t="s">
        <v>303</v>
      </c>
      <c r="D16" s="29">
        <v>2875</v>
      </c>
      <c r="E16" s="30">
        <v>1475</v>
      </c>
      <c r="F16" s="31">
        <v>963</v>
      </c>
      <c r="G16" s="31">
        <v>531</v>
      </c>
      <c r="H16" s="31">
        <v>1250</v>
      </c>
      <c r="I16" s="31">
        <v>1766</v>
      </c>
      <c r="J16" s="31">
        <v>1099</v>
      </c>
      <c r="K16" s="31">
        <v>156</v>
      </c>
    </row>
    <row r="17" spans="1:11" ht="15" customHeight="1">
      <c r="A17" s="47"/>
      <c r="B17" s="25"/>
      <c r="C17" s="51"/>
      <c r="D17" s="32">
        <v>1</v>
      </c>
      <c r="E17" s="27">
        <v>0.5130434782608696</v>
      </c>
      <c r="F17" s="28">
        <v>0.33495652173913043</v>
      </c>
      <c r="G17" s="28">
        <v>0.18469565217391304</v>
      </c>
      <c r="H17" s="28">
        <v>0.43478260869565216</v>
      </c>
      <c r="I17" s="28">
        <v>0.61426086956521742</v>
      </c>
      <c r="J17" s="28">
        <v>0.38226086956521738</v>
      </c>
      <c r="K17" s="28">
        <v>5.426086956521739E-2</v>
      </c>
    </row>
    <row r="18" spans="1:11" ht="15" customHeight="1">
      <c r="A18" s="47"/>
      <c r="B18" s="25"/>
      <c r="C18" s="49" t="s">
        <v>304</v>
      </c>
      <c r="D18" s="29">
        <v>3280</v>
      </c>
      <c r="E18" s="30">
        <v>1693</v>
      </c>
      <c r="F18" s="31">
        <v>1190</v>
      </c>
      <c r="G18" s="31">
        <v>605</v>
      </c>
      <c r="H18" s="31">
        <v>1416</v>
      </c>
      <c r="I18" s="31">
        <v>2027</v>
      </c>
      <c r="J18" s="31">
        <v>1155</v>
      </c>
      <c r="K18" s="31">
        <v>189</v>
      </c>
    </row>
    <row r="19" spans="1:11" ht="15" customHeight="1">
      <c r="A19" s="47"/>
      <c r="B19" s="25"/>
      <c r="C19" s="51"/>
      <c r="D19" s="32">
        <v>1</v>
      </c>
      <c r="E19" s="27">
        <v>0.51615853658536581</v>
      </c>
      <c r="F19" s="28">
        <v>0.36280487804878048</v>
      </c>
      <c r="G19" s="28">
        <v>0.18445121951219512</v>
      </c>
      <c r="H19" s="28">
        <v>0.43170731707317073</v>
      </c>
      <c r="I19" s="28">
        <v>0.61798780487804883</v>
      </c>
      <c r="J19" s="28">
        <v>0.35213414634146339</v>
      </c>
      <c r="K19" s="28">
        <v>5.7621951219512198E-2</v>
      </c>
    </row>
    <row r="20" spans="1:11" ht="15" customHeight="1">
      <c r="A20" s="47"/>
      <c r="B20" s="25"/>
      <c r="C20" s="49" t="s">
        <v>305</v>
      </c>
      <c r="D20" s="29">
        <v>4523</v>
      </c>
      <c r="E20" s="30">
        <v>2345</v>
      </c>
      <c r="F20" s="31">
        <v>1654</v>
      </c>
      <c r="G20" s="31">
        <v>735</v>
      </c>
      <c r="H20" s="31">
        <v>1912</v>
      </c>
      <c r="I20" s="31">
        <v>2699</v>
      </c>
      <c r="J20" s="31">
        <v>1398</v>
      </c>
      <c r="K20" s="31">
        <v>279</v>
      </c>
    </row>
    <row r="21" spans="1:11" ht="15" customHeight="1">
      <c r="A21" s="47"/>
      <c r="B21" s="25"/>
      <c r="C21" s="51"/>
      <c r="D21" s="32">
        <v>1</v>
      </c>
      <c r="E21" s="27">
        <v>0.51846119831969928</v>
      </c>
      <c r="F21" s="28">
        <v>0.36568649126685826</v>
      </c>
      <c r="G21" s="28">
        <v>0.16250276365244307</v>
      </c>
      <c r="H21" s="28">
        <v>0.42272827769179749</v>
      </c>
      <c r="I21" s="28">
        <v>0.5967278355074066</v>
      </c>
      <c r="J21" s="28">
        <v>0.30908688923281008</v>
      </c>
      <c r="K21" s="28">
        <v>6.1684722529294717E-2</v>
      </c>
    </row>
    <row r="22" spans="1:11" ht="15" customHeight="1">
      <c r="A22" s="47"/>
      <c r="B22" s="25"/>
      <c r="C22" s="49" t="s">
        <v>306</v>
      </c>
      <c r="D22" s="29">
        <v>5762</v>
      </c>
      <c r="E22" s="30">
        <v>3051</v>
      </c>
      <c r="F22" s="31">
        <v>2114</v>
      </c>
      <c r="G22" s="31">
        <v>872</v>
      </c>
      <c r="H22" s="31">
        <v>2371</v>
      </c>
      <c r="I22" s="31">
        <v>3272</v>
      </c>
      <c r="J22" s="31">
        <v>1432</v>
      </c>
      <c r="K22" s="31">
        <v>419</v>
      </c>
    </row>
    <row r="23" spans="1:11" ht="15" customHeight="1">
      <c r="A23" s="47"/>
      <c r="B23" s="40"/>
      <c r="C23" s="50"/>
      <c r="D23" s="41">
        <v>1</v>
      </c>
      <c r="E23" s="42">
        <v>0.52950364456785837</v>
      </c>
      <c r="F23" s="43">
        <v>0.36688649774383897</v>
      </c>
      <c r="G23" s="43">
        <v>0.15133634154807357</v>
      </c>
      <c r="H23" s="43">
        <v>0.41148906629642484</v>
      </c>
      <c r="I23" s="43">
        <v>0.56785838250607423</v>
      </c>
      <c r="J23" s="43">
        <v>0.24852481777160709</v>
      </c>
      <c r="K23" s="43">
        <v>7.2717806317250958E-2</v>
      </c>
    </row>
    <row r="24" spans="1:11" ht="15" customHeight="1">
      <c r="A24" s="47"/>
      <c r="B24" s="25" t="s">
        <v>295</v>
      </c>
      <c r="C24" s="52" t="s">
        <v>307</v>
      </c>
      <c r="D24" s="22">
        <v>2093</v>
      </c>
      <c r="E24" s="23">
        <v>963</v>
      </c>
      <c r="F24" s="24">
        <v>767</v>
      </c>
      <c r="G24" s="24">
        <v>339</v>
      </c>
      <c r="H24" s="24">
        <v>845</v>
      </c>
      <c r="I24" s="24">
        <v>1088</v>
      </c>
      <c r="J24" s="24">
        <v>656</v>
      </c>
      <c r="K24" s="24">
        <v>193</v>
      </c>
    </row>
    <row r="25" spans="1:11" ht="15" customHeight="1">
      <c r="A25" s="47"/>
      <c r="B25" s="25"/>
      <c r="C25" s="51"/>
      <c r="D25" s="32">
        <v>1</v>
      </c>
      <c r="E25" s="27">
        <v>0.46010511227902534</v>
      </c>
      <c r="F25" s="28">
        <v>0.36645962732919257</v>
      </c>
      <c r="G25" s="28">
        <v>0.16196846631629241</v>
      </c>
      <c r="H25" s="28">
        <v>0.40372670807453415</v>
      </c>
      <c r="I25" s="28">
        <v>0.5198279980888677</v>
      </c>
      <c r="J25" s="28">
        <v>0.31342570473005255</v>
      </c>
      <c r="K25" s="28">
        <v>9.221213569039656E-2</v>
      </c>
    </row>
    <row r="26" spans="1:11" ht="15" customHeight="1">
      <c r="A26" s="47"/>
      <c r="B26" s="25"/>
      <c r="C26" s="49" t="s">
        <v>308</v>
      </c>
      <c r="D26" s="29">
        <v>6217</v>
      </c>
      <c r="E26" s="30">
        <v>3339</v>
      </c>
      <c r="F26" s="31">
        <v>2361</v>
      </c>
      <c r="G26" s="31">
        <v>1027</v>
      </c>
      <c r="H26" s="31">
        <v>2689</v>
      </c>
      <c r="I26" s="31">
        <v>3808</v>
      </c>
      <c r="J26" s="31">
        <v>1805</v>
      </c>
      <c r="K26" s="31">
        <v>357</v>
      </c>
    </row>
    <row r="27" spans="1:11" ht="15" customHeight="1">
      <c r="A27" s="47"/>
      <c r="B27" s="25"/>
      <c r="C27" s="51"/>
      <c r="D27" s="32">
        <v>1</v>
      </c>
      <c r="E27" s="27">
        <v>0.53707576001286794</v>
      </c>
      <c r="F27" s="28">
        <v>0.3797651600450378</v>
      </c>
      <c r="G27" s="28">
        <v>0.16519221489464372</v>
      </c>
      <c r="H27" s="28">
        <v>0.43252372526942257</v>
      </c>
      <c r="I27" s="28">
        <v>0.61251407431236926</v>
      </c>
      <c r="J27" s="28">
        <v>0.29033295801833681</v>
      </c>
      <c r="K27" s="28">
        <v>5.7423194466784622E-2</v>
      </c>
    </row>
    <row r="28" spans="1:11" ht="15" customHeight="1">
      <c r="A28" s="47"/>
      <c r="B28" s="25"/>
      <c r="C28" s="49" t="s">
        <v>406</v>
      </c>
      <c r="D28" s="29">
        <v>7018</v>
      </c>
      <c r="E28" s="30">
        <v>3670</v>
      </c>
      <c r="F28" s="31">
        <v>2438</v>
      </c>
      <c r="G28" s="31">
        <v>1239</v>
      </c>
      <c r="H28" s="31">
        <v>3059</v>
      </c>
      <c r="I28" s="31">
        <v>4319</v>
      </c>
      <c r="J28" s="31">
        <v>2521</v>
      </c>
      <c r="K28" s="31">
        <v>329</v>
      </c>
    </row>
    <row r="29" spans="1:11" ht="15" customHeight="1">
      <c r="A29" s="47"/>
      <c r="B29" s="25"/>
      <c r="C29" s="51"/>
      <c r="D29" s="32">
        <v>1</v>
      </c>
      <c r="E29" s="27">
        <v>0.52294100883442574</v>
      </c>
      <c r="F29" s="28">
        <v>0.34739241949273297</v>
      </c>
      <c r="G29" s="28">
        <v>0.17654602450840695</v>
      </c>
      <c r="H29" s="28">
        <v>0.43587916785408948</v>
      </c>
      <c r="I29" s="28">
        <v>0.61541749786263888</v>
      </c>
      <c r="J29" s="28">
        <v>0.35921915075520089</v>
      </c>
      <c r="K29" s="28">
        <v>4.6879452835565688E-2</v>
      </c>
    </row>
    <row r="30" spans="1:11" ht="15" customHeight="1">
      <c r="A30" s="47"/>
      <c r="B30" s="25"/>
      <c r="C30" s="49" t="s">
        <v>407</v>
      </c>
      <c r="D30" s="29">
        <v>4023</v>
      </c>
      <c r="E30" s="30">
        <v>2052</v>
      </c>
      <c r="F30" s="31">
        <v>1333</v>
      </c>
      <c r="G30" s="31">
        <v>712</v>
      </c>
      <c r="H30" s="31">
        <v>1694</v>
      </c>
      <c r="I30" s="31">
        <v>2328</v>
      </c>
      <c r="J30" s="31">
        <v>1250</v>
      </c>
      <c r="K30" s="31">
        <v>286</v>
      </c>
    </row>
    <row r="31" spans="1:11" ht="15" customHeight="1">
      <c r="A31" s="47"/>
      <c r="B31" s="40"/>
      <c r="C31" s="50"/>
      <c r="D31" s="41">
        <v>1</v>
      </c>
      <c r="E31" s="42">
        <v>0.51006711409395977</v>
      </c>
      <c r="F31" s="43">
        <v>0.33134476758637832</v>
      </c>
      <c r="G31" s="43">
        <v>0.17698235147899577</v>
      </c>
      <c r="H31" s="43">
        <v>0.4210787969177231</v>
      </c>
      <c r="I31" s="43">
        <v>0.57867263236390754</v>
      </c>
      <c r="J31" s="43">
        <v>0.31071339796172009</v>
      </c>
      <c r="K31" s="43">
        <v>7.1091225453641563E-2</v>
      </c>
    </row>
    <row r="32" spans="1:11" ht="15" customHeight="1">
      <c r="A32" s="47"/>
      <c r="B32" s="25" t="s">
        <v>296</v>
      </c>
      <c r="C32" s="52" t="s">
        <v>408</v>
      </c>
      <c r="D32" s="22">
        <v>2534</v>
      </c>
      <c r="E32" s="33">
        <v>1392</v>
      </c>
      <c r="F32" s="34">
        <v>903</v>
      </c>
      <c r="G32" s="34">
        <v>491</v>
      </c>
      <c r="H32" s="34">
        <v>1095</v>
      </c>
      <c r="I32" s="34">
        <v>1468</v>
      </c>
      <c r="J32" s="34">
        <v>740</v>
      </c>
      <c r="K32" s="34">
        <v>147</v>
      </c>
    </row>
    <row r="33" spans="1:11" ht="15" customHeight="1">
      <c r="A33" s="47"/>
      <c r="B33" s="25"/>
      <c r="C33" s="51"/>
      <c r="D33" s="32">
        <v>1</v>
      </c>
      <c r="E33" s="27">
        <v>0.5493291239147593</v>
      </c>
      <c r="F33" s="28">
        <v>0.35635359116022097</v>
      </c>
      <c r="G33" s="28">
        <v>0.19376479873717442</v>
      </c>
      <c r="H33" s="28">
        <v>0.43212312549329124</v>
      </c>
      <c r="I33" s="28">
        <v>0.57932123125493296</v>
      </c>
      <c r="J33" s="28">
        <v>0.2920284135753749</v>
      </c>
      <c r="K33" s="28">
        <v>5.8011049723756904E-2</v>
      </c>
    </row>
    <row r="34" spans="1:11" ht="15" customHeight="1">
      <c r="A34" s="47"/>
      <c r="B34" s="25"/>
      <c r="C34" s="49" t="s">
        <v>409</v>
      </c>
      <c r="D34" s="29">
        <v>13584</v>
      </c>
      <c r="E34" s="35">
        <v>7218</v>
      </c>
      <c r="F34" s="36">
        <v>4923</v>
      </c>
      <c r="G34" s="36">
        <v>2344</v>
      </c>
      <c r="H34" s="36">
        <v>5993</v>
      </c>
      <c r="I34" s="36">
        <v>8285</v>
      </c>
      <c r="J34" s="36">
        <v>4316</v>
      </c>
      <c r="K34" s="36">
        <v>724</v>
      </c>
    </row>
    <row r="35" spans="1:11" ht="15" customHeight="1">
      <c r="A35" s="47"/>
      <c r="B35" s="25"/>
      <c r="C35" s="51"/>
      <c r="D35" s="32">
        <v>1</v>
      </c>
      <c r="E35" s="27">
        <v>0.53136042402826855</v>
      </c>
      <c r="F35" s="28">
        <v>0.36241166077738518</v>
      </c>
      <c r="G35" s="28">
        <v>0.17255594817432274</v>
      </c>
      <c r="H35" s="28">
        <v>0.44118080094228507</v>
      </c>
      <c r="I35" s="28">
        <v>0.60990871613663133</v>
      </c>
      <c r="J35" s="28">
        <v>0.31772673733804474</v>
      </c>
      <c r="K35" s="28">
        <v>5.3297997644287394E-2</v>
      </c>
    </row>
    <row r="36" spans="1:11" ht="15" customHeight="1">
      <c r="A36" s="47"/>
      <c r="B36" s="25"/>
      <c r="C36" s="49" t="s">
        <v>410</v>
      </c>
      <c r="D36" s="29">
        <v>2397</v>
      </c>
      <c r="E36" s="35">
        <v>1095</v>
      </c>
      <c r="F36" s="36">
        <v>825</v>
      </c>
      <c r="G36" s="36">
        <v>370</v>
      </c>
      <c r="H36" s="36">
        <v>921</v>
      </c>
      <c r="I36" s="36">
        <v>1389</v>
      </c>
      <c r="J36" s="36">
        <v>858</v>
      </c>
      <c r="K36" s="36">
        <v>168</v>
      </c>
    </row>
    <row r="37" spans="1:11" ht="15" customHeight="1">
      <c r="A37" s="47"/>
      <c r="B37" s="25"/>
      <c r="C37" s="51"/>
      <c r="D37" s="32">
        <v>1</v>
      </c>
      <c r="E37" s="27">
        <v>0.45682102628285359</v>
      </c>
      <c r="F37" s="28">
        <v>0.34418022528160203</v>
      </c>
      <c r="G37" s="28">
        <v>0.15435961618690031</v>
      </c>
      <c r="H37" s="28">
        <v>0.38423028785982477</v>
      </c>
      <c r="I37" s="28">
        <v>0.57947434292866085</v>
      </c>
      <c r="J37" s="28">
        <v>0.35794743429286607</v>
      </c>
      <c r="K37" s="28">
        <v>7.0087609511889859E-2</v>
      </c>
    </row>
    <row r="38" spans="1:11" ht="15" customHeight="1">
      <c r="A38" s="47"/>
      <c r="B38" s="25"/>
      <c r="C38" s="49" t="s">
        <v>411</v>
      </c>
      <c r="D38" s="29">
        <v>794</v>
      </c>
      <c r="E38" s="35">
        <v>301</v>
      </c>
      <c r="F38" s="36">
        <v>235</v>
      </c>
      <c r="G38" s="36">
        <v>105</v>
      </c>
      <c r="H38" s="36">
        <v>269</v>
      </c>
      <c r="I38" s="36">
        <v>389</v>
      </c>
      <c r="J38" s="36">
        <v>293</v>
      </c>
      <c r="K38" s="36">
        <v>102</v>
      </c>
    </row>
    <row r="39" spans="1:11" ht="15" customHeight="1">
      <c r="A39" s="47"/>
      <c r="B39" s="40"/>
      <c r="C39" s="50"/>
      <c r="D39" s="41">
        <v>1</v>
      </c>
      <c r="E39" s="42">
        <v>0.37909319899244331</v>
      </c>
      <c r="F39" s="43">
        <v>0.29596977329974811</v>
      </c>
      <c r="G39" s="43">
        <v>0.13224181360201512</v>
      </c>
      <c r="H39" s="43">
        <v>0.33879093198992444</v>
      </c>
      <c r="I39" s="43">
        <v>0.48992443324937029</v>
      </c>
      <c r="J39" s="43">
        <v>0.36901763224181361</v>
      </c>
      <c r="K39" s="43">
        <v>0.12846347607052896</v>
      </c>
    </row>
    <row r="40" spans="1:11" ht="15" customHeight="1">
      <c r="A40" s="47"/>
      <c r="B40" s="25" t="s">
        <v>297</v>
      </c>
      <c r="C40" s="52" t="s">
        <v>2</v>
      </c>
      <c r="D40" s="22">
        <v>1979</v>
      </c>
      <c r="E40" s="23">
        <v>1071</v>
      </c>
      <c r="F40" s="24">
        <v>694</v>
      </c>
      <c r="G40" s="24">
        <v>391</v>
      </c>
      <c r="H40" s="24">
        <v>870</v>
      </c>
      <c r="I40" s="24">
        <v>1207</v>
      </c>
      <c r="J40" s="24">
        <v>675</v>
      </c>
      <c r="K40" s="24">
        <v>109</v>
      </c>
    </row>
    <row r="41" spans="1:11" ht="15" customHeight="1">
      <c r="A41" s="47"/>
      <c r="B41" s="25"/>
      <c r="C41" s="51"/>
      <c r="D41" s="32">
        <v>1</v>
      </c>
      <c r="E41" s="27">
        <v>0.54118241536129363</v>
      </c>
      <c r="F41" s="28">
        <v>0.35068216270843861</v>
      </c>
      <c r="G41" s="28">
        <v>0.1975745325922183</v>
      </c>
      <c r="H41" s="28">
        <v>0.43961596766043454</v>
      </c>
      <c r="I41" s="28">
        <v>0.60990399191510869</v>
      </c>
      <c r="J41" s="28">
        <v>0.34108135421930269</v>
      </c>
      <c r="K41" s="28">
        <v>5.5078322385042948E-2</v>
      </c>
    </row>
    <row r="42" spans="1:11" ht="15" customHeight="1">
      <c r="A42" s="47"/>
      <c r="B42" s="25"/>
      <c r="C42" s="49" t="s">
        <v>309</v>
      </c>
      <c r="D42" s="29">
        <v>1921</v>
      </c>
      <c r="E42" s="30">
        <v>1024</v>
      </c>
      <c r="F42" s="31">
        <v>704</v>
      </c>
      <c r="G42" s="31">
        <v>296</v>
      </c>
      <c r="H42" s="31">
        <v>868</v>
      </c>
      <c r="I42" s="31">
        <v>1191</v>
      </c>
      <c r="J42" s="31">
        <v>563</v>
      </c>
      <c r="K42" s="31">
        <v>69</v>
      </c>
    </row>
    <row r="43" spans="1:11" ht="15" customHeight="1">
      <c r="A43" s="47"/>
      <c r="B43" s="25"/>
      <c r="C43" s="51"/>
      <c r="D43" s="32">
        <v>1</v>
      </c>
      <c r="E43" s="27">
        <v>0.53305570015616865</v>
      </c>
      <c r="F43" s="28">
        <v>0.36647579385736595</v>
      </c>
      <c r="G43" s="28">
        <v>0.1540864133263925</v>
      </c>
      <c r="H43" s="28">
        <v>0.45184799583550234</v>
      </c>
      <c r="I43" s="28">
        <v>0.6199895887558563</v>
      </c>
      <c r="J43" s="28">
        <v>0.29307652264445599</v>
      </c>
      <c r="K43" s="28">
        <v>3.5918792295679333E-2</v>
      </c>
    </row>
    <row r="44" spans="1:11" ht="15" customHeight="1">
      <c r="A44" s="47"/>
      <c r="B44" s="25"/>
      <c r="C44" s="49" t="s">
        <v>310</v>
      </c>
      <c r="D44" s="29">
        <v>1117</v>
      </c>
      <c r="E44" s="30">
        <v>592</v>
      </c>
      <c r="F44" s="31">
        <v>403</v>
      </c>
      <c r="G44" s="31">
        <v>217</v>
      </c>
      <c r="H44" s="31">
        <v>531</v>
      </c>
      <c r="I44" s="31">
        <v>713</v>
      </c>
      <c r="J44" s="31">
        <v>390</v>
      </c>
      <c r="K44" s="31">
        <v>26</v>
      </c>
    </row>
    <row r="45" spans="1:11" ht="15" customHeight="1">
      <c r="A45" s="47"/>
      <c r="B45" s="25"/>
      <c r="C45" s="51"/>
      <c r="D45" s="32">
        <v>1</v>
      </c>
      <c r="E45" s="27">
        <v>0.52999104744852288</v>
      </c>
      <c r="F45" s="28">
        <v>0.36078782452999103</v>
      </c>
      <c r="G45" s="28">
        <v>0.19427036705461057</v>
      </c>
      <c r="H45" s="28">
        <v>0.47538048343777978</v>
      </c>
      <c r="I45" s="28">
        <v>0.63831692032229181</v>
      </c>
      <c r="J45" s="28">
        <v>0.34914950760966873</v>
      </c>
      <c r="K45" s="28">
        <v>2.3276633840644583E-2</v>
      </c>
    </row>
    <row r="46" spans="1:11" ht="15" customHeight="1">
      <c r="A46" s="47"/>
      <c r="B46" s="25"/>
      <c r="C46" s="49" t="s">
        <v>5</v>
      </c>
      <c r="D46" s="29">
        <v>1482</v>
      </c>
      <c r="E46" s="30">
        <v>737</v>
      </c>
      <c r="F46" s="31">
        <v>501</v>
      </c>
      <c r="G46" s="31">
        <v>239</v>
      </c>
      <c r="H46" s="31">
        <v>596</v>
      </c>
      <c r="I46" s="31">
        <v>861</v>
      </c>
      <c r="J46" s="31">
        <v>461</v>
      </c>
      <c r="K46" s="31">
        <v>123</v>
      </c>
    </row>
    <row r="47" spans="1:11" ht="15" customHeight="1">
      <c r="A47" s="47"/>
      <c r="B47" s="25"/>
      <c r="C47" s="51"/>
      <c r="D47" s="32">
        <v>1</v>
      </c>
      <c r="E47" s="27">
        <v>0.4973009446693657</v>
      </c>
      <c r="F47" s="28">
        <v>0.33805668016194335</v>
      </c>
      <c r="G47" s="28">
        <v>0.16126855600539811</v>
      </c>
      <c r="H47" s="28">
        <v>0.40215924426450744</v>
      </c>
      <c r="I47" s="28">
        <v>0.58097165991902833</v>
      </c>
      <c r="J47" s="28">
        <v>0.31106612685560053</v>
      </c>
      <c r="K47" s="28">
        <v>8.2995951417004055E-2</v>
      </c>
    </row>
    <row r="48" spans="1:11" ht="15" customHeight="1">
      <c r="A48" s="47"/>
      <c r="B48" s="25"/>
      <c r="C48" s="49" t="s">
        <v>311</v>
      </c>
      <c r="D48" s="29">
        <v>2208</v>
      </c>
      <c r="E48" s="30">
        <v>1107</v>
      </c>
      <c r="F48" s="31">
        <v>768</v>
      </c>
      <c r="G48" s="31">
        <v>337</v>
      </c>
      <c r="H48" s="31">
        <v>962</v>
      </c>
      <c r="I48" s="31">
        <v>1314</v>
      </c>
      <c r="J48" s="31">
        <v>715</v>
      </c>
      <c r="K48" s="31">
        <v>141</v>
      </c>
    </row>
    <row r="49" spans="1:11" ht="15" customHeight="1">
      <c r="A49" s="47"/>
      <c r="B49" s="25"/>
      <c r="C49" s="51"/>
      <c r="D49" s="32">
        <v>1</v>
      </c>
      <c r="E49" s="27">
        <v>0.50135869565217395</v>
      </c>
      <c r="F49" s="28">
        <v>0.34782608695652173</v>
      </c>
      <c r="G49" s="28">
        <v>0.15262681159420291</v>
      </c>
      <c r="H49" s="28">
        <v>0.43568840579710144</v>
      </c>
      <c r="I49" s="28">
        <v>0.59510869565217395</v>
      </c>
      <c r="J49" s="28">
        <v>0.32382246376811596</v>
      </c>
      <c r="K49" s="28">
        <v>6.3858695652173919E-2</v>
      </c>
    </row>
    <row r="50" spans="1:11" ht="15" customHeight="1">
      <c r="A50" s="47"/>
      <c r="B50" s="25"/>
      <c r="C50" s="49" t="s">
        <v>7</v>
      </c>
      <c r="D50" s="29">
        <v>1532</v>
      </c>
      <c r="E50" s="30">
        <v>751</v>
      </c>
      <c r="F50" s="31">
        <v>523</v>
      </c>
      <c r="G50" s="31">
        <v>238</v>
      </c>
      <c r="H50" s="31">
        <v>638</v>
      </c>
      <c r="I50" s="31">
        <v>878</v>
      </c>
      <c r="J50" s="31">
        <v>483</v>
      </c>
      <c r="K50" s="31">
        <v>96</v>
      </c>
    </row>
    <row r="51" spans="1:11" ht="15" customHeight="1">
      <c r="A51" s="47"/>
      <c r="B51" s="25"/>
      <c r="C51" s="51"/>
      <c r="D51" s="32">
        <v>1</v>
      </c>
      <c r="E51" s="27">
        <v>0.49020887728459528</v>
      </c>
      <c r="F51" s="28">
        <v>0.34138381201044388</v>
      </c>
      <c r="G51" s="28">
        <v>0.15535248041775457</v>
      </c>
      <c r="H51" s="28">
        <v>0.41644908616187992</v>
      </c>
      <c r="I51" s="28">
        <v>0.57310704960835512</v>
      </c>
      <c r="J51" s="28">
        <v>0.31527415143603132</v>
      </c>
      <c r="K51" s="28">
        <v>6.2663185378590072E-2</v>
      </c>
    </row>
    <row r="52" spans="1:11" ht="15" customHeight="1">
      <c r="A52" s="47"/>
      <c r="B52" s="25"/>
      <c r="C52" s="49" t="s">
        <v>3</v>
      </c>
      <c r="D52" s="29">
        <v>2344</v>
      </c>
      <c r="E52" s="30">
        <v>1185</v>
      </c>
      <c r="F52" s="31">
        <v>778</v>
      </c>
      <c r="G52" s="31">
        <v>357</v>
      </c>
      <c r="H52" s="31">
        <v>948</v>
      </c>
      <c r="I52" s="31">
        <v>1362</v>
      </c>
      <c r="J52" s="31">
        <v>743</v>
      </c>
      <c r="K52" s="31">
        <v>145</v>
      </c>
    </row>
    <row r="53" spans="1:11" ht="15" customHeight="1">
      <c r="A53" s="47"/>
      <c r="B53" s="25"/>
      <c r="C53" s="51"/>
      <c r="D53" s="32">
        <v>1</v>
      </c>
      <c r="E53" s="27">
        <v>0.50554607508532423</v>
      </c>
      <c r="F53" s="28">
        <v>0.33191126279863481</v>
      </c>
      <c r="G53" s="28">
        <v>0.15230375426621159</v>
      </c>
      <c r="H53" s="28">
        <v>0.40443686006825941</v>
      </c>
      <c r="I53" s="28">
        <v>0.58105802047781574</v>
      </c>
      <c r="J53" s="28">
        <v>0.31697952218430037</v>
      </c>
      <c r="K53" s="28">
        <v>6.1860068259385663E-2</v>
      </c>
    </row>
    <row r="54" spans="1:11" ht="15" customHeight="1">
      <c r="A54" s="47"/>
      <c r="B54" s="25"/>
      <c r="C54" s="49" t="s">
        <v>6</v>
      </c>
      <c r="D54" s="29">
        <v>1909</v>
      </c>
      <c r="E54" s="30">
        <v>943</v>
      </c>
      <c r="F54" s="31">
        <v>636</v>
      </c>
      <c r="G54" s="31">
        <v>284</v>
      </c>
      <c r="H54" s="31">
        <v>790</v>
      </c>
      <c r="I54" s="31">
        <v>1136</v>
      </c>
      <c r="J54" s="31">
        <v>620</v>
      </c>
      <c r="K54" s="31">
        <v>129</v>
      </c>
    </row>
    <row r="55" spans="1:11" ht="15" customHeight="1">
      <c r="A55" s="47"/>
      <c r="B55" s="25"/>
      <c r="C55" s="51"/>
      <c r="D55" s="32">
        <v>1</v>
      </c>
      <c r="E55" s="27">
        <v>0.49397590361445781</v>
      </c>
      <c r="F55" s="28">
        <v>0.33315872184389733</v>
      </c>
      <c r="G55" s="28">
        <v>0.14876898899947616</v>
      </c>
      <c r="H55" s="28">
        <v>0.4138292299633316</v>
      </c>
      <c r="I55" s="28">
        <v>0.59507595599790464</v>
      </c>
      <c r="J55" s="28">
        <v>0.3247773703509691</v>
      </c>
      <c r="K55" s="28">
        <v>6.7574646411733885E-2</v>
      </c>
    </row>
    <row r="56" spans="1:11" ht="15" customHeight="1">
      <c r="A56" s="47"/>
      <c r="B56" s="25"/>
      <c r="C56" s="49" t="s">
        <v>8</v>
      </c>
      <c r="D56" s="29">
        <v>5182</v>
      </c>
      <c r="E56" s="30">
        <v>2748</v>
      </c>
      <c r="F56" s="31">
        <v>1983</v>
      </c>
      <c r="G56" s="31">
        <v>993</v>
      </c>
      <c r="H56" s="31">
        <v>2189</v>
      </c>
      <c r="I56" s="31">
        <v>3029</v>
      </c>
      <c r="J56" s="31">
        <v>1658</v>
      </c>
      <c r="K56" s="31">
        <v>397</v>
      </c>
    </row>
    <row r="57" spans="1:11" ht="15" customHeight="1">
      <c r="A57" s="47"/>
      <c r="B57" s="40"/>
      <c r="C57" s="50"/>
      <c r="D57" s="41">
        <v>1</v>
      </c>
      <c r="E57" s="42">
        <v>0.53029718255499803</v>
      </c>
      <c r="F57" s="43">
        <v>0.38267078348128136</v>
      </c>
      <c r="G57" s="43">
        <v>0.19162485526823619</v>
      </c>
      <c r="H57" s="43">
        <v>0.42242377460439984</v>
      </c>
      <c r="I57" s="43">
        <v>0.58452335005789269</v>
      </c>
      <c r="J57" s="43">
        <v>0.3199536858355847</v>
      </c>
      <c r="K57" s="43">
        <v>7.6611346970281741E-2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149" priority="31" rank="1"/>
  </conditionalFormatting>
  <conditionalFormatting sqref="E57:K57">
    <cfRule type="top10" dxfId="148" priority="25" rank="1"/>
  </conditionalFormatting>
  <conditionalFormatting sqref="E55:K55">
    <cfRule type="top10" dxfId="147" priority="24" rank="1"/>
  </conditionalFormatting>
  <conditionalFormatting sqref="E53:K53">
    <cfRule type="top10" dxfId="146" priority="23" rank="1"/>
  </conditionalFormatting>
  <conditionalFormatting sqref="E51:K51">
    <cfRule type="top10" dxfId="145" priority="22" rank="1"/>
  </conditionalFormatting>
  <conditionalFormatting sqref="E49:K49">
    <cfRule type="top10" dxfId="144" priority="21" rank="1"/>
  </conditionalFormatting>
  <conditionalFormatting sqref="E47:K47">
    <cfRule type="top10" dxfId="143" priority="20" rank="1"/>
  </conditionalFormatting>
  <conditionalFormatting sqref="E45:K45">
    <cfRule type="top10" dxfId="142" priority="19" rank="1"/>
  </conditionalFormatting>
  <conditionalFormatting sqref="E43:K43">
    <cfRule type="top10" dxfId="141" priority="18" rank="1"/>
  </conditionalFormatting>
  <conditionalFormatting sqref="E41:K41">
    <cfRule type="top10" dxfId="140" priority="17" rank="1"/>
  </conditionalFormatting>
  <conditionalFormatting sqref="E39:K39">
    <cfRule type="top10" dxfId="139" priority="16" rank="1"/>
  </conditionalFormatting>
  <conditionalFormatting sqref="E37:K37">
    <cfRule type="top10" dxfId="138" priority="15" rank="1"/>
  </conditionalFormatting>
  <conditionalFormatting sqref="E35:K35">
    <cfRule type="top10" dxfId="137" priority="14" rank="1"/>
  </conditionalFormatting>
  <conditionalFormatting sqref="E33:K33">
    <cfRule type="top10" dxfId="136" priority="13" rank="1"/>
  </conditionalFormatting>
  <conditionalFormatting sqref="E31:K31">
    <cfRule type="top10" dxfId="135" priority="11" rank="1"/>
  </conditionalFormatting>
  <conditionalFormatting sqref="E29:K29">
    <cfRule type="top10" dxfId="134" priority="10" rank="1"/>
  </conditionalFormatting>
  <conditionalFormatting sqref="E27:K27">
    <cfRule type="top10" dxfId="133" priority="9" rank="1"/>
  </conditionalFormatting>
  <conditionalFormatting sqref="E25:K25">
    <cfRule type="top10" dxfId="132" priority="8" rank="1"/>
  </conditionalFormatting>
  <conditionalFormatting sqref="E23:K23">
    <cfRule type="top10" dxfId="131" priority="7" rank="1"/>
  </conditionalFormatting>
  <conditionalFormatting sqref="E21:K21">
    <cfRule type="top10" dxfId="130" priority="6" rank="1"/>
  </conditionalFormatting>
  <conditionalFormatting sqref="E19:K19">
    <cfRule type="top10" dxfId="129" priority="5" rank="1"/>
  </conditionalFormatting>
  <conditionalFormatting sqref="E17:K17">
    <cfRule type="top10" dxfId="128" priority="4" rank="1"/>
  </conditionalFormatting>
  <conditionalFormatting sqref="E15:K15">
    <cfRule type="top10" dxfId="127" priority="3" rank="1"/>
  </conditionalFormatting>
  <conditionalFormatting sqref="E13:K13">
    <cfRule type="top10" dxfId="126" priority="2" rank="1"/>
  </conditionalFormatting>
  <conditionalFormatting sqref="E11:K11">
    <cfRule type="top10" dxfId="1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4" width="8.625" style="3"/>
    <col min="5" max="12" width="10.625" style="3" customWidth="1"/>
    <col min="13" max="24" width="10.625" style="38" customWidth="1"/>
    <col min="25" max="16384" width="8.625" style="38"/>
  </cols>
  <sheetData>
    <row r="1" spans="1:16384" ht="15" customHeight="1">
      <c r="A1" s="48"/>
      <c r="B1" s="37"/>
      <c r="C1" s="37"/>
      <c r="D1" s="37"/>
      <c r="E1" s="37"/>
      <c r="F1" s="37"/>
      <c r="G1" s="37"/>
      <c r="H1" s="37"/>
      <c r="I1" s="37"/>
      <c r="J1" s="37"/>
      <c r="K1" s="37"/>
      <c r="L1" s="37"/>
    </row>
    <row r="2" spans="1:16384" ht="15" customHeight="1"/>
    <row r="3" spans="1:16384" ht="15" customHeight="1">
      <c r="B3" s="3" t="s">
        <v>373</v>
      </c>
    </row>
    <row r="4" spans="1:16384" ht="15" customHeight="1">
      <c r="B4" s="3" t="s">
        <v>319</v>
      </c>
    </row>
    <row r="5" spans="1:16384" ht="15" customHeight="1"/>
    <row r="6" spans="1:16384" ht="2.1" customHeight="1">
      <c r="B6" s="5"/>
      <c r="C6" s="6"/>
      <c r="D6" s="7"/>
      <c r="E6" s="8"/>
      <c r="F6" s="9"/>
      <c r="G6" s="9"/>
      <c r="H6" s="9"/>
      <c r="I6" s="9"/>
      <c r="J6" s="9"/>
      <c r="K6" s="9"/>
      <c r="L6" s="9"/>
    </row>
    <row r="7" spans="1:16384" s="44" customFormat="1" ht="117.95" customHeight="1" thickBot="1">
      <c r="A7" s="10"/>
      <c r="B7" s="11"/>
      <c r="C7" s="12" t="s">
        <v>298</v>
      </c>
      <c r="D7" s="13" t="s">
        <v>0</v>
      </c>
      <c r="E7" s="14" t="s">
        <v>259</v>
      </c>
      <c r="F7" s="14" t="s">
        <v>260</v>
      </c>
      <c r="G7" s="14" t="s">
        <v>261</v>
      </c>
      <c r="H7" s="14" t="s">
        <v>262</v>
      </c>
      <c r="I7" s="14" t="s">
        <v>263</v>
      </c>
      <c r="J7" s="14" t="s">
        <v>69</v>
      </c>
      <c r="K7" s="14" t="s">
        <v>264</v>
      </c>
      <c r="L7" s="14" t="s">
        <v>20</v>
      </c>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2325</v>
      </c>
      <c r="F8" s="17">
        <v>2215</v>
      </c>
      <c r="G8" s="17">
        <v>11305</v>
      </c>
      <c r="H8" s="17">
        <v>1319</v>
      </c>
      <c r="I8" s="17">
        <v>5341</v>
      </c>
      <c r="J8" s="17">
        <v>1053</v>
      </c>
      <c r="K8" s="17">
        <v>3277</v>
      </c>
      <c r="L8" s="17">
        <v>808</v>
      </c>
    </row>
    <row r="9" spans="1:16384" ht="15" customHeight="1">
      <c r="A9" s="47"/>
      <c r="B9" s="55"/>
      <c r="C9" s="56"/>
      <c r="D9" s="18">
        <v>1</v>
      </c>
      <c r="E9" s="19">
        <v>0.11817627325404087</v>
      </c>
      <c r="F9" s="20">
        <v>0.11258513774524753</v>
      </c>
      <c r="G9" s="20">
        <v>0.57461624479007822</v>
      </c>
      <c r="H9" s="20">
        <v>6.7042797600894585E-2</v>
      </c>
      <c r="I9" s="20">
        <v>0.27147504320422894</v>
      </c>
      <c r="J9" s="20">
        <v>5.3522415370539797E-2</v>
      </c>
      <c r="K9" s="20">
        <v>0.16656500965741589</v>
      </c>
      <c r="L9" s="20">
        <v>4.1069431737318286E-2</v>
      </c>
    </row>
    <row r="10" spans="1:16384" ht="15" customHeight="1">
      <c r="A10" s="47"/>
      <c r="B10" s="21" t="s">
        <v>294</v>
      </c>
      <c r="C10" s="57" t="s">
        <v>300</v>
      </c>
      <c r="D10" s="22">
        <v>9368</v>
      </c>
      <c r="E10" s="23">
        <v>1124</v>
      </c>
      <c r="F10" s="24">
        <v>1053</v>
      </c>
      <c r="G10" s="24">
        <v>4890</v>
      </c>
      <c r="H10" s="24">
        <v>605</v>
      </c>
      <c r="I10" s="24">
        <v>2644</v>
      </c>
      <c r="J10" s="24">
        <v>486</v>
      </c>
      <c r="K10" s="24">
        <v>1877</v>
      </c>
      <c r="L10" s="24">
        <v>360</v>
      </c>
    </row>
    <row r="11" spans="1:16384" ht="15" customHeight="1">
      <c r="A11" s="47"/>
      <c r="B11" s="25"/>
      <c r="C11" s="51"/>
      <c r="D11" s="26">
        <v>1</v>
      </c>
      <c r="E11" s="27">
        <v>0.11998292058070026</v>
      </c>
      <c r="F11" s="28">
        <v>0.11240392826643894</v>
      </c>
      <c r="G11" s="28">
        <v>0.52198975234842016</v>
      </c>
      <c r="H11" s="28">
        <v>6.4581554227156279E-2</v>
      </c>
      <c r="I11" s="28">
        <v>0.28223740392826646</v>
      </c>
      <c r="J11" s="28">
        <v>5.1878736122971822E-2</v>
      </c>
      <c r="K11" s="28">
        <v>0.20036293766011956</v>
      </c>
      <c r="L11" s="28">
        <v>3.8428693424423573E-2</v>
      </c>
    </row>
    <row r="12" spans="1:16384" ht="15" customHeight="1">
      <c r="A12" s="47"/>
      <c r="B12" s="25"/>
      <c r="C12" s="49" t="s">
        <v>301</v>
      </c>
      <c r="D12" s="29">
        <v>10225</v>
      </c>
      <c r="E12" s="30">
        <v>1189</v>
      </c>
      <c r="F12" s="31">
        <v>1154</v>
      </c>
      <c r="G12" s="31">
        <v>6384</v>
      </c>
      <c r="H12" s="31">
        <v>711</v>
      </c>
      <c r="I12" s="31">
        <v>2684</v>
      </c>
      <c r="J12" s="31">
        <v>563</v>
      </c>
      <c r="K12" s="31">
        <v>1387</v>
      </c>
      <c r="L12" s="31">
        <v>429</v>
      </c>
    </row>
    <row r="13" spans="1:16384" ht="15" customHeight="1">
      <c r="A13" s="47"/>
      <c r="B13" s="40"/>
      <c r="C13" s="50"/>
      <c r="D13" s="41">
        <v>1</v>
      </c>
      <c r="E13" s="42">
        <v>0.1162836185819071</v>
      </c>
      <c r="F13" s="43">
        <v>0.11286063569682152</v>
      </c>
      <c r="G13" s="43">
        <v>0.62435207823960881</v>
      </c>
      <c r="H13" s="43">
        <v>6.9535452322738389E-2</v>
      </c>
      <c r="I13" s="43">
        <v>0.26249388753056235</v>
      </c>
      <c r="J13" s="43">
        <v>5.5061124694376531E-2</v>
      </c>
      <c r="K13" s="43">
        <v>0.1356479217603912</v>
      </c>
      <c r="L13" s="43">
        <v>4.1955990220048901E-2</v>
      </c>
    </row>
    <row r="14" spans="1:16384" ht="15" customHeight="1">
      <c r="A14" s="47"/>
      <c r="B14" s="25" t="s">
        <v>1</v>
      </c>
      <c r="C14" s="52" t="s">
        <v>302</v>
      </c>
      <c r="D14" s="22">
        <v>2690</v>
      </c>
      <c r="E14" s="23">
        <v>193</v>
      </c>
      <c r="F14" s="24">
        <v>289</v>
      </c>
      <c r="G14" s="24">
        <v>1509</v>
      </c>
      <c r="H14" s="24">
        <v>204</v>
      </c>
      <c r="I14" s="24">
        <v>769</v>
      </c>
      <c r="J14" s="24">
        <v>106</v>
      </c>
      <c r="K14" s="24">
        <v>562</v>
      </c>
      <c r="L14" s="24">
        <v>57</v>
      </c>
    </row>
    <row r="15" spans="1:16384" ht="15" customHeight="1">
      <c r="A15" s="47"/>
      <c r="B15" s="25"/>
      <c r="C15" s="51"/>
      <c r="D15" s="32">
        <v>1</v>
      </c>
      <c r="E15" s="27">
        <v>7.1747211895910781E-2</v>
      </c>
      <c r="F15" s="28">
        <v>0.10743494423791822</v>
      </c>
      <c r="G15" s="28">
        <v>0.56096654275092939</v>
      </c>
      <c r="H15" s="28">
        <v>7.5836431226765796E-2</v>
      </c>
      <c r="I15" s="28">
        <v>0.28587360594795541</v>
      </c>
      <c r="J15" s="28">
        <v>3.9405204460966542E-2</v>
      </c>
      <c r="K15" s="28">
        <v>0.20892193308550186</v>
      </c>
      <c r="L15" s="28">
        <v>2.1189591078066915E-2</v>
      </c>
    </row>
    <row r="16" spans="1:16384" ht="15" customHeight="1">
      <c r="A16" s="47"/>
      <c r="B16" s="25"/>
      <c r="C16" s="49" t="s">
        <v>303</v>
      </c>
      <c r="D16" s="29">
        <v>2875</v>
      </c>
      <c r="E16" s="30">
        <v>245</v>
      </c>
      <c r="F16" s="31">
        <v>330</v>
      </c>
      <c r="G16" s="31">
        <v>1669</v>
      </c>
      <c r="H16" s="31">
        <v>215</v>
      </c>
      <c r="I16" s="31">
        <v>852</v>
      </c>
      <c r="J16" s="31">
        <v>145</v>
      </c>
      <c r="K16" s="31">
        <v>507</v>
      </c>
      <c r="L16" s="31">
        <v>79</v>
      </c>
    </row>
    <row r="17" spans="1:12" ht="15" customHeight="1">
      <c r="A17" s="47"/>
      <c r="B17" s="25"/>
      <c r="C17" s="51"/>
      <c r="D17" s="32">
        <v>1</v>
      </c>
      <c r="E17" s="27">
        <v>8.5217391304347828E-2</v>
      </c>
      <c r="F17" s="28">
        <v>0.11478260869565217</v>
      </c>
      <c r="G17" s="28">
        <v>0.58052173913043481</v>
      </c>
      <c r="H17" s="28">
        <v>7.4782608695652175E-2</v>
      </c>
      <c r="I17" s="28">
        <v>0.29634782608695653</v>
      </c>
      <c r="J17" s="28">
        <v>5.0434782608695654E-2</v>
      </c>
      <c r="K17" s="28">
        <v>0.17634782608695651</v>
      </c>
      <c r="L17" s="28">
        <v>2.7478260869565216E-2</v>
      </c>
    </row>
    <row r="18" spans="1:12" ht="15" customHeight="1">
      <c r="A18" s="47"/>
      <c r="B18" s="25"/>
      <c r="C18" s="49" t="s">
        <v>304</v>
      </c>
      <c r="D18" s="29">
        <v>3280</v>
      </c>
      <c r="E18" s="30">
        <v>359</v>
      </c>
      <c r="F18" s="31">
        <v>403</v>
      </c>
      <c r="G18" s="31">
        <v>1931</v>
      </c>
      <c r="H18" s="31">
        <v>218</v>
      </c>
      <c r="I18" s="31">
        <v>898</v>
      </c>
      <c r="J18" s="31">
        <v>195</v>
      </c>
      <c r="K18" s="31">
        <v>486</v>
      </c>
      <c r="L18" s="31">
        <v>127</v>
      </c>
    </row>
    <row r="19" spans="1:12" ht="15" customHeight="1">
      <c r="A19" s="47"/>
      <c r="B19" s="25"/>
      <c r="C19" s="51"/>
      <c r="D19" s="32">
        <v>1</v>
      </c>
      <c r="E19" s="27">
        <v>0.10945121951219512</v>
      </c>
      <c r="F19" s="28">
        <v>0.12286585365853658</v>
      </c>
      <c r="G19" s="28">
        <v>0.58871951219512197</v>
      </c>
      <c r="H19" s="28">
        <v>6.6463414634146345E-2</v>
      </c>
      <c r="I19" s="28">
        <v>0.27378048780487807</v>
      </c>
      <c r="J19" s="28">
        <v>5.9451219512195119E-2</v>
      </c>
      <c r="K19" s="28">
        <v>0.14817073170731707</v>
      </c>
      <c r="L19" s="28">
        <v>3.8719512195121951E-2</v>
      </c>
    </row>
    <row r="20" spans="1:12" ht="15" customHeight="1">
      <c r="A20" s="47"/>
      <c r="B20" s="25"/>
      <c r="C20" s="49" t="s">
        <v>305</v>
      </c>
      <c r="D20" s="29">
        <v>4523</v>
      </c>
      <c r="E20" s="30">
        <v>555</v>
      </c>
      <c r="F20" s="31">
        <v>511</v>
      </c>
      <c r="G20" s="31">
        <v>2672</v>
      </c>
      <c r="H20" s="31">
        <v>290</v>
      </c>
      <c r="I20" s="31">
        <v>1225</v>
      </c>
      <c r="J20" s="31">
        <v>263</v>
      </c>
      <c r="K20" s="31">
        <v>692</v>
      </c>
      <c r="L20" s="31">
        <v>186</v>
      </c>
    </row>
    <row r="21" spans="1:12" ht="15" customHeight="1">
      <c r="A21" s="47"/>
      <c r="B21" s="25"/>
      <c r="C21" s="51"/>
      <c r="D21" s="32">
        <v>1</v>
      </c>
      <c r="E21" s="27">
        <v>0.12270616847225294</v>
      </c>
      <c r="F21" s="28">
        <v>0.1129781118726509</v>
      </c>
      <c r="G21" s="28">
        <v>0.59075834623037804</v>
      </c>
      <c r="H21" s="28">
        <v>6.4116736679195221E-2</v>
      </c>
      <c r="I21" s="28">
        <v>0.27083793942073847</v>
      </c>
      <c r="J21" s="28">
        <v>5.8147247402166702E-2</v>
      </c>
      <c r="K21" s="28">
        <v>0.15299579924828655</v>
      </c>
      <c r="L21" s="28">
        <v>4.1123148352863147E-2</v>
      </c>
    </row>
    <row r="22" spans="1:12" ht="15" customHeight="1">
      <c r="A22" s="47"/>
      <c r="B22" s="25"/>
      <c r="C22" s="49" t="s">
        <v>306</v>
      </c>
      <c r="D22" s="29">
        <v>5762</v>
      </c>
      <c r="E22" s="30">
        <v>886</v>
      </c>
      <c r="F22" s="31">
        <v>617</v>
      </c>
      <c r="G22" s="31">
        <v>3270</v>
      </c>
      <c r="H22" s="31">
        <v>355</v>
      </c>
      <c r="I22" s="31">
        <v>1478</v>
      </c>
      <c r="J22" s="31">
        <v>313</v>
      </c>
      <c r="K22" s="31">
        <v>929</v>
      </c>
      <c r="L22" s="31">
        <v>307</v>
      </c>
    </row>
    <row r="23" spans="1:12" ht="15" customHeight="1">
      <c r="A23" s="47"/>
      <c r="B23" s="40"/>
      <c r="C23" s="50"/>
      <c r="D23" s="41">
        <v>1</v>
      </c>
      <c r="E23" s="42">
        <v>0.15376605345366193</v>
      </c>
      <c r="F23" s="43">
        <v>0.10708087469628601</v>
      </c>
      <c r="G23" s="43">
        <v>0.56751128080527591</v>
      </c>
      <c r="H23" s="43">
        <v>6.1610551891704272E-2</v>
      </c>
      <c r="I23" s="43">
        <v>0.25650815688996875</v>
      </c>
      <c r="J23" s="43">
        <v>5.4321416174939255E-2</v>
      </c>
      <c r="K23" s="43">
        <v>0.1612287400208261</v>
      </c>
      <c r="L23" s="43">
        <v>5.3280111072544253E-2</v>
      </c>
    </row>
    <row r="24" spans="1:12" ht="15" customHeight="1">
      <c r="A24" s="47"/>
      <c r="B24" s="25" t="s">
        <v>295</v>
      </c>
      <c r="C24" s="52" t="s">
        <v>307</v>
      </c>
      <c r="D24" s="22">
        <v>2093</v>
      </c>
      <c r="E24" s="23">
        <v>278</v>
      </c>
      <c r="F24" s="24">
        <v>185</v>
      </c>
      <c r="G24" s="24">
        <v>920</v>
      </c>
      <c r="H24" s="24">
        <v>193</v>
      </c>
      <c r="I24" s="24">
        <v>532</v>
      </c>
      <c r="J24" s="24">
        <v>163</v>
      </c>
      <c r="K24" s="24">
        <v>446</v>
      </c>
      <c r="L24" s="24">
        <v>95</v>
      </c>
    </row>
    <row r="25" spans="1:12" ht="15" customHeight="1">
      <c r="A25" s="47"/>
      <c r="B25" s="25"/>
      <c r="C25" s="51"/>
      <c r="D25" s="32">
        <v>1</v>
      </c>
      <c r="E25" s="27">
        <v>0.13282369804108934</v>
      </c>
      <c r="F25" s="28">
        <v>8.8389870998566655E-2</v>
      </c>
      <c r="G25" s="28">
        <v>0.43956043956043955</v>
      </c>
      <c r="H25" s="28">
        <v>9.221213569039656E-2</v>
      </c>
      <c r="I25" s="28">
        <v>0.25418060200668896</v>
      </c>
      <c r="J25" s="28">
        <v>7.78786430960344E-2</v>
      </c>
      <c r="K25" s="28">
        <v>0.21309125656951744</v>
      </c>
      <c r="L25" s="28">
        <v>4.5389393215480175E-2</v>
      </c>
    </row>
    <row r="26" spans="1:12" ht="15" customHeight="1">
      <c r="A26" s="47"/>
      <c r="B26" s="25"/>
      <c r="C26" s="49" t="s">
        <v>308</v>
      </c>
      <c r="D26" s="29">
        <v>6217</v>
      </c>
      <c r="E26" s="30">
        <v>841</v>
      </c>
      <c r="F26" s="31">
        <v>688</v>
      </c>
      <c r="G26" s="31">
        <v>3844</v>
      </c>
      <c r="H26" s="31">
        <v>365</v>
      </c>
      <c r="I26" s="31">
        <v>1655</v>
      </c>
      <c r="J26" s="31">
        <v>280</v>
      </c>
      <c r="K26" s="31">
        <v>927</v>
      </c>
      <c r="L26" s="31">
        <v>268</v>
      </c>
    </row>
    <row r="27" spans="1:12" ht="15" customHeight="1">
      <c r="A27" s="47"/>
      <c r="B27" s="25"/>
      <c r="C27" s="51"/>
      <c r="D27" s="32">
        <v>1</v>
      </c>
      <c r="E27" s="27">
        <v>0.13527424802959626</v>
      </c>
      <c r="F27" s="28">
        <v>0.11066430754383143</v>
      </c>
      <c r="G27" s="28">
        <v>0.618304648544314</v>
      </c>
      <c r="H27" s="28">
        <v>5.8709988740550105E-2</v>
      </c>
      <c r="I27" s="28">
        <v>0.26620556538523404</v>
      </c>
      <c r="J27" s="28">
        <v>4.5037799581791861E-2</v>
      </c>
      <c r="K27" s="28">
        <v>0.14910728647257521</v>
      </c>
      <c r="L27" s="28">
        <v>4.310760817114364E-2</v>
      </c>
    </row>
    <row r="28" spans="1:12" ht="15" customHeight="1">
      <c r="A28" s="47"/>
      <c r="B28" s="25"/>
      <c r="C28" s="49" t="s">
        <v>406</v>
      </c>
      <c r="D28" s="29">
        <v>7018</v>
      </c>
      <c r="E28" s="30">
        <v>785</v>
      </c>
      <c r="F28" s="31">
        <v>773</v>
      </c>
      <c r="G28" s="31">
        <v>4201</v>
      </c>
      <c r="H28" s="31">
        <v>459</v>
      </c>
      <c r="I28" s="31">
        <v>2005</v>
      </c>
      <c r="J28" s="31">
        <v>302</v>
      </c>
      <c r="K28" s="31">
        <v>1164</v>
      </c>
      <c r="L28" s="31">
        <v>210</v>
      </c>
    </row>
    <row r="29" spans="1:12" ht="15" customHeight="1">
      <c r="A29" s="47"/>
      <c r="B29" s="25"/>
      <c r="C29" s="51"/>
      <c r="D29" s="32">
        <v>1</v>
      </c>
      <c r="E29" s="27">
        <v>0.11185522941008834</v>
      </c>
      <c r="F29" s="28">
        <v>0.11014534055286407</v>
      </c>
      <c r="G29" s="28">
        <v>0.59860359076660019</v>
      </c>
      <c r="H29" s="28">
        <v>6.5403248788828722E-2</v>
      </c>
      <c r="I29" s="28">
        <v>0.28569392989455683</v>
      </c>
      <c r="J29" s="28">
        <v>4.3032202906811055E-2</v>
      </c>
      <c r="K29" s="28">
        <v>0.16585921915075519</v>
      </c>
      <c r="L29" s="28">
        <v>2.9923055001424906E-2</v>
      </c>
    </row>
    <row r="30" spans="1:12" ht="15" customHeight="1">
      <c r="A30" s="47"/>
      <c r="B30" s="25"/>
      <c r="C30" s="49" t="s">
        <v>407</v>
      </c>
      <c r="D30" s="29">
        <v>4023</v>
      </c>
      <c r="E30" s="30">
        <v>384</v>
      </c>
      <c r="F30" s="31">
        <v>541</v>
      </c>
      <c r="G30" s="31">
        <v>2188</v>
      </c>
      <c r="H30" s="31">
        <v>273</v>
      </c>
      <c r="I30" s="31">
        <v>1064</v>
      </c>
      <c r="J30" s="31">
        <v>281</v>
      </c>
      <c r="K30" s="31">
        <v>699</v>
      </c>
      <c r="L30" s="31">
        <v>188</v>
      </c>
    </row>
    <row r="31" spans="1:12" ht="15" customHeight="1">
      <c r="A31" s="47"/>
      <c r="B31" s="40"/>
      <c r="C31" s="50"/>
      <c r="D31" s="41">
        <v>1</v>
      </c>
      <c r="E31" s="42">
        <v>9.5451155853840411E-2</v>
      </c>
      <c r="F31" s="43">
        <v>0.13447675863783246</v>
      </c>
      <c r="G31" s="43">
        <v>0.54387273179219486</v>
      </c>
      <c r="H31" s="43">
        <v>6.7859806114839674E-2</v>
      </c>
      <c r="I31" s="43">
        <v>0.26447924434501618</v>
      </c>
      <c r="J31" s="43">
        <v>6.9848371861794684E-2</v>
      </c>
      <c r="K31" s="43">
        <v>0.17375093214019388</v>
      </c>
      <c r="L31" s="43">
        <v>4.6731295053442708E-2</v>
      </c>
    </row>
    <row r="32" spans="1:12" ht="15" customHeight="1">
      <c r="A32" s="47"/>
      <c r="B32" s="25" t="s">
        <v>296</v>
      </c>
      <c r="C32" s="52" t="s">
        <v>408</v>
      </c>
      <c r="D32" s="22">
        <v>2534</v>
      </c>
      <c r="E32" s="33">
        <v>198</v>
      </c>
      <c r="F32" s="34">
        <v>228</v>
      </c>
      <c r="G32" s="34">
        <v>1249</v>
      </c>
      <c r="H32" s="34">
        <v>100</v>
      </c>
      <c r="I32" s="34">
        <v>544</v>
      </c>
      <c r="J32" s="34">
        <v>117</v>
      </c>
      <c r="K32" s="34">
        <v>718</v>
      </c>
      <c r="L32" s="34">
        <v>97</v>
      </c>
    </row>
    <row r="33" spans="1:12" ht="15" customHeight="1">
      <c r="A33" s="47"/>
      <c r="B33" s="25"/>
      <c r="C33" s="51"/>
      <c r="D33" s="32">
        <v>1</v>
      </c>
      <c r="E33" s="27">
        <v>7.8137332280978689E-2</v>
      </c>
      <c r="F33" s="28">
        <v>8.9976322020520916E-2</v>
      </c>
      <c r="G33" s="28">
        <v>0.49289660615627467</v>
      </c>
      <c r="H33" s="28">
        <v>3.9463299131807419E-2</v>
      </c>
      <c r="I33" s="28">
        <v>0.21468034727703236</v>
      </c>
      <c r="J33" s="28">
        <v>4.6172059984214683E-2</v>
      </c>
      <c r="K33" s="28">
        <v>0.28334648776637728</v>
      </c>
      <c r="L33" s="28">
        <v>3.8279400157853194E-2</v>
      </c>
    </row>
    <row r="34" spans="1:12" ht="15" customHeight="1">
      <c r="A34" s="47"/>
      <c r="B34" s="25"/>
      <c r="C34" s="49" t="s">
        <v>409</v>
      </c>
      <c r="D34" s="29">
        <v>13584</v>
      </c>
      <c r="E34" s="35">
        <v>1551</v>
      </c>
      <c r="F34" s="36">
        <v>1517</v>
      </c>
      <c r="G34" s="36">
        <v>8096</v>
      </c>
      <c r="H34" s="36">
        <v>884</v>
      </c>
      <c r="I34" s="36">
        <v>3802</v>
      </c>
      <c r="J34" s="36">
        <v>720</v>
      </c>
      <c r="K34" s="36">
        <v>2081</v>
      </c>
      <c r="L34" s="36">
        <v>472</v>
      </c>
    </row>
    <row r="35" spans="1:12" ht="15" customHeight="1">
      <c r="A35" s="47"/>
      <c r="B35" s="25"/>
      <c r="C35" s="51"/>
      <c r="D35" s="32">
        <v>1</v>
      </c>
      <c r="E35" s="27">
        <v>0.11417844522968199</v>
      </c>
      <c r="F35" s="28">
        <v>0.11167550058892815</v>
      </c>
      <c r="G35" s="28">
        <v>0.59599528857479389</v>
      </c>
      <c r="H35" s="28">
        <v>6.5076560659599533E-2</v>
      </c>
      <c r="I35" s="28">
        <v>0.27988810365135453</v>
      </c>
      <c r="J35" s="28">
        <v>5.3003533568904596E-2</v>
      </c>
      <c r="K35" s="28">
        <v>0.15319493521790342</v>
      </c>
      <c r="L35" s="28">
        <v>3.4746760895170786E-2</v>
      </c>
    </row>
    <row r="36" spans="1:12" ht="15" customHeight="1">
      <c r="A36" s="47"/>
      <c r="B36" s="25"/>
      <c r="C36" s="49" t="s">
        <v>410</v>
      </c>
      <c r="D36" s="29">
        <v>2397</v>
      </c>
      <c r="E36" s="35">
        <v>400</v>
      </c>
      <c r="F36" s="36">
        <v>333</v>
      </c>
      <c r="G36" s="36">
        <v>1415</v>
      </c>
      <c r="H36" s="36">
        <v>215</v>
      </c>
      <c r="I36" s="36">
        <v>690</v>
      </c>
      <c r="J36" s="36">
        <v>133</v>
      </c>
      <c r="K36" s="36">
        <v>304</v>
      </c>
      <c r="L36" s="36">
        <v>96</v>
      </c>
    </row>
    <row r="37" spans="1:12" ht="15" customHeight="1">
      <c r="A37" s="47"/>
      <c r="B37" s="25"/>
      <c r="C37" s="51"/>
      <c r="D37" s="32">
        <v>1</v>
      </c>
      <c r="E37" s="27">
        <v>0.1668752607425949</v>
      </c>
      <c r="F37" s="28">
        <v>0.13892365456821026</v>
      </c>
      <c r="G37" s="28">
        <v>0.59032123487692945</v>
      </c>
      <c r="H37" s="28">
        <v>8.9695452649144761E-2</v>
      </c>
      <c r="I37" s="28">
        <v>0.28785982478097621</v>
      </c>
      <c r="J37" s="28">
        <v>5.5486024196912807E-2</v>
      </c>
      <c r="K37" s="28">
        <v>0.12682519816437213</v>
      </c>
      <c r="L37" s="28">
        <v>4.005006257822278E-2</v>
      </c>
    </row>
    <row r="38" spans="1:12" ht="15" customHeight="1">
      <c r="A38" s="47"/>
      <c r="B38" s="25"/>
      <c r="C38" s="49" t="s">
        <v>411</v>
      </c>
      <c r="D38" s="29">
        <v>794</v>
      </c>
      <c r="E38" s="35">
        <v>146</v>
      </c>
      <c r="F38" s="36">
        <v>111</v>
      </c>
      <c r="G38" s="36">
        <v>386</v>
      </c>
      <c r="H38" s="36">
        <v>95</v>
      </c>
      <c r="I38" s="36">
        <v>216</v>
      </c>
      <c r="J38" s="36">
        <v>64</v>
      </c>
      <c r="K38" s="36">
        <v>115</v>
      </c>
      <c r="L38" s="36">
        <v>63</v>
      </c>
    </row>
    <row r="39" spans="1:12" ht="15" customHeight="1">
      <c r="A39" s="47"/>
      <c r="B39" s="40"/>
      <c r="C39" s="50"/>
      <c r="D39" s="41">
        <v>1</v>
      </c>
      <c r="E39" s="42">
        <v>0.18387909319899245</v>
      </c>
      <c r="F39" s="43">
        <v>0.1397984886649874</v>
      </c>
      <c r="G39" s="43">
        <v>0.48614609571788414</v>
      </c>
      <c r="H39" s="43">
        <v>0.11964735516372796</v>
      </c>
      <c r="I39" s="43">
        <v>0.27204030226700254</v>
      </c>
      <c r="J39" s="43">
        <v>8.0604534005037781E-2</v>
      </c>
      <c r="K39" s="43">
        <v>0.14483627204030228</v>
      </c>
      <c r="L39" s="43">
        <v>7.9345088161209068E-2</v>
      </c>
    </row>
    <row r="40" spans="1:12" ht="15" customHeight="1">
      <c r="A40" s="47"/>
      <c r="B40" s="25" t="s">
        <v>297</v>
      </c>
      <c r="C40" s="52" t="s">
        <v>2</v>
      </c>
      <c r="D40" s="22">
        <v>1979</v>
      </c>
      <c r="E40" s="23">
        <v>220</v>
      </c>
      <c r="F40" s="24">
        <v>218</v>
      </c>
      <c r="G40" s="24">
        <v>1181</v>
      </c>
      <c r="H40" s="24">
        <v>169</v>
      </c>
      <c r="I40" s="24">
        <v>582</v>
      </c>
      <c r="J40" s="24">
        <v>99</v>
      </c>
      <c r="K40" s="24">
        <v>305</v>
      </c>
      <c r="L40" s="24">
        <v>64</v>
      </c>
    </row>
    <row r="41" spans="1:12" ht="15" customHeight="1">
      <c r="A41" s="47"/>
      <c r="B41" s="25"/>
      <c r="C41" s="51"/>
      <c r="D41" s="32">
        <v>1</v>
      </c>
      <c r="E41" s="27">
        <v>0.11116725618999494</v>
      </c>
      <c r="F41" s="28">
        <v>0.1101566447700859</v>
      </c>
      <c r="G41" s="28">
        <v>0.59676604345629103</v>
      </c>
      <c r="H41" s="28">
        <v>8.5396664982314296E-2</v>
      </c>
      <c r="I41" s="28">
        <v>0.29408792319353211</v>
      </c>
      <c r="J41" s="28">
        <v>5.0025265285497729E-2</v>
      </c>
      <c r="K41" s="28">
        <v>0.15411824153612935</v>
      </c>
      <c r="L41" s="28">
        <v>3.2339565437089442E-2</v>
      </c>
    </row>
    <row r="42" spans="1:12" ht="15" customHeight="1">
      <c r="A42" s="47"/>
      <c r="B42" s="25"/>
      <c r="C42" s="49" t="s">
        <v>309</v>
      </c>
      <c r="D42" s="29">
        <v>1921</v>
      </c>
      <c r="E42" s="30">
        <v>216</v>
      </c>
      <c r="F42" s="31">
        <v>209</v>
      </c>
      <c r="G42" s="31">
        <v>1177</v>
      </c>
      <c r="H42" s="31">
        <v>111</v>
      </c>
      <c r="I42" s="31">
        <v>482</v>
      </c>
      <c r="J42" s="31">
        <v>71</v>
      </c>
      <c r="K42" s="31">
        <v>337</v>
      </c>
      <c r="L42" s="31">
        <v>45</v>
      </c>
    </row>
    <row r="43" spans="1:12" ht="15" customHeight="1">
      <c r="A43" s="47"/>
      <c r="B43" s="25"/>
      <c r="C43" s="51"/>
      <c r="D43" s="32">
        <v>1</v>
      </c>
      <c r="E43" s="27">
        <v>0.11244143675169183</v>
      </c>
      <c r="F43" s="28">
        <v>0.10879750130140552</v>
      </c>
      <c r="G43" s="28">
        <v>0.61270171785528371</v>
      </c>
      <c r="H43" s="28">
        <v>5.7782404997397188E-2</v>
      </c>
      <c r="I43" s="28">
        <v>0.2509109838625716</v>
      </c>
      <c r="J43" s="28">
        <v>3.695991671004685E-2</v>
      </c>
      <c r="K43" s="28">
        <v>0.17542946382092661</v>
      </c>
      <c r="L43" s="28">
        <v>2.342529932326913E-2</v>
      </c>
    </row>
    <row r="44" spans="1:12" ht="15" customHeight="1">
      <c r="A44" s="47"/>
      <c r="B44" s="25"/>
      <c r="C44" s="49" t="s">
        <v>310</v>
      </c>
      <c r="D44" s="29">
        <v>1117</v>
      </c>
      <c r="E44" s="30">
        <v>98</v>
      </c>
      <c r="F44" s="31">
        <v>137</v>
      </c>
      <c r="G44" s="31">
        <v>722</v>
      </c>
      <c r="H44" s="31">
        <v>93</v>
      </c>
      <c r="I44" s="31">
        <v>322</v>
      </c>
      <c r="J44" s="31">
        <v>56</v>
      </c>
      <c r="K44" s="31">
        <v>160</v>
      </c>
      <c r="L44" s="31">
        <v>24</v>
      </c>
    </row>
    <row r="45" spans="1:12" ht="15" customHeight="1">
      <c r="A45" s="47"/>
      <c r="B45" s="25"/>
      <c r="C45" s="51"/>
      <c r="D45" s="32">
        <v>1</v>
      </c>
      <c r="E45" s="27">
        <v>8.7735004476275733E-2</v>
      </c>
      <c r="F45" s="28">
        <v>0.12264995523724262</v>
      </c>
      <c r="G45" s="28">
        <v>0.64637421665174577</v>
      </c>
      <c r="H45" s="28">
        <v>8.3258728737690246E-2</v>
      </c>
      <c r="I45" s="28">
        <v>0.28827215756490598</v>
      </c>
      <c r="J45" s="28">
        <v>5.0134288272157566E-2</v>
      </c>
      <c r="K45" s="28">
        <v>0.14324082363473589</v>
      </c>
      <c r="L45" s="28">
        <v>2.1486123545210387E-2</v>
      </c>
    </row>
    <row r="46" spans="1:12" ht="15" customHeight="1">
      <c r="A46" s="47"/>
      <c r="B46" s="25"/>
      <c r="C46" s="49" t="s">
        <v>5</v>
      </c>
      <c r="D46" s="29">
        <v>1482</v>
      </c>
      <c r="E46" s="30">
        <v>186</v>
      </c>
      <c r="F46" s="31">
        <v>149</v>
      </c>
      <c r="G46" s="31">
        <v>910</v>
      </c>
      <c r="H46" s="31">
        <v>118</v>
      </c>
      <c r="I46" s="31">
        <v>422</v>
      </c>
      <c r="J46" s="31">
        <v>67</v>
      </c>
      <c r="K46" s="31">
        <v>194</v>
      </c>
      <c r="L46" s="31">
        <v>79</v>
      </c>
    </row>
    <row r="47" spans="1:12" ht="15" customHeight="1">
      <c r="A47" s="47"/>
      <c r="B47" s="25"/>
      <c r="C47" s="51"/>
      <c r="D47" s="32">
        <v>1</v>
      </c>
      <c r="E47" s="27">
        <v>0.12550607287449392</v>
      </c>
      <c r="F47" s="28">
        <v>0.10053981106612686</v>
      </c>
      <c r="G47" s="28">
        <v>0.61403508771929827</v>
      </c>
      <c r="H47" s="28">
        <v>7.9622132253711203E-2</v>
      </c>
      <c r="I47" s="28">
        <v>0.28475033738191635</v>
      </c>
      <c r="J47" s="28">
        <v>4.520917678812416E-2</v>
      </c>
      <c r="K47" s="28">
        <v>0.13090418353576247</v>
      </c>
      <c r="L47" s="28">
        <v>5.3306342780026994E-2</v>
      </c>
    </row>
    <row r="48" spans="1:12" ht="15" customHeight="1">
      <c r="A48" s="47"/>
      <c r="B48" s="25"/>
      <c r="C48" s="49" t="s">
        <v>311</v>
      </c>
      <c r="D48" s="29">
        <v>2208</v>
      </c>
      <c r="E48" s="30">
        <v>231</v>
      </c>
      <c r="F48" s="31">
        <v>273</v>
      </c>
      <c r="G48" s="31">
        <v>1327</v>
      </c>
      <c r="H48" s="31">
        <v>183</v>
      </c>
      <c r="I48" s="31">
        <v>631</v>
      </c>
      <c r="J48" s="31">
        <v>95</v>
      </c>
      <c r="K48" s="31">
        <v>346</v>
      </c>
      <c r="L48" s="31">
        <v>86</v>
      </c>
    </row>
    <row r="49" spans="1:12" ht="15" customHeight="1">
      <c r="A49" s="47"/>
      <c r="B49" s="25"/>
      <c r="C49" s="51"/>
      <c r="D49" s="32">
        <v>1</v>
      </c>
      <c r="E49" s="27">
        <v>0.10461956521739131</v>
      </c>
      <c r="F49" s="28">
        <v>0.12364130434782608</v>
      </c>
      <c r="G49" s="28">
        <v>0.60099637681159424</v>
      </c>
      <c r="H49" s="28">
        <v>8.2880434782608689E-2</v>
      </c>
      <c r="I49" s="28">
        <v>0.2857789855072464</v>
      </c>
      <c r="J49" s="28">
        <v>4.3025362318840576E-2</v>
      </c>
      <c r="K49" s="28">
        <v>0.15670289855072464</v>
      </c>
      <c r="L49" s="28">
        <v>3.894927536231884E-2</v>
      </c>
    </row>
    <row r="50" spans="1:12" ht="15" customHeight="1">
      <c r="A50" s="47"/>
      <c r="B50" s="25"/>
      <c r="C50" s="49" t="s">
        <v>7</v>
      </c>
      <c r="D50" s="29">
        <v>1532</v>
      </c>
      <c r="E50" s="30">
        <v>172</v>
      </c>
      <c r="F50" s="31">
        <v>159</v>
      </c>
      <c r="G50" s="31">
        <v>897</v>
      </c>
      <c r="H50" s="31">
        <v>101</v>
      </c>
      <c r="I50" s="31">
        <v>414</v>
      </c>
      <c r="J50" s="31">
        <v>62</v>
      </c>
      <c r="K50" s="31">
        <v>246</v>
      </c>
      <c r="L50" s="31">
        <v>67</v>
      </c>
    </row>
    <row r="51" spans="1:12" ht="15" customHeight="1">
      <c r="A51" s="47"/>
      <c r="B51" s="25"/>
      <c r="C51" s="51"/>
      <c r="D51" s="32">
        <v>1</v>
      </c>
      <c r="E51" s="27">
        <v>0.1122715404699739</v>
      </c>
      <c r="F51" s="28">
        <v>0.10378590078328982</v>
      </c>
      <c r="G51" s="28">
        <v>0.585509138381201</v>
      </c>
      <c r="H51" s="28">
        <v>6.5926892950391641E-2</v>
      </c>
      <c r="I51" s="28">
        <v>0.27023498694516973</v>
      </c>
      <c r="J51" s="28">
        <v>4.0469973890339427E-2</v>
      </c>
      <c r="K51" s="28">
        <v>0.16057441253263707</v>
      </c>
      <c r="L51" s="28">
        <v>4.3733681462140996E-2</v>
      </c>
    </row>
    <row r="52" spans="1:12" ht="15" customHeight="1">
      <c r="A52" s="47"/>
      <c r="B52" s="25"/>
      <c r="C52" s="49" t="s">
        <v>3</v>
      </c>
      <c r="D52" s="29">
        <v>2344</v>
      </c>
      <c r="E52" s="30">
        <v>275</v>
      </c>
      <c r="F52" s="31">
        <v>263</v>
      </c>
      <c r="G52" s="31">
        <v>1287</v>
      </c>
      <c r="H52" s="31">
        <v>155</v>
      </c>
      <c r="I52" s="31">
        <v>604</v>
      </c>
      <c r="J52" s="31">
        <v>158</v>
      </c>
      <c r="K52" s="31">
        <v>376</v>
      </c>
      <c r="L52" s="31">
        <v>107</v>
      </c>
    </row>
    <row r="53" spans="1:12" ht="15" customHeight="1">
      <c r="A53" s="47"/>
      <c r="B53" s="25"/>
      <c r="C53" s="51"/>
      <c r="D53" s="32">
        <v>1</v>
      </c>
      <c r="E53" s="27">
        <v>0.11732081911262798</v>
      </c>
      <c r="F53" s="28">
        <v>0.11220136518771331</v>
      </c>
      <c r="G53" s="28">
        <v>0.54906143344709901</v>
      </c>
      <c r="H53" s="28">
        <v>6.6126279863481227E-2</v>
      </c>
      <c r="I53" s="28">
        <v>0.25767918088737202</v>
      </c>
      <c r="J53" s="28">
        <v>6.7406143344709901E-2</v>
      </c>
      <c r="K53" s="28">
        <v>0.16040955631399317</v>
      </c>
      <c r="L53" s="28">
        <v>4.5648464163822525E-2</v>
      </c>
    </row>
    <row r="54" spans="1:12" ht="15" customHeight="1">
      <c r="A54" s="47"/>
      <c r="B54" s="25"/>
      <c r="C54" s="49" t="s">
        <v>6</v>
      </c>
      <c r="D54" s="29">
        <v>1909</v>
      </c>
      <c r="E54" s="30">
        <v>249</v>
      </c>
      <c r="F54" s="31">
        <v>229</v>
      </c>
      <c r="G54" s="31">
        <v>1113</v>
      </c>
      <c r="H54" s="31">
        <v>102</v>
      </c>
      <c r="I54" s="31">
        <v>547</v>
      </c>
      <c r="J54" s="31">
        <v>101</v>
      </c>
      <c r="K54" s="31">
        <v>302</v>
      </c>
      <c r="L54" s="31">
        <v>77</v>
      </c>
    </row>
    <row r="55" spans="1:12" ht="15" customHeight="1">
      <c r="A55" s="47"/>
      <c r="B55" s="25"/>
      <c r="C55" s="51"/>
      <c r="D55" s="32">
        <v>1</v>
      </c>
      <c r="E55" s="27">
        <v>0.13043478260869565</v>
      </c>
      <c r="F55" s="28">
        <v>0.11995809324253535</v>
      </c>
      <c r="G55" s="28">
        <v>0.58302776322682037</v>
      </c>
      <c r="H55" s="28">
        <v>5.3431115767417499E-2</v>
      </c>
      <c r="I55" s="28">
        <v>0.28653745416448401</v>
      </c>
      <c r="J55" s="28">
        <v>5.2907281299109481E-2</v>
      </c>
      <c r="K55" s="28">
        <v>0.15819800942902043</v>
      </c>
      <c r="L55" s="28">
        <v>4.0335254059717128E-2</v>
      </c>
    </row>
    <row r="56" spans="1:12" ht="15" customHeight="1">
      <c r="A56" s="47"/>
      <c r="B56" s="25"/>
      <c r="C56" s="49" t="s">
        <v>8</v>
      </c>
      <c r="D56" s="29">
        <v>5182</v>
      </c>
      <c r="E56" s="30">
        <v>678</v>
      </c>
      <c r="F56" s="31">
        <v>578</v>
      </c>
      <c r="G56" s="31">
        <v>2691</v>
      </c>
      <c r="H56" s="31">
        <v>287</v>
      </c>
      <c r="I56" s="31">
        <v>1337</v>
      </c>
      <c r="J56" s="31">
        <v>344</v>
      </c>
      <c r="K56" s="31">
        <v>1011</v>
      </c>
      <c r="L56" s="31">
        <v>259</v>
      </c>
    </row>
    <row r="57" spans="1:12" ht="15" customHeight="1">
      <c r="A57" s="47"/>
      <c r="B57" s="40"/>
      <c r="C57" s="50"/>
      <c r="D57" s="41">
        <v>1</v>
      </c>
      <c r="E57" s="42">
        <v>0.13083751447317638</v>
      </c>
      <c r="F57" s="43">
        <v>0.11153994596680818</v>
      </c>
      <c r="G57" s="43">
        <v>0.51929756850636821</v>
      </c>
      <c r="H57" s="43">
        <v>5.5384021613276727E-2</v>
      </c>
      <c r="I57" s="43">
        <v>0.25800849093014278</v>
      </c>
      <c r="J57" s="43">
        <v>6.6383635661906595E-2</v>
      </c>
      <c r="K57" s="43">
        <v>0.19509841759938248</v>
      </c>
      <c r="L57" s="43">
        <v>4.9980702431493634E-2</v>
      </c>
    </row>
    <row r="58" spans="1:12" ht="15" customHeight="1"/>
    <row r="59" spans="1:12" ht="15" hidden="1" customHeight="1"/>
    <row r="60" spans="1:12" ht="12" hidden="1" customHeight="1">
      <c r="C60" s="37"/>
    </row>
    <row r="61" spans="1:12" ht="12" hidden="1" customHeight="1">
      <c r="C61" s="37"/>
    </row>
    <row r="62" spans="1:12" ht="12" hidden="1" customHeight="1"/>
    <row r="63" spans="1:12" ht="12" hidden="1" customHeight="1"/>
    <row r="64" spans="1:12"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L9">
    <cfRule type="top10" dxfId="124" priority="31" rank="1"/>
  </conditionalFormatting>
  <conditionalFormatting sqref="E57:L57">
    <cfRule type="top10" dxfId="123" priority="25" rank="1"/>
  </conditionalFormatting>
  <conditionalFormatting sqref="E55:L55">
    <cfRule type="top10" dxfId="122" priority="24" rank="1"/>
  </conditionalFormatting>
  <conditionalFormatting sqref="E53:L53">
    <cfRule type="top10" dxfId="121" priority="23" rank="1"/>
  </conditionalFormatting>
  <conditionalFormatting sqref="E51:L51">
    <cfRule type="top10" dxfId="120" priority="22" rank="1"/>
  </conditionalFormatting>
  <conditionalFormatting sqref="E49:L49">
    <cfRule type="top10" dxfId="119" priority="21" rank="1"/>
  </conditionalFormatting>
  <conditionalFormatting sqref="E47:L47">
    <cfRule type="top10" dxfId="118" priority="20" rank="1"/>
  </conditionalFormatting>
  <conditionalFormatting sqref="E45:L45">
    <cfRule type="top10" dxfId="117" priority="19" rank="1"/>
  </conditionalFormatting>
  <conditionalFormatting sqref="E43:L43">
    <cfRule type="top10" dxfId="116" priority="18" rank="1"/>
  </conditionalFormatting>
  <conditionalFormatting sqref="E41:L41">
    <cfRule type="top10" dxfId="115" priority="17" rank="1"/>
  </conditionalFormatting>
  <conditionalFormatting sqref="E39:L39">
    <cfRule type="top10" dxfId="114" priority="16" rank="1"/>
  </conditionalFormatting>
  <conditionalFormatting sqref="E37:L37">
    <cfRule type="top10" dxfId="113" priority="15" rank="1"/>
  </conditionalFormatting>
  <conditionalFormatting sqref="E35:L35">
    <cfRule type="top10" dxfId="112" priority="14" rank="1"/>
  </conditionalFormatting>
  <conditionalFormatting sqref="E33:L33">
    <cfRule type="top10" dxfId="111" priority="13" rank="1"/>
  </conditionalFormatting>
  <conditionalFormatting sqref="E31:L31">
    <cfRule type="top10" dxfId="110" priority="11" rank="1"/>
  </conditionalFormatting>
  <conditionalFormatting sqref="E29:L29">
    <cfRule type="top10" dxfId="109" priority="10" rank="1"/>
  </conditionalFormatting>
  <conditionalFormatting sqref="E27:L27">
    <cfRule type="top10" dxfId="108" priority="9" rank="1"/>
  </conditionalFormatting>
  <conditionalFormatting sqref="E25:L25">
    <cfRule type="top10" dxfId="107" priority="8" rank="1"/>
  </conditionalFormatting>
  <conditionalFormatting sqref="E23:L23">
    <cfRule type="top10" dxfId="106" priority="7" rank="1"/>
  </conditionalFormatting>
  <conditionalFormatting sqref="E21:L21">
    <cfRule type="top10" dxfId="105" priority="6" rank="1"/>
  </conditionalFormatting>
  <conditionalFormatting sqref="E19:L19">
    <cfRule type="top10" dxfId="104" priority="5" rank="1"/>
  </conditionalFormatting>
  <conditionalFormatting sqref="E17:L17">
    <cfRule type="top10" dxfId="103" priority="4" rank="1"/>
  </conditionalFormatting>
  <conditionalFormatting sqref="E15:L15">
    <cfRule type="top10" dxfId="102" priority="3" rank="1"/>
  </conditionalFormatting>
  <conditionalFormatting sqref="E13:L13">
    <cfRule type="top10" dxfId="101" priority="2" rank="1"/>
  </conditionalFormatting>
  <conditionalFormatting sqref="E11:L11">
    <cfRule type="top10" dxfId="1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3" width="8.625" style="3"/>
    <col min="14" max="16384" width="8.625" style="38"/>
  </cols>
  <sheetData>
    <row r="1" spans="1:16384" ht="15" customHeight="1">
      <c r="A1" s="48"/>
      <c r="B1" s="37"/>
      <c r="C1" s="37"/>
      <c r="D1" s="37"/>
      <c r="E1" s="37"/>
      <c r="F1" s="37"/>
      <c r="G1" s="37"/>
      <c r="H1" s="37"/>
      <c r="I1" s="37"/>
      <c r="J1" s="37"/>
      <c r="K1" s="37"/>
      <c r="L1" s="37"/>
      <c r="M1" s="37"/>
    </row>
    <row r="2" spans="1:16384" ht="15" customHeight="1"/>
    <row r="3" spans="1:16384" ht="15" customHeight="1">
      <c r="B3" s="3" t="s">
        <v>374</v>
      </c>
    </row>
    <row r="4" spans="1:16384" ht="15" customHeight="1">
      <c r="B4" s="3" t="s">
        <v>319</v>
      </c>
    </row>
    <row r="5" spans="1:16384" ht="15" customHeight="1"/>
    <row r="6" spans="1:16384" ht="2.1" customHeight="1">
      <c r="B6" s="5"/>
      <c r="C6" s="6"/>
      <c r="D6" s="7"/>
      <c r="E6" s="8"/>
      <c r="F6" s="9"/>
      <c r="G6" s="9"/>
      <c r="H6" s="9"/>
      <c r="I6" s="9"/>
      <c r="J6" s="9"/>
      <c r="K6" s="9"/>
      <c r="L6" s="9"/>
      <c r="M6" s="9"/>
    </row>
    <row r="7" spans="1:16384" s="44" customFormat="1" ht="117.95" customHeight="1" thickBot="1">
      <c r="A7" s="10"/>
      <c r="B7" s="11"/>
      <c r="C7" s="12" t="s">
        <v>298</v>
      </c>
      <c r="D7" s="13" t="s">
        <v>0</v>
      </c>
      <c r="E7" s="14" t="s">
        <v>156</v>
      </c>
      <c r="F7" s="14" t="s">
        <v>265</v>
      </c>
      <c r="G7" s="14" t="s">
        <v>266</v>
      </c>
      <c r="H7" s="14" t="s">
        <v>267</v>
      </c>
      <c r="I7" s="14" t="s">
        <v>268</v>
      </c>
      <c r="J7" s="14" t="s">
        <v>269</v>
      </c>
      <c r="K7" s="14" t="s">
        <v>69</v>
      </c>
      <c r="L7" s="14" t="s">
        <v>270</v>
      </c>
      <c r="M7" s="14" t="s">
        <v>20</v>
      </c>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6131</v>
      </c>
      <c r="F8" s="17">
        <v>5002</v>
      </c>
      <c r="G8" s="17">
        <v>1300</v>
      </c>
      <c r="H8" s="17">
        <v>5695</v>
      </c>
      <c r="I8" s="17">
        <v>1532</v>
      </c>
      <c r="J8" s="17">
        <v>701</v>
      </c>
      <c r="K8" s="17">
        <v>246</v>
      </c>
      <c r="L8" s="17">
        <v>8568</v>
      </c>
      <c r="M8" s="17">
        <v>596</v>
      </c>
    </row>
    <row r="9" spans="1:16384" ht="15" customHeight="1">
      <c r="A9" s="47"/>
      <c r="B9" s="55"/>
      <c r="C9" s="56"/>
      <c r="D9" s="18">
        <v>1</v>
      </c>
      <c r="E9" s="19">
        <v>0.31162956185829011</v>
      </c>
      <c r="F9" s="20">
        <v>0.25424418013622041</v>
      </c>
      <c r="G9" s="20">
        <v>6.60770560130121E-2</v>
      </c>
      <c r="H9" s="20">
        <v>0.28946833384161835</v>
      </c>
      <c r="I9" s="20">
        <v>7.786926908610349E-2</v>
      </c>
      <c r="J9" s="20">
        <v>3.5630781742401141E-2</v>
      </c>
      <c r="K9" s="20">
        <v>1.2503812137846905E-2</v>
      </c>
      <c r="L9" s="20">
        <v>0.43549862763037511</v>
      </c>
      <c r="M9" s="20">
        <v>3.0293788756734778E-2</v>
      </c>
    </row>
    <row r="10" spans="1:16384" ht="15" customHeight="1">
      <c r="A10" s="47"/>
      <c r="B10" s="21" t="s">
        <v>294</v>
      </c>
      <c r="C10" s="57" t="s">
        <v>300</v>
      </c>
      <c r="D10" s="22">
        <v>9368</v>
      </c>
      <c r="E10" s="23">
        <v>2315</v>
      </c>
      <c r="F10" s="24">
        <v>2270</v>
      </c>
      <c r="G10" s="24">
        <v>506</v>
      </c>
      <c r="H10" s="24">
        <v>2331</v>
      </c>
      <c r="I10" s="24">
        <v>517</v>
      </c>
      <c r="J10" s="24">
        <v>190</v>
      </c>
      <c r="K10" s="24">
        <v>122</v>
      </c>
      <c r="L10" s="24">
        <v>4671</v>
      </c>
      <c r="M10" s="24">
        <v>266</v>
      </c>
    </row>
    <row r="11" spans="1:16384" ht="15" customHeight="1">
      <c r="A11" s="47"/>
      <c r="B11" s="25"/>
      <c r="C11" s="51"/>
      <c r="D11" s="26">
        <v>1</v>
      </c>
      <c r="E11" s="27">
        <v>0.24711784799316824</v>
      </c>
      <c r="F11" s="28">
        <v>0.2423142613151153</v>
      </c>
      <c r="G11" s="28">
        <v>5.4013663535439793E-2</v>
      </c>
      <c r="H11" s="28">
        <v>0.24882578992314261</v>
      </c>
      <c r="I11" s="28">
        <v>5.5187873612297184E-2</v>
      </c>
      <c r="J11" s="28">
        <v>2.0281810418445772E-2</v>
      </c>
      <c r="K11" s="28">
        <v>1.3023057216054654E-2</v>
      </c>
      <c r="L11" s="28">
        <v>0.49861229718189581</v>
      </c>
      <c r="M11" s="28">
        <v>2.8394534585824083E-2</v>
      </c>
    </row>
    <row r="12" spans="1:16384" ht="15" customHeight="1">
      <c r="A12" s="47"/>
      <c r="B12" s="25"/>
      <c r="C12" s="49" t="s">
        <v>301</v>
      </c>
      <c r="D12" s="29">
        <v>10225</v>
      </c>
      <c r="E12" s="30">
        <v>3799</v>
      </c>
      <c r="F12" s="31">
        <v>2716</v>
      </c>
      <c r="G12" s="31">
        <v>787</v>
      </c>
      <c r="H12" s="31">
        <v>3343</v>
      </c>
      <c r="I12" s="31">
        <v>1011</v>
      </c>
      <c r="J12" s="31">
        <v>510</v>
      </c>
      <c r="K12" s="31">
        <v>123</v>
      </c>
      <c r="L12" s="31">
        <v>3868</v>
      </c>
      <c r="M12" s="31">
        <v>316</v>
      </c>
    </row>
    <row r="13" spans="1:16384" ht="15" customHeight="1">
      <c r="A13" s="47"/>
      <c r="B13" s="40"/>
      <c r="C13" s="50"/>
      <c r="D13" s="41">
        <v>1</v>
      </c>
      <c r="E13" s="42">
        <v>0.37154034229828853</v>
      </c>
      <c r="F13" s="43">
        <v>0.26562347188264057</v>
      </c>
      <c r="G13" s="43">
        <v>7.69682151589242E-2</v>
      </c>
      <c r="H13" s="43">
        <v>0.32694376528117358</v>
      </c>
      <c r="I13" s="43">
        <v>9.8875305623471882E-2</v>
      </c>
      <c r="J13" s="43">
        <v>4.987775061124694E-2</v>
      </c>
      <c r="K13" s="43">
        <v>1.2029339853300734E-2</v>
      </c>
      <c r="L13" s="43">
        <v>0.37828850855745721</v>
      </c>
      <c r="M13" s="43">
        <v>3.0904645476772616E-2</v>
      </c>
    </row>
    <row r="14" spans="1:16384" ht="15" customHeight="1">
      <c r="A14" s="47"/>
      <c r="B14" s="25" t="s">
        <v>1</v>
      </c>
      <c r="C14" s="52" t="s">
        <v>302</v>
      </c>
      <c r="D14" s="22">
        <v>2690</v>
      </c>
      <c r="E14" s="23">
        <v>673</v>
      </c>
      <c r="F14" s="24">
        <v>562</v>
      </c>
      <c r="G14" s="24">
        <v>163</v>
      </c>
      <c r="H14" s="24">
        <v>614</v>
      </c>
      <c r="I14" s="24">
        <v>174</v>
      </c>
      <c r="J14" s="24">
        <v>87</v>
      </c>
      <c r="K14" s="24">
        <v>37</v>
      </c>
      <c r="L14" s="24">
        <v>1492</v>
      </c>
      <c r="M14" s="24">
        <v>46</v>
      </c>
    </row>
    <row r="15" spans="1:16384" ht="15" customHeight="1">
      <c r="A15" s="47"/>
      <c r="B15" s="25"/>
      <c r="C15" s="51"/>
      <c r="D15" s="32">
        <v>1</v>
      </c>
      <c r="E15" s="27">
        <v>0.25018587360594796</v>
      </c>
      <c r="F15" s="28">
        <v>0.20892193308550186</v>
      </c>
      <c r="G15" s="28">
        <v>6.0594795539033457E-2</v>
      </c>
      <c r="H15" s="28">
        <v>0.22825278810408922</v>
      </c>
      <c r="I15" s="28">
        <v>6.4684014869888479E-2</v>
      </c>
      <c r="J15" s="28">
        <v>3.2342007434944239E-2</v>
      </c>
      <c r="K15" s="28">
        <v>1.3754646840148699E-2</v>
      </c>
      <c r="L15" s="28">
        <v>0.55464684014869892</v>
      </c>
      <c r="M15" s="28">
        <v>1.7100371747211896E-2</v>
      </c>
    </row>
    <row r="16" spans="1:16384" ht="15" customHeight="1">
      <c r="A16" s="47"/>
      <c r="B16" s="25"/>
      <c r="C16" s="49" t="s">
        <v>303</v>
      </c>
      <c r="D16" s="29">
        <v>2875</v>
      </c>
      <c r="E16" s="30">
        <v>820</v>
      </c>
      <c r="F16" s="31">
        <v>681</v>
      </c>
      <c r="G16" s="31">
        <v>194</v>
      </c>
      <c r="H16" s="31">
        <v>817</v>
      </c>
      <c r="I16" s="31">
        <v>226</v>
      </c>
      <c r="J16" s="31">
        <v>115</v>
      </c>
      <c r="K16" s="31">
        <v>40</v>
      </c>
      <c r="L16" s="31">
        <v>1399</v>
      </c>
      <c r="M16" s="31">
        <v>65</v>
      </c>
    </row>
    <row r="17" spans="1:13" ht="15" customHeight="1">
      <c r="A17" s="47"/>
      <c r="B17" s="25"/>
      <c r="C17" s="51"/>
      <c r="D17" s="32">
        <v>1</v>
      </c>
      <c r="E17" s="27">
        <v>0.28521739130434781</v>
      </c>
      <c r="F17" s="28">
        <v>0.2368695652173913</v>
      </c>
      <c r="G17" s="28">
        <v>6.7478260869565224E-2</v>
      </c>
      <c r="H17" s="28">
        <v>0.28417391304347828</v>
      </c>
      <c r="I17" s="28">
        <v>7.8608695652173918E-2</v>
      </c>
      <c r="J17" s="28">
        <v>0.04</v>
      </c>
      <c r="K17" s="28">
        <v>1.391304347826087E-2</v>
      </c>
      <c r="L17" s="28">
        <v>0.48660869565217391</v>
      </c>
      <c r="M17" s="28">
        <v>2.2608695652173914E-2</v>
      </c>
    </row>
    <row r="18" spans="1:13" ht="15" customHeight="1">
      <c r="A18" s="47"/>
      <c r="B18" s="25"/>
      <c r="C18" s="49" t="s">
        <v>304</v>
      </c>
      <c r="D18" s="29">
        <v>3280</v>
      </c>
      <c r="E18" s="30">
        <v>1038</v>
      </c>
      <c r="F18" s="31">
        <v>879</v>
      </c>
      <c r="G18" s="31">
        <v>215</v>
      </c>
      <c r="H18" s="31">
        <v>1017</v>
      </c>
      <c r="I18" s="31">
        <v>255</v>
      </c>
      <c r="J18" s="31">
        <v>123</v>
      </c>
      <c r="K18" s="31">
        <v>39</v>
      </c>
      <c r="L18" s="31">
        <v>1400</v>
      </c>
      <c r="M18" s="31">
        <v>86</v>
      </c>
    </row>
    <row r="19" spans="1:13" ht="15" customHeight="1">
      <c r="A19" s="47"/>
      <c r="B19" s="25"/>
      <c r="C19" s="51"/>
      <c r="D19" s="32">
        <v>1</v>
      </c>
      <c r="E19" s="27">
        <v>0.31646341463414634</v>
      </c>
      <c r="F19" s="28">
        <v>0.2679878048780488</v>
      </c>
      <c r="G19" s="28">
        <v>6.5548780487804881E-2</v>
      </c>
      <c r="H19" s="28">
        <v>0.3100609756097561</v>
      </c>
      <c r="I19" s="28">
        <v>7.774390243902439E-2</v>
      </c>
      <c r="J19" s="28">
        <v>3.7499999999999999E-2</v>
      </c>
      <c r="K19" s="28">
        <v>1.1890243902439025E-2</v>
      </c>
      <c r="L19" s="28">
        <v>0.42682926829268292</v>
      </c>
      <c r="M19" s="28">
        <v>2.621951219512195E-2</v>
      </c>
    </row>
    <row r="20" spans="1:13" ht="15" customHeight="1">
      <c r="A20" s="47"/>
      <c r="B20" s="25"/>
      <c r="C20" s="49" t="s">
        <v>305</v>
      </c>
      <c r="D20" s="29">
        <v>4523</v>
      </c>
      <c r="E20" s="30">
        <v>1546</v>
      </c>
      <c r="F20" s="31">
        <v>1261</v>
      </c>
      <c r="G20" s="31">
        <v>324</v>
      </c>
      <c r="H20" s="31">
        <v>1395</v>
      </c>
      <c r="I20" s="31">
        <v>377</v>
      </c>
      <c r="J20" s="31">
        <v>150</v>
      </c>
      <c r="K20" s="31">
        <v>45</v>
      </c>
      <c r="L20" s="31">
        <v>1760</v>
      </c>
      <c r="M20" s="31">
        <v>149</v>
      </c>
    </row>
    <row r="21" spans="1:13" ht="15" customHeight="1">
      <c r="A21" s="47"/>
      <c r="B21" s="25"/>
      <c r="C21" s="51"/>
      <c r="D21" s="32">
        <v>1</v>
      </c>
      <c r="E21" s="27">
        <v>0.34180853415874418</v>
      </c>
      <c r="F21" s="28">
        <v>0.2787972584567765</v>
      </c>
      <c r="G21" s="28">
        <v>7.1633871324342249E-2</v>
      </c>
      <c r="H21" s="28">
        <v>0.30842361264647356</v>
      </c>
      <c r="I21" s="28">
        <v>8.3351757682953789E-2</v>
      </c>
      <c r="J21" s="28">
        <v>3.3163829316825114E-2</v>
      </c>
      <c r="K21" s="28">
        <v>9.9491487950475344E-3</v>
      </c>
      <c r="L21" s="28">
        <v>0.38912226398408134</v>
      </c>
      <c r="M21" s="28">
        <v>3.2942737121379614E-2</v>
      </c>
    </row>
    <row r="22" spans="1:13" ht="15" customHeight="1">
      <c r="A22" s="47"/>
      <c r="B22" s="25"/>
      <c r="C22" s="49" t="s">
        <v>306</v>
      </c>
      <c r="D22" s="29">
        <v>5762</v>
      </c>
      <c r="E22" s="30">
        <v>1909</v>
      </c>
      <c r="F22" s="31">
        <v>1489</v>
      </c>
      <c r="G22" s="31">
        <v>359</v>
      </c>
      <c r="H22" s="31">
        <v>1694</v>
      </c>
      <c r="I22" s="31">
        <v>453</v>
      </c>
      <c r="J22" s="31">
        <v>203</v>
      </c>
      <c r="K22" s="31">
        <v>72</v>
      </c>
      <c r="L22" s="31">
        <v>2313</v>
      </c>
      <c r="M22" s="31">
        <v>205</v>
      </c>
    </row>
    <row r="23" spans="1:13" ht="15" customHeight="1">
      <c r="A23" s="47"/>
      <c r="B23" s="40"/>
      <c r="C23" s="50"/>
      <c r="D23" s="41">
        <v>1</v>
      </c>
      <c r="E23" s="42">
        <v>0.3313085734120097</v>
      </c>
      <c r="F23" s="43">
        <v>0.25841721624435959</v>
      </c>
      <c r="G23" s="43">
        <v>6.2304755293300935E-2</v>
      </c>
      <c r="H23" s="43">
        <v>0.29399514057618881</v>
      </c>
      <c r="I23" s="43">
        <v>7.8618535230822628E-2</v>
      </c>
      <c r="J23" s="43">
        <v>3.5230822631030889E-2</v>
      </c>
      <c r="K23" s="43">
        <v>1.2495661228740022E-2</v>
      </c>
      <c r="L23" s="43">
        <v>0.40142311697327315</v>
      </c>
      <c r="M23" s="43">
        <v>3.5577924331829228E-2</v>
      </c>
    </row>
    <row r="24" spans="1:13" ht="15" customHeight="1">
      <c r="A24" s="47"/>
      <c r="B24" s="25" t="s">
        <v>295</v>
      </c>
      <c r="C24" s="52" t="s">
        <v>307</v>
      </c>
      <c r="D24" s="22">
        <v>2093</v>
      </c>
      <c r="E24" s="23">
        <v>538</v>
      </c>
      <c r="F24" s="24">
        <v>479</v>
      </c>
      <c r="G24" s="24">
        <v>122</v>
      </c>
      <c r="H24" s="24">
        <v>517</v>
      </c>
      <c r="I24" s="24">
        <v>139</v>
      </c>
      <c r="J24" s="24">
        <v>76</v>
      </c>
      <c r="K24" s="24">
        <v>40</v>
      </c>
      <c r="L24" s="24">
        <v>1042</v>
      </c>
      <c r="M24" s="24">
        <v>69</v>
      </c>
    </row>
    <row r="25" spans="1:13" ht="15" customHeight="1">
      <c r="A25" s="47"/>
      <c r="B25" s="25"/>
      <c r="C25" s="51"/>
      <c r="D25" s="32">
        <v>1</v>
      </c>
      <c r="E25" s="27">
        <v>0.25704730052556141</v>
      </c>
      <c r="F25" s="28">
        <v>0.22885809842331581</v>
      </c>
      <c r="G25" s="28">
        <v>5.8289536550406112E-2</v>
      </c>
      <c r="H25" s="28">
        <v>0.24701385570950787</v>
      </c>
      <c r="I25" s="28">
        <v>6.6411849020544672E-2</v>
      </c>
      <c r="J25" s="28">
        <v>3.6311514572384136E-2</v>
      </c>
      <c r="K25" s="28">
        <v>1.9111323459149548E-2</v>
      </c>
      <c r="L25" s="28">
        <v>0.49784997611084569</v>
      </c>
      <c r="M25" s="28">
        <v>3.2967032967032968E-2</v>
      </c>
    </row>
    <row r="26" spans="1:13" ht="15" customHeight="1">
      <c r="A26" s="47"/>
      <c r="B26" s="25"/>
      <c r="C26" s="49" t="s">
        <v>308</v>
      </c>
      <c r="D26" s="29">
        <v>6217</v>
      </c>
      <c r="E26" s="30">
        <v>2204</v>
      </c>
      <c r="F26" s="31">
        <v>1694</v>
      </c>
      <c r="G26" s="31">
        <v>434</v>
      </c>
      <c r="H26" s="31">
        <v>1933</v>
      </c>
      <c r="I26" s="31">
        <v>542</v>
      </c>
      <c r="J26" s="31">
        <v>229</v>
      </c>
      <c r="K26" s="31">
        <v>55</v>
      </c>
      <c r="L26" s="31">
        <v>2420</v>
      </c>
      <c r="M26" s="31">
        <v>190</v>
      </c>
    </row>
    <row r="27" spans="1:13" ht="15" customHeight="1">
      <c r="A27" s="47"/>
      <c r="B27" s="25"/>
      <c r="C27" s="51"/>
      <c r="D27" s="32">
        <v>1</v>
      </c>
      <c r="E27" s="27">
        <v>0.35451182242239021</v>
      </c>
      <c r="F27" s="28">
        <v>0.27247868746984077</v>
      </c>
      <c r="G27" s="28">
        <v>6.9808589351777389E-2</v>
      </c>
      <c r="H27" s="28">
        <v>0.31092166639858454</v>
      </c>
      <c r="I27" s="28">
        <v>8.7180312047611383E-2</v>
      </c>
      <c r="J27" s="28">
        <v>3.6834486086536916E-2</v>
      </c>
      <c r="K27" s="28">
        <v>8.8467106321376866E-3</v>
      </c>
      <c r="L27" s="28">
        <v>0.38925526781405823</v>
      </c>
      <c r="M27" s="28">
        <v>3.0561364001930193E-2</v>
      </c>
    </row>
    <row r="28" spans="1:13" ht="15" customHeight="1">
      <c r="A28" s="47"/>
      <c r="B28" s="25"/>
      <c r="C28" s="49" t="s">
        <v>406</v>
      </c>
      <c r="D28" s="29">
        <v>7018</v>
      </c>
      <c r="E28" s="30">
        <v>2114</v>
      </c>
      <c r="F28" s="31">
        <v>1789</v>
      </c>
      <c r="G28" s="31">
        <v>496</v>
      </c>
      <c r="H28" s="31">
        <v>2019</v>
      </c>
      <c r="I28" s="31">
        <v>521</v>
      </c>
      <c r="J28" s="31">
        <v>247</v>
      </c>
      <c r="K28" s="31">
        <v>78</v>
      </c>
      <c r="L28" s="31">
        <v>3171</v>
      </c>
      <c r="M28" s="31">
        <v>144</v>
      </c>
    </row>
    <row r="29" spans="1:13" ht="15" customHeight="1">
      <c r="A29" s="47"/>
      <c r="B29" s="25"/>
      <c r="C29" s="51"/>
      <c r="D29" s="32">
        <v>1</v>
      </c>
      <c r="E29" s="27">
        <v>0.30122542034767741</v>
      </c>
      <c r="F29" s="28">
        <v>0.25491593046451982</v>
      </c>
      <c r="G29" s="28">
        <v>7.0675406098603594E-2</v>
      </c>
      <c r="H29" s="28">
        <v>0.28768880022798521</v>
      </c>
      <c r="I29" s="28">
        <v>7.4237674551154181E-2</v>
      </c>
      <c r="J29" s="28">
        <v>3.5195212311199771E-2</v>
      </c>
      <c r="K29" s="28">
        <v>1.1114277571957822E-2</v>
      </c>
      <c r="L29" s="28">
        <v>0.45183813052151611</v>
      </c>
      <c r="M29" s="28">
        <v>2.0518666286691366E-2</v>
      </c>
    </row>
    <row r="30" spans="1:13" ht="15" customHeight="1">
      <c r="A30" s="47"/>
      <c r="B30" s="25"/>
      <c r="C30" s="49" t="s">
        <v>407</v>
      </c>
      <c r="D30" s="29">
        <v>4023</v>
      </c>
      <c r="E30" s="30">
        <v>1202</v>
      </c>
      <c r="F30" s="31">
        <v>977</v>
      </c>
      <c r="G30" s="31">
        <v>225</v>
      </c>
      <c r="H30" s="31">
        <v>1167</v>
      </c>
      <c r="I30" s="31">
        <v>303</v>
      </c>
      <c r="J30" s="31">
        <v>139</v>
      </c>
      <c r="K30" s="31">
        <v>63</v>
      </c>
      <c r="L30" s="31">
        <v>1789</v>
      </c>
      <c r="M30" s="31">
        <v>149</v>
      </c>
    </row>
    <row r="31" spans="1:13" ht="15" customHeight="1">
      <c r="A31" s="47"/>
      <c r="B31" s="40"/>
      <c r="C31" s="50"/>
      <c r="D31" s="41">
        <v>1</v>
      </c>
      <c r="E31" s="42">
        <v>0.29878200347999007</v>
      </c>
      <c r="F31" s="43">
        <v>0.24285359184688043</v>
      </c>
      <c r="G31" s="43">
        <v>5.5928411633109618E-2</v>
      </c>
      <c r="H31" s="43">
        <v>0.29008202833706187</v>
      </c>
      <c r="I31" s="43">
        <v>7.5316927665920949E-2</v>
      </c>
      <c r="J31" s="43">
        <v>3.4551329853343277E-2</v>
      </c>
      <c r="K31" s="43">
        <v>1.5659955257270694E-2</v>
      </c>
      <c r="L31" s="43">
        <v>0.44469301516281384</v>
      </c>
      <c r="M31" s="43">
        <v>3.7037037037037035E-2</v>
      </c>
    </row>
    <row r="32" spans="1:13" ht="15" customHeight="1">
      <c r="A32" s="47"/>
      <c r="B32" s="25" t="s">
        <v>296</v>
      </c>
      <c r="C32" s="52" t="s">
        <v>408</v>
      </c>
      <c r="D32" s="22">
        <v>2534</v>
      </c>
      <c r="E32" s="33">
        <v>833</v>
      </c>
      <c r="F32" s="34">
        <v>650</v>
      </c>
      <c r="G32" s="34">
        <v>190</v>
      </c>
      <c r="H32" s="34">
        <v>700</v>
      </c>
      <c r="I32" s="34">
        <v>199</v>
      </c>
      <c r="J32" s="34">
        <v>76</v>
      </c>
      <c r="K32" s="34">
        <v>35</v>
      </c>
      <c r="L32" s="34">
        <v>1114</v>
      </c>
      <c r="M32" s="34">
        <v>71</v>
      </c>
    </row>
    <row r="33" spans="1:13" ht="15" customHeight="1">
      <c r="A33" s="47"/>
      <c r="B33" s="25"/>
      <c r="C33" s="51"/>
      <c r="D33" s="32">
        <v>1</v>
      </c>
      <c r="E33" s="27">
        <v>0.32872928176795579</v>
      </c>
      <c r="F33" s="28">
        <v>0.25651144435674822</v>
      </c>
      <c r="G33" s="28">
        <v>7.4980268350434101E-2</v>
      </c>
      <c r="H33" s="28">
        <v>0.27624309392265195</v>
      </c>
      <c r="I33" s="28">
        <v>7.8531965272296764E-2</v>
      </c>
      <c r="J33" s="28">
        <v>2.999210734017364E-2</v>
      </c>
      <c r="K33" s="28">
        <v>1.3812154696132596E-2</v>
      </c>
      <c r="L33" s="28">
        <v>0.43962115232833465</v>
      </c>
      <c r="M33" s="28">
        <v>2.8018942383583267E-2</v>
      </c>
    </row>
    <row r="34" spans="1:13" ht="15" customHeight="1">
      <c r="A34" s="47"/>
      <c r="B34" s="25"/>
      <c r="C34" s="49" t="s">
        <v>409</v>
      </c>
      <c r="D34" s="29">
        <v>13584</v>
      </c>
      <c r="E34" s="35">
        <v>4418</v>
      </c>
      <c r="F34" s="36">
        <v>3604</v>
      </c>
      <c r="G34" s="36">
        <v>903</v>
      </c>
      <c r="H34" s="36">
        <v>4048</v>
      </c>
      <c r="I34" s="36">
        <v>1097</v>
      </c>
      <c r="J34" s="36">
        <v>514</v>
      </c>
      <c r="K34" s="36">
        <v>154</v>
      </c>
      <c r="L34" s="36">
        <v>5767</v>
      </c>
      <c r="M34" s="36">
        <v>334</v>
      </c>
    </row>
    <row r="35" spans="1:13" ht="15" customHeight="1">
      <c r="A35" s="47"/>
      <c r="B35" s="25"/>
      <c r="C35" s="51"/>
      <c r="D35" s="32">
        <v>1</v>
      </c>
      <c r="E35" s="27">
        <v>0.32523557126030622</v>
      </c>
      <c r="F35" s="28">
        <v>0.26531213191990577</v>
      </c>
      <c r="G35" s="28">
        <v>6.6475265017667845E-2</v>
      </c>
      <c r="H35" s="28">
        <v>0.29799764428739695</v>
      </c>
      <c r="I35" s="28">
        <v>8.0756772673733809E-2</v>
      </c>
      <c r="J35" s="28">
        <v>3.7838633686690222E-2</v>
      </c>
      <c r="K35" s="28">
        <v>1.1336866902237928E-2</v>
      </c>
      <c r="L35" s="28">
        <v>0.42454358068315667</v>
      </c>
      <c r="M35" s="28">
        <v>2.4587750294464077E-2</v>
      </c>
    </row>
    <row r="36" spans="1:13" ht="15" customHeight="1">
      <c r="A36" s="47"/>
      <c r="B36" s="25"/>
      <c r="C36" s="49" t="s">
        <v>410</v>
      </c>
      <c r="D36" s="29">
        <v>2397</v>
      </c>
      <c r="E36" s="35">
        <v>648</v>
      </c>
      <c r="F36" s="36">
        <v>540</v>
      </c>
      <c r="G36" s="36">
        <v>157</v>
      </c>
      <c r="H36" s="36">
        <v>682</v>
      </c>
      <c r="I36" s="36">
        <v>174</v>
      </c>
      <c r="J36" s="36">
        <v>79</v>
      </c>
      <c r="K36" s="36">
        <v>36</v>
      </c>
      <c r="L36" s="36">
        <v>1123</v>
      </c>
      <c r="M36" s="36">
        <v>74</v>
      </c>
    </row>
    <row r="37" spans="1:13" ht="15" customHeight="1">
      <c r="A37" s="47"/>
      <c r="B37" s="25"/>
      <c r="C37" s="51"/>
      <c r="D37" s="32">
        <v>1</v>
      </c>
      <c r="E37" s="27">
        <v>0.27033792240300375</v>
      </c>
      <c r="F37" s="28">
        <v>0.22528160200250313</v>
      </c>
      <c r="G37" s="28">
        <v>6.54985398414685E-2</v>
      </c>
      <c r="H37" s="28">
        <v>0.28452231956612434</v>
      </c>
      <c r="I37" s="28">
        <v>7.2590738423028781E-2</v>
      </c>
      <c r="J37" s="28">
        <v>3.2957863996662493E-2</v>
      </c>
      <c r="K37" s="28">
        <v>1.5018773466833541E-2</v>
      </c>
      <c r="L37" s="28">
        <v>0.46850229453483522</v>
      </c>
      <c r="M37" s="28">
        <v>3.0871923237380059E-2</v>
      </c>
    </row>
    <row r="38" spans="1:13" ht="15" customHeight="1">
      <c r="A38" s="47"/>
      <c r="B38" s="25"/>
      <c r="C38" s="49" t="s">
        <v>411</v>
      </c>
      <c r="D38" s="29">
        <v>794</v>
      </c>
      <c r="E38" s="35">
        <v>158</v>
      </c>
      <c r="F38" s="36">
        <v>143</v>
      </c>
      <c r="G38" s="36">
        <v>37</v>
      </c>
      <c r="H38" s="36">
        <v>191</v>
      </c>
      <c r="I38" s="36">
        <v>40</v>
      </c>
      <c r="J38" s="36">
        <v>24</v>
      </c>
      <c r="K38" s="36">
        <v>14</v>
      </c>
      <c r="L38" s="36">
        <v>418</v>
      </c>
      <c r="M38" s="36">
        <v>42</v>
      </c>
    </row>
    <row r="39" spans="1:13" ht="15" customHeight="1">
      <c r="A39" s="47"/>
      <c r="B39" s="40"/>
      <c r="C39" s="50"/>
      <c r="D39" s="41">
        <v>1</v>
      </c>
      <c r="E39" s="42">
        <v>0.19899244332493704</v>
      </c>
      <c r="F39" s="43">
        <v>0.1801007556675063</v>
      </c>
      <c r="G39" s="43">
        <v>4.659949622166247E-2</v>
      </c>
      <c r="H39" s="43">
        <v>0.24055415617128464</v>
      </c>
      <c r="I39" s="43">
        <v>5.0377833753148617E-2</v>
      </c>
      <c r="J39" s="43">
        <v>3.0226700251889168E-2</v>
      </c>
      <c r="K39" s="43">
        <v>1.7632241813602016E-2</v>
      </c>
      <c r="L39" s="43">
        <v>0.52644836272040307</v>
      </c>
      <c r="M39" s="43">
        <v>5.2896725440806043E-2</v>
      </c>
    </row>
    <row r="40" spans="1:13" ht="15" customHeight="1">
      <c r="A40" s="47"/>
      <c r="B40" s="25" t="s">
        <v>297</v>
      </c>
      <c r="C40" s="52" t="s">
        <v>2</v>
      </c>
      <c r="D40" s="22">
        <v>1979</v>
      </c>
      <c r="E40" s="23">
        <v>525</v>
      </c>
      <c r="F40" s="24">
        <v>443</v>
      </c>
      <c r="G40" s="24">
        <v>127</v>
      </c>
      <c r="H40" s="24">
        <v>629</v>
      </c>
      <c r="I40" s="24">
        <v>143</v>
      </c>
      <c r="J40" s="24">
        <v>108</v>
      </c>
      <c r="K40" s="24">
        <v>21</v>
      </c>
      <c r="L40" s="24">
        <v>926</v>
      </c>
      <c r="M40" s="24">
        <v>43</v>
      </c>
    </row>
    <row r="41" spans="1:13" ht="15" customHeight="1">
      <c r="A41" s="47"/>
      <c r="B41" s="25"/>
      <c r="C41" s="51"/>
      <c r="D41" s="32">
        <v>1</v>
      </c>
      <c r="E41" s="27">
        <v>0.26528549772612431</v>
      </c>
      <c r="F41" s="28">
        <v>0.22385042950985345</v>
      </c>
      <c r="G41" s="28">
        <v>6.417382516422436E-2</v>
      </c>
      <c r="H41" s="28">
        <v>0.31783729156139462</v>
      </c>
      <c r="I41" s="28">
        <v>7.2258716523496719E-2</v>
      </c>
      <c r="J41" s="28">
        <v>5.4573016675088432E-2</v>
      </c>
      <c r="K41" s="28">
        <v>1.0611419909044972E-2</v>
      </c>
      <c r="L41" s="28">
        <v>0.46791308741788784</v>
      </c>
      <c r="M41" s="28">
        <v>2.1728145528044467E-2</v>
      </c>
    </row>
    <row r="42" spans="1:13" ht="15" customHeight="1">
      <c r="A42" s="47"/>
      <c r="B42" s="25"/>
      <c r="C42" s="49" t="s">
        <v>309</v>
      </c>
      <c r="D42" s="29">
        <v>1921</v>
      </c>
      <c r="E42" s="30">
        <v>608</v>
      </c>
      <c r="F42" s="31">
        <v>479</v>
      </c>
      <c r="G42" s="31">
        <v>135</v>
      </c>
      <c r="H42" s="31">
        <v>677</v>
      </c>
      <c r="I42" s="31">
        <v>118</v>
      </c>
      <c r="J42" s="31">
        <v>68</v>
      </c>
      <c r="K42" s="31">
        <v>12</v>
      </c>
      <c r="L42" s="31">
        <v>827</v>
      </c>
      <c r="M42" s="31">
        <v>30</v>
      </c>
    </row>
    <row r="43" spans="1:13" ht="15" customHeight="1">
      <c r="A43" s="47"/>
      <c r="B43" s="25"/>
      <c r="C43" s="51"/>
      <c r="D43" s="32">
        <v>1</v>
      </c>
      <c r="E43" s="27">
        <v>0.31650182196772514</v>
      </c>
      <c r="F43" s="28">
        <v>0.24934929724102031</v>
      </c>
      <c r="G43" s="28">
        <v>7.0275897969807391E-2</v>
      </c>
      <c r="H43" s="28">
        <v>0.35242061426340449</v>
      </c>
      <c r="I43" s="28">
        <v>6.1426340447683497E-2</v>
      </c>
      <c r="J43" s="28">
        <v>3.5398230088495575E-2</v>
      </c>
      <c r="K43" s="28">
        <v>6.2467464862051014E-3</v>
      </c>
      <c r="L43" s="28">
        <v>0.43050494534096823</v>
      </c>
      <c r="M43" s="28">
        <v>1.5616866215512754E-2</v>
      </c>
    </row>
    <row r="44" spans="1:13" ht="15" customHeight="1">
      <c r="A44" s="47"/>
      <c r="B44" s="25"/>
      <c r="C44" s="49" t="s">
        <v>310</v>
      </c>
      <c r="D44" s="29">
        <v>1117</v>
      </c>
      <c r="E44" s="30">
        <v>365</v>
      </c>
      <c r="F44" s="31">
        <v>285</v>
      </c>
      <c r="G44" s="31">
        <v>88</v>
      </c>
      <c r="H44" s="31">
        <v>346</v>
      </c>
      <c r="I44" s="31">
        <v>155</v>
      </c>
      <c r="J44" s="31">
        <v>42</v>
      </c>
      <c r="K44" s="31">
        <v>13</v>
      </c>
      <c r="L44" s="31">
        <v>489</v>
      </c>
      <c r="M44" s="31">
        <v>13</v>
      </c>
    </row>
    <row r="45" spans="1:13" ht="15" customHeight="1">
      <c r="A45" s="47"/>
      <c r="B45" s="25"/>
      <c r="C45" s="51"/>
      <c r="D45" s="32">
        <v>1</v>
      </c>
      <c r="E45" s="27">
        <v>0.32676812891674129</v>
      </c>
      <c r="F45" s="28">
        <v>0.25514771709937334</v>
      </c>
      <c r="G45" s="28">
        <v>7.8782452999104746E-2</v>
      </c>
      <c r="H45" s="28">
        <v>0.30975828111011638</v>
      </c>
      <c r="I45" s="28">
        <v>0.13876454789615039</v>
      </c>
      <c r="J45" s="28">
        <v>3.7600716204118173E-2</v>
      </c>
      <c r="K45" s="28">
        <v>1.1638316920322292E-2</v>
      </c>
      <c r="L45" s="28">
        <v>0.43777976723366158</v>
      </c>
      <c r="M45" s="28">
        <v>1.1638316920322292E-2</v>
      </c>
    </row>
    <row r="46" spans="1:13" ht="15" customHeight="1">
      <c r="A46" s="47"/>
      <c r="B46" s="25"/>
      <c r="C46" s="49" t="s">
        <v>5</v>
      </c>
      <c r="D46" s="29">
        <v>1482</v>
      </c>
      <c r="E46" s="30">
        <v>412</v>
      </c>
      <c r="F46" s="31">
        <v>340</v>
      </c>
      <c r="G46" s="31">
        <v>95</v>
      </c>
      <c r="H46" s="31">
        <v>391</v>
      </c>
      <c r="I46" s="31">
        <v>211</v>
      </c>
      <c r="J46" s="31">
        <v>39</v>
      </c>
      <c r="K46" s="31">
        <v>11</v>
      </c>
      <c r="L46" s="31">
        <v>681</v>
      </c>
      <c r="M46" s="31">
        <v>62</v>
      </c>
    </row>
    <row r="47" spans="1:13" ht="15" customHeight="1">
      <c r="A47" s="47"/>
      <c r="B47" s="25"/>
      <c r="C47" s="51"/>
      <c r="D47" s="32">
        <v>1</v>
      </c>
      <c r="E47" s="27">
        <v>0.27800269905533065</v>
      </c>
      <c r="F47" s="28">
        <v>0.22941970310391363</v>
      </c>
      <c r="G47" s="28">
        <v>6.4102564102564097E-2</v>
      </c>
      <c r="H47" s="28">
        <v>0.26383265856950067</v>
      </c>
      <c r="I47" s="28">
        <v>0.14237516869095818</v>
      </c>
      <c r="J47" s="28">
        <v>2.6315789473684209E-2</v>
      </c>
      <c r="K47" s="28">
        <v>7.4224021592442643E-3</v>
      </c>
      <c r="L47" s="28">
        <v>0.45951417004048584</v>
      </c>
      <c r="M47" s="28">
        <v>4.1835357624831308E-2</v>
      </c>
    </row>
    <row r="48" spans="1:13" ht="15" customHeight="1">
      <c r="A48" s="47"/>
      <c r="B48" s="25"/>
      <c r="C48" s="49" t="s">
        <v>311</v>
      </c>
      <c r="D48" s="29">
        <v>2208</v>
      </c>
      <c r="E48" s="30">
        <v>632</v>
      </c>
      <c r="F48" s="31">
        <v>507</v>
      </c>
      <c r="G48" s="31">
        <v>147</v>
      </c>
      <c r="H48" s="31">
        <v>611</v>
      </c>
      <c r="I48" s="31">
        <v>288</v>
      </c>
      <c r="J48" s="31">
        <v>66</v>
      </c>
      <c r="K48" s="31">
        <v>25</v>
      </c>
      <c r="L48" s="31">
        <v>978</v>
      </c>
      <c r="M48" s="31">
        <v>65</v>
      </c>
    </row>
    <row r="49" spans="1:13" ht="15" customHeight="1">
      <c r="A49" s="47"/>
      <c r="B49" s="25"/>
      <c r="C49" s="51"/>
      <c r="D49" s="32">
        <v>1</v>
      </c>
      <c r="E49" s="27">
        <v>0.28623188405797101</v>
      </c>
      <c r="F49" s="28">
        <v>0.2296195652173913</v>
      </c>
      <c r="G49" s="28">
        <v>6.6576086956521743E-2</v>
      </c>
      <c r="H49" s="28">
        <v>0.2767210144927536</v>
      </c>
      <c r="I49" s="28">
        <v>0.13043478260869565</v>
      </c>
      <c r="J49" s="28">
        <v>2.9891304347826088E-2</v>
      </c>
      <c r="K49" s="28">
        <v>1.1322463768115942E-2</v>
      </c>
      <c r="L49" s="28">
        <v>0.44293478260869568</v>
      </c>
      <c r="M49" s="28">
        <v>2.9438405797101448E-2</v>
      </c>
    </row>
    <row r="50" spans="1:13" ht="15" customHeight="1">
      <c r="A50" s="47"/>
      <c r="B50" s="25"/>
      <c r="C50" s="49" t="s">
        <v>7</v>
      </c>
      <c r="D50" s="29">
        <v>1532</v>
      </c>
      <c r="E50" s="30">
        <v>431</v>
      </c>
      <c r="F50" s="31">
        <v>399</v>
      </c>
      <c r="G50" s="31">
        <v>104</v>
      </c>
      <c r="H50" s="31">
        <v>465</v>
      </c>
      <c r="I50" s="31">
        <v>87</v>
      </c>
      <c r="J50" s="31">
        <v>45</v>
      </c>
      <c r="K50" s="31">
        <v>20</v>
      </c>
      <c r="L50" s="31">
        <v>668</v>
      </c>
      <c r="M50" s="31">
        <v>40</v>
      </c>
    </row>
    <row r="51" spans="1:13" ht="15" customHeight="1">
      <c r="A51" s="47"/>
      <c r="B51" s="25"/>
      <c r="C51" s="51"/>
      <c r="D51" s="32">
        <v>1</v>
      </c>
      <c r="E51" s="27">
        <v>0.28133159268929503</v>
      </c>
      <c r="F51" s="28">
        <v>0.26044386422976501</v>
      </c>
      <c r="G51" s="28">
        <v>6.7885117493472591E-2</v>
      </c>
      <c r="H51" s="28">
        <v>0.30352480417754568</v>
      </c>
      <c r="I51" s="28">
        <v>5.6788511749347258E-2</v>
      </c>
      <c r="J51" s="28">
        <v>2.93733681462141E-2</v>
      </c>
      <c r="K51" s="28">
        <v>1.3054830287206266E-2</v>
      </c>
      <c r="L51" s="28">
        <v>0.43603133159268931</v>
      </c>
      <c r="M51" s="28">
        <v>2.6109660574412531E-2</v>
      </c>
    </row>
    <row r="52" spans="1:13" ht="15" customHeight="1">
      <c r="A52" s="47"/>
      <c r="B52" s="25"/>
      <c r="C52" s="49" t="s">
        <v>3</v>
      </c>
      <c r="D52" s="29">
        <v>2344</v>
      </c>
      <c r="E52" s="30">
        <v>752</v>
      </c>
      <c r="F52" s="31">
        <v>688</v>
      </c>
      <c r="G52" s="31">
        <v>131</v>
      </c>
      <c r="H52" s="31">
        <v>655</v>
      </c>
      <c r="I52" s="31">
        <v>154</v>
      </c>
      <c r="J52" s="31">
        <v>75</v>
      </c>
      <c r="K52" s="31">
        <v>37</v>
      </c>
      <c r="L52" s="31">
        <v>1004</v>
      </c>
      <c r="M52" s="31">
        <v>78</v>
      </c>
    </row>
    <row r="53" spans="1:13" ht="15" customHeight="1">
      <c r="A53" s="47"/>
      <c r="B53" s="25"/>
      <c r="C53" s="51"/>
      <c r="D53" s="32">
        <v>1</v>
      </c>
      <c r="E53" s="27">
        <v>0.32081911262798635</v>
      </c>
      <c r="F53" s="28">
        <v>0.29351535836177473</v>
      </c>
      <c r="G53" s="28">
        <v>5.5887372013651876E-2</v>
      </c>
      <c r="H53" s="28">
        <v>0.27943686006825941</v>
      </c>
      <c r="I53" s="28">
        <v>6.5699658703071678E-2</v>
      </c>
      <c r="J53" s="28">
        <v>3.1996587030716721E-2</v>
      </c>
      <c r="K53" s="28">
        <v>1.5784982935153583E-2</v>
      </c>
      <c r="L53" s="28">
        <v>0.42832764505119453</v>
      </c>
      <c r="M53" s="28">
        <v>3.3276450511945395E-2</v>
      </c>
    </row>
    <row r="54" spans="1:13" ht="15" customHeight="1">
      <c r="A54" s="47"/>
      <c r="B54" s="25"/>
      <c r="C54" s="49" t="s">
        <v>6</v>
      </c>
      <c r="D54" s="29">
        <v>1909</v>
      </c>
      <c r="E54" s="30">
        <v>718</v>
      </c>
      <c r="F54" s="31">
        <v>497</v>
      </c>
      <c r="G54" s="31">
        <v>159</v>
      </c>
      <c r="H54" s="31">
        <v>488</v>
      </c>
      <c r="I54" s="31">
        <v>91</v>
      </c>
      <c r="J54" s="31">
        <v>56</v>
      </c>
      <c r="K54" s="31">
        <v>23</v>
      </c>
      <c r="L54" s="31">
        <v>807</v>
      </c>
      <c r="M54" s="31">
        <v>58</v>
      </c>
    </row>
    <row r="55" spans="1:13" ht="15" customHeight="1">
      <c r="A55" s="47"/>
      <c r="B55" s="25"/>
      <c r="C55" s="51"/>
      <c r="D55" s="32">
        <v>1</v>
      </c>
      <c r="E55" s="27">
        <v>0.37611314824515452</v>
      </c>
      <c r="F55" s="28">
        <v>0.26034573074908329</v>
      </c>
      <c r="G55" s="28">
        <v>8.3289680460974333E-2</v>
      </c>
      <c r="H55" s="28">
        <v>0.25563122053431114</v>
      </c>
      <c r="I55" s="28">
        <v>4.7668936616029334E-2</v>
      </c>
      <c r="J55" s="28">
        <v>2.9334730225248823E-2</v>
      </c>
      <c r="K55" s="28">
        <v>1.2048192771084338E-2</v>
      </c>
      <c r="L55" s="28">
        <v>0.42273441592456784</v>
      </c>
      <c r="M55" s="28">
        <v>3.0382399161864852E-2</v>
      </c>
    </row>
    <row r="56" spans="1:13" ht="15" customHeight="1">
      <c r="A56" s="47"/>
      <c r="B56" s="25"/>
      <c r="C56" s="49" t="s">
        <v>8</v>
      </c>
      <c r="D56" s="29">
        <v>5182</v>
      </c>
      <c r="E56" s="30">
        <v>1688</v>
      </c>
      <c r="F56" s="31">
        <v>1364</v>
      </c>
      <c r="G56" s="31">
        <v>314</v>
      </c>
      <c r="H56" s="31">
        <v>1433</v>
      </c>
      <c r="I56" s="31">
        <v>285</v>
      </c>
      <c r="J56" s="31">
        <v>202</v>
      </c>
      <c r="K56" s="31">
        <v>84</v>
      </c>
      <c r="L56" s="31">
        <v>2188</v>
      </c>
      <c r="M56" s="31">
        <v>207</v>
      </c>
    </row>
    <row r="57" spans="1:13" ht="15" customHeight="1">
      <c r="A57" s="47"/>
      <c r="B57" s="40"/>
      <c r="C57" s="50"/>
      <c r="D57" s="41">
        <v>1</v>
      </c>
      <c r="E57" s="42">
        <v>0.32574295638749518</v>
      </c>
      <c r="F57" s="43">
        <v>0.26321883442686222</v>
      </c>
      <c r="G57" s="43">
        <v>6.0594365109996141E-2</v>
      </c>
      <c r="H57" s="43">
        <v>0.27653415669625625</v>
      </c>
      <c r="I57" s="43">
        <v>5.4998070243149365E-2</v>
      </c>
      <c r="J57" s="43">
        <v>3.8981088382863759E-2</v>
      </c>
      <c r="K57" s="43">
        <v>1.6209957545349287E-2</v>
      </c>
      <c r="L57" s="43">
        <v>0.42223079891933618</v>
      </c>
      <c r="M57" s="43">
        <v>3.9945966808182166E-2</v>
      </c>
    </row>
    <row r="58" spans="1:13" ht="15" customHeight="1"/>
    <row r="59" spans="1:13" ht="15" hidden="1" customHeight="1"/>
    <row r="60" spans="1:13" ht="12" hidden="1" customHeight="1">
      <c r="C60" s="37"/>
    </row>
    <row r="61" spans="1:13" ht="12" hidden="1" customHeight="1">
      <c r="C61" s="37"/>
    </row>
    <row r="62" spans="1:13" ht="12" hidden="1" customHeight="1"/>
    <row r="63" spans="1:13" ht="12" hidden="1" customHeight="1"/>
    <row r="64" spans="1:13"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M9">
    <cfRule type="top10" dxfId="99" priority="31" rank="1"/>
  </conditionalFormatting>
  <conditionalFormatting sqref="E57:M57">
    <cfRule type="top10" dxfId="98" priority="25" rank="1"/>
  </conditionalFormatting>
  <conditionalFormatting sqref="E55:M55">
    <cfRule type="top10" dxfId="97" priority="24" rank="1"/>
  </conditionalFormatting>
  <conditionalFormatting sqref="E53:M53">
    <cfRule type="top10" dxfId="96" priority="23" rank="1"/>
  </conditionalFormatting>
  <conditionalFormatting sqref="E51:M51">
    <cfRule type="top10" dxfId="95" priority="22" rank="1"/>
  </conditionalFormatting>
  <conditionalFormatting sqref="E49:M49">
    <cfRule type="top10" dxfId="94" priority="21" rank="1"/>
  </conditionalFormatting>
  <conditionalFormatting sqref="E47:M47">
    <cfRule type="top10" dxfId="93" priority="20" rank="1"/>
  </conditionalFormatting>
  <conditionalFormatting sqref="E45:M45">
    <cfRule type="top10" dxfId="92" priority="19" rank="1"/>
  </conditionalFormatting>
  <conditionalFormatting sqref="E43:M43">
    <cfRule type="top10" dxfId="91" priority="18" rank="1"/>
  </conditionalFormatting>
  <conditionalFormatting sqref="E41:M41">
    <cfRule type="top10" dxfId="90" priority="17" rank="1"/>
  </conditionalFormatting>
  <conditionalFormatting sqref="E39:M39">
    <cfRule type="top10" dxfId="89" priority="16" rank="1"/>
  </conditionalFormatting>
  <conditionalFormatting sqref="E37:M37">
    <cfRule type="top10" dxfId="88" priority="15" rank="1"/>
  </conditionalFormatting>
  <conditionalFormatting sqref="E35:M35">
    <cfRule type="top10" dxfId="87" priority="14" rank="1"/>
  </conditionalFormatting>
  <conditionalFormatting sqref="E33:M33">
    <cfRule type="top10" dxfId="86" priority="13" rank="1"/>
  </conditionalFormatting>
  <conditionalFormatting sqref="E31:M31">
    <cfRule type="top10" dxfId="85" priority="11" rank="1"/>
  </conditionalFormatting>
  <conditionalFormatting sqref="E29:M29">
    <cfRule type="top10" dxfId="84" priority="10" rank="1"/>
  </conditionalFormatting>
  <conditionalFormatting sqref="E27:M27">
    <cfRule type="top10" dxfId="83" priority="9" rank="1"/>
  </conditionalFormatting>
  <conditionalFormatting sqref="E25:M25">
    <cfRule type="top10" dxfId="82" priority="8" rank="1"/>
  </conditionalFormatting>
  <conditionalFormatting sqref="E23:M23">
    <cfRule type="top10" dxfId="81" priority="7" rank="1"/>
  </conditionalFormatting>
  <conditionalFormatting sqref="E21:M21">
    <cfRule type="top10" dxfId="80" priority="6" rank="1"/>
  </conditionalFormatting>
  <conditionalFormatting sqref="E19:M19">
    <cfRule type="top10" dxfId="79" priority="5" rank="1"/>
  </conditionalFormatting>
  <conditionalFormatting sqref="E17:M17">
    <cfRule type="top10" dxfId="78" priority="4" rank="1"/>
  </conditionalFormatting>
  <conditionalFormatting sqref="E15:M15">
    <cfRule type="top10" dxfId="77" priority="3" rank="1"/>
  </conditionalFormatting>
  <conditionalFormatting sqref="E13:M13">
    <cfRule type="top10" dxfId="76" priority="2" rank="1"/>
  </conditionalFormatting>
  <conditionalFormatting sqref="E11:M11">
    <cfRule type="top10" dxfId="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1" width="8.625" style="3"/>
    <col min="12" max="16384" width="8.625" style="38"/>
  </cols>
  <sheetData>
    <row r="1" spans="1:16384" ht="15" customHeight="1">
      <c r="A1" s="48"/>
      <c r="B1" s="37"/>
      <c r="C1" s="37"/>
      <c r="D1" s="37"/>
      <c r="E1" s="37"/>
      <c r="F1" s="37"/>
      <c r="G1" s="37"/>
      <c r="H1" s="37"/>
      <c r="I1" s="37"/>
      <c r="J1" s="37"/>
      <c r="K1" s="37"/>
    </row>
    <row r="2" spans="1:16384" ht="15" customHeight="1"/>
    <row r="3" spans="1:16384" ht="15" customHeight="1">
      <c r="B3" s="3" t="s">
        <v>375</v>
      </c>
    </row>
    <row r="4" spans="1:16384" ht="15" customHeight="1">
      <c r="B4" s="3" t="s">
        <v>319</v>
      </c>
    </row>
    <row r="5" spans="1:16384" ht="15" customHeight="1"/>
    <row r="6" spans="1:16384" ht="2.1" customHeight="1">
      <c r="B6" s="5"/>
      <c r="C6" s="6"/>
      <c r="D6" s="7"/>
      <c r="E6" s="8"/>
      <c r="F6" s="9"/>
      <c r="G6" s="9"/>
      <c r="H6" s="9"/>
      <c r="I6" s="9"/>
      <c r="J6" s="9"/>
      <c r="K6" s="9"/>
    </row>
    <row r="7" spans="1:16384" s="44" customFormat="1" ht="117.95" customHeight="1" thickBot="1">
      <c r="A7" s="10"/>
      <c r="B7" s="11"/>
      <c r="C7" s="12" t="s">
        <v>298</v>
      </c>
      <c r="D7" s="13" t="s">
        <v>0</v>
      </c>
      <c r="E7" s="14" t="s">
        <v>271</v>
      </c>
      <c r="F7" s="14" t="s">
        <v>272</v>
      </c>
      <c r="G7" s="14" t="s">
        <v>273</v>
      </c>
      <c r="H7" s="14" t="s">
        <v>274</v>
      </c>
      <c r="I7" s="14" t="s">
        <v>275</v>
      </c>
      <c r="J7" s="14" t="s">
        <v>69</v>
      </c>
      <c r="K7" s="14" t="s">
        <v>20</v>
      </c>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7401</v>
      </c>
      <c r="F8" s="17">
        <v>5042</v>
      </c>
      <c r="G8" s="17">
        <v>5680</v>
      </c>
      <c r="H8" s="17">
        <v>4209</v>
      </c>
      <c r="I8" s="17">
        <v>1356</v>
      </c>
      <c r="J8" s="17">
        <v>1909</v>
      </c>
      <c r="K8" s="17">
        <v>687</v>
      </c>
    </row>
    <row r="9" spans="1:16384" ht="15" customHeight="1">
      <c r="A9" s="47"/>
      <c r="B9" s="55"/>
      <c r="C9" s="56"/>
      <c r="D9" s="18">
        <v>1</v>
      </c>
      <c r="E9" s="19">
        <v>0.37618176273254039</v>
      </c>
      <c r="F9" s="20">
        <v>0.25627732032123612</v>
      </c>
      <c r="G9" s="20">
        <v>0.28870590627223747</v>
      </c>
      <c r="H9" s="20">
        <v>0.21393717596828302</v>
      </c>
      <c r="I9" s="20">
        <v>6.8923452272034155E-2</v>
      </c>
      <c r="J9" s="20">
        <v>9.7031615329876988E-2</v>
      </c>
      <c r="K9" s="20">
        <v>3.4919182677645627E-2</v>
      </c>
    </row>
    <row r="10" spans="1:16384" ht="15" customHeight="1">
      <c r="A10" s="47"/>
      <c r="B10" s="21" t="s">
        <v>294</v>
      </c>
      <c r="C10" s="57" t="s">
        <v>300</v>
      </c>
      <c r="D10" s="22">
        <v>9368</v>
      </c>
      <c r="E10" s="23">
        <v>3330</v>
      </c>
      <c r="F10" s="24">
        <v>2235</v>
      </c>
      <c r="G10" s="24">
        <v>2472</v>
      </c>
      <c r="H10" s="24">
        <v>2248</v>
      </c>
      <c r="I10" s="24">
        <v>773</v>
      </c>
      <c r="J10" s="24">
        <v>850</v>
      </c>
      <c r="K10" s="24">
        <v>310</v>
      </c>
    </row>
    <row r="11" spans="1:16384" ht="15" customHeight="1">
      <c r="A11" s="47"/>
      <c r="B11" s="25"/>
      <c r="C11" s="51"/>
      <c r="D11" s="26">
        <v>1</v>
      </c>
      <c r="E11" s="27">
        <v>0.35546541417591804</v>
      </c>
      <c r="F11" s="28">
        <v>0.23857813834329633</v>
      </c>
      <c r="G11" s="28">
        <v>0.26387702818104186</v>
      </c>
      <c r="H11" s="28">
        <v>0.23996584116140052</v>
      </c>
      <c r="I11" s="28">
        <v>8.2514944491887274E-2</v>
      </c>
      <c r="J11" s="28">
        <v>9.0734415029888979E-2</v>
      </c>
      <c r="K11" s="28">
        <v>3.3091374893253631E-2</v>
      </c>
    </row>
    <row r="12" spans="1:16384" ht="15" customHeight="1">
      <c r="A12" s="47"/>
      <c r="B12" s="25"/>
      <c r="C12" s="49" t="s">
        <v>301</v>
      </c>
      <c r="D12" s="29">
        <v>10225</v>
      </c>
      <c r="E12" s="30">
        <v>4045</v>
      </c>
      <c r="F12" s="31">
        <v>2796</v>
      </c>
      <c r="G12" s="31">
        <v>3186</v>
      </c>
      <c r="H12" s="31">
        <v>1945</v>
      </c>
      <c r="I12" s="31">
        <v>578</v>
      </c>
      <c r="J12" s="31">
        <v>1052</v>
      </c>
      <c r="K12" s="31">
        <v>361</v>
      </c>
    </row>
    <row r="13" spans="1:16384" ht="15" customHeight="1">
      <c r="A13" s="47"/>
      <c r="B13" s="40"/>
      <c r="C13" s="50"/>
      <c r="D13" s="41">
        <v>1</v>
      </c>
      <c r="E13" s="42">
        <v>0.39559902200489</v>
      </c>
      <c r="F13" s="43">
        <v>0.27344743276283617</v>
      </c>
      <c r="G13" s="43">
        <v>0.31158924205378974</v>
      </c>
      <c r="H13" s="43">
        <v>0.1902200488997555</v>
      </c>
      <c r="I13" s="43">
        <v>5.6528117359413203E-2</v>
      </c>
      <c r="J13" s="43">
        <v>0.10288508557457213</v>
      </c>
      <c r="K13" s="43">
        <v>3.5305623471882638E-2</v>
      </c>
    </row>
    <row r="14" spans="1:16384" ht="15" customHeight="1">
      <c r="A14" s="47"/>
      <c r="B14" s="25" t="s">
        <v>1</v>
      </c>
      <c r="C14" s="52" t="s">
        <v>302</v>
      </c>
      <c r="D14" s="22">
        <v>2690</v>
      </c>
      <c r="E14" s="23">
        <v>992</v>
      </c>
      <c r="F14" s="24">
        <v>432</v>
      </c>
      <c r="G14" s="24">
        <v>743</v>
      </c>
      <c r="H14" s="24">
        <v>687</v>
      </c>
      <c r="I14" s="24">
        <v>179</v>
      </c>
      <c r="J14" s="24">
        <v>277</v>
      </c>
      <c r="K14" s="24">
        <v>55</v>
      </c>
    </row>
    <row r="15" spans="1:16384" ht="15" customHeight="1">
      <c r="A15" s="47"/>
      <c r="B15" s="25"/>
      <c r="C15" s="51"/>
      <c r="D15" s="32">
        <v>1</v>
      </c>
      <c r="E15" s="27">
        <v>0.36877323420074348</v>
      </c>
      <c r="F15" s="28">
        <v>0.16059479553903347</v>
      </c>
      <c r="G15" s="28">
        <v>0.27620817843866169</v>
      </c>
      <c r="H15" s="28">
        <v>0.25539033457249072</v>
      </c>
      <c r="I15" s="28">
        <v>6.6542750929368025E-2</v>
      </c>
      <c r="J15" s="28">
        <v>0.10297397769516729</v>
      </c>
      <c r="K15" s="28">
        <v>2.0446096654275093E-2</v>
      </c>
    </row>
    <row r="16" spans="1:16384" ht="15" customHeight="1">
      <c r="A16" s="47"/>
      <c r="B16" s="25"/>
      <c r="C16" s="49" t="s">
        <v>303</v>
      </c>
      <c r="D16" s="29">
        <v>2875</v>
      </c>
      <c r="E16" s="30">
        <v>1094</v>
      </c>
      <c r="F16" s="31">
        <v>596</v>
      </c>
      <c r="G16" s="31">
        <v>848</v>
      </c>
      <c r="H16" s="31">
        <v>657</v>
      </c>
      <c r="I16" s="31">
        <v>205</v>
      </c>
      <c r="J16" s="31">
        <v>298</v>
      </c>
      <c r="K16" s="31">
        <v>69</v>
      </c>
    </row>
    <row r="17" spans="1:11" ht="15" customHeight="1">
      <c r="A17" s="47"/>
      <c r="B17" s="25"/>
      <c r="C17" s="51"/>
      <c r="D17" s="32">
        <v>1</v>
      </c>
      <c r="E17" s="27">
        <v>0.3805217391304348</v>
      </c>
      <c r="F17" s="28">
        <v>0.20730434782608695</v>
      </c>
      <c r="G17" s="28">
        <v>0.29495652173913045</v>
      </c>
      <c r="H17" s="28">
        <v>0.22852173913043478</v>
      </c>
      <c r="I17" s="28">
        <v>7.1304347826086953E-2</v>
      </c>
      <c r="J17" s="28">
        <v>0.10365217391304347</v>
      </c>
      <c r="K17" s="28">
        <v>2.4E-2</v>
      </c>
    </row>
    <row r="18" spans="1:11" ht="15" customHeight="1">
      <c r="A18" s="47"/>
      <c r="B18" s="25"/>
      <c r="C18" s="49" t="s">
        <v>304</v>
      </c>
      <c r="D18" s="29">
        <v>3280</v>
      </c>
      <c r="E18" s="30">
        <v>1236</v>
      </c>
      <c r="F18" s="31">
        <v>751</v>
      </c>
      <c r="G18" s="31">
        <v>955</v>
      </c>
      <c r="H18" s="31">
        <v>735</v>
      </c>
      <c r="I18" s="31">
        <v>212</v>
      </c>
      <c r="J18" s="31">
        <v>342</v>
      </c>
      <c r="K18" s="31">
        <v>97</v>
      </c>
    </row>
    <row r="19" spans="1:11" ht="15" customHeight="1">
      <c r="A19" s="47"/>
      <c r="B19" s="25"/>
      <c r="C19" s="51"/>
      <c r="D19" s="32">
        <v>1</v>
      </c>
      <c r="E19" s="27">
        <v>0.37682926829268293</v>
      </c>
      <c r="F19" s="28">
        <v>0.22896341463414635</v>
      </c>
      <c r="G19" s="28">
        <v>0.29115853658536583</v>
      </c>
      <c r="H19" s="28">
        <v>0.22408536585365854</v>
      </c>
      <c r="I19" s="28">
        <v>6.4634146341463417E-2</v>
      </c>
      <c r="J19" s="28">
        <v>0.10426829268292682</v>
      </c>
      <c r="K19" s="28">
        <v>2.9573170731707316E-2</v>
      </c>
    </row>
    <row r="20" spans="1:11" ht="15" customHeight="1">
      <c r="A20" s="47"/>
      <c r="B20" s="25"/>
      <c r="C20" s="49" t="s">
        <v>305</v>
      </c>
      <c r="D20" s="29">
        <v>4523</v>
      </c>
      <c r="E20" s="30">
        <v>1652</v>
      </c>
      <c r="F20" s="31">
        <v>1222</v>
      </c>
      <c r="G20" s="31">
        <v>1316</v>
      </c>
      <c r="H20" s="31">
        <v>975</v>
      </c>
      <c r="I20" s="31">
        <v>337</v>
      </c>
      <c r="J20" s="31">
        <v>434</v>
      </c>
      <c r="K20" s="31">
        <v>168</v>
      </c>
    </row>
    <row r="21" spans="1:11" ht="15" customHeight="1">
      <c r="A21" s="47"/>
      <c r="B21" s="25"/>
      <c r="C21" s="51"/>
      <c r="D21" s="32">
        <v>1</v>
      </c>
      <c r="E21" s="27">
        <v>0.36524430687596726</v>
      </c>
      <c r="F21" s="28">
        <v>0.27017466283440195</v>
      </c>
      <c r="G21" s="28">
        <v>0.29095732920627904</v>
      </c>
      <c r="H21" s="28">
        <v>0.21556489055936326</v>
      </c>
      <c r="I21" s="28">
        <v>7.4508069865133766E-2</v>
      </c>
      <c r="J21" s="28">
        <v>9.595401282334734E-2</v>
      </c>
      <c r="K21" s="28">
        <v>3.7143488834844127E-2</v>
      </c>
    </row>
    <row r="22" spans="1:11" ht="15" customHeight="1">
      <c r="A22" s="47"/>
      <c r="B22" s="25"/>
      <c r="C22" s="49" t="s">
        <v>306</v>
      </c>
      <c r="D22" s="29">
        <v>5762</v>
      </c>
      <c r="E22" s="30">
        <v>2214</v>
      </c>
      <c r="F22" s="31">
        <v>1889</v>
      </c>
      <c r="G22" s="31">
        <v>1676</v>
      </c>
      <c r="H22" s="31">
        <v>1059</v>
      </c>
      <c r="I22" s="31">
        <v>379</v>
      </c>
      <c r="J22" s="31">
        <v>515</v>
      </c>
      <c r="K22" s="31">
        <v>240</v>
      </c>
    </row>
    <row r="23" spans="1:11" ht="15" customHeight="1">
      <c r="A23" s="47"/>
      <c r="B23" s="40"/>
      <c r="C23" s="50"/>
      <c r="D23" s="41">
        <v>1</v>
      </c>
      <c r="E23" s="42">
        <v>0.38424158278375564</v>
      </c>
      <c r="F23" s="43">
        <v>0.3278375564040264</v>
      </c>
      <c r="G23" s="43">
        <v>0.29087122526900383</v>
      </c>
      <c r="H23" s="43">
        <v>0.18379035057271781</v>
      </c>
      <c r="I23" s="43">
        <v>6.5775772301284272E-2</v>
      </c>
      <c r="J23" s="43">
        <v>8.9378687955570982E-2</v>
      </c>
      <c r="K23" s="43">
        <v>4.1652204095800067E-2</v>
      </c>
    </row>
    <row r="24" spans="1:11" ht="15" customHeight="1">
      <c r="A24" s="47"/>
      <c r="B24" s="25" t="s">
        <v>295</v>
      </c>
      <c r="C24" s="52" t="s">
        <v>307</v>
      </c>
      <c r="D24" s="22">
        <v>2093</v>
      </c>
      <c r="E24" s="23">
        <v>696</v>
      </c>
      <c r="F24" s="24">
        <v>495</v>
      </c>
      <c r="G24" s="24">
        <v>562</v>
      </c>
      <c r="H24" s="24">
        <v>483</v>
      </c>
      <c r="I24" s="24">
        <v>168</v>
      </c>
      <c r="J24" s="24">
        <v>254</v>
      </c>
      <c r="K24" s="24">
        <v>76</v>
      </c>
    </row>
    <row r="25" spans="1:11" ht="15" customHeight="1">
      <c r="A25" s="47"/>
      <c r="B25" s="25"/>
      <c r="C25" s="51"/>
      <c r="D25" s="32">
        <v>1</v>
      </c>
      <c r="E25" s="27">
        <v>0.33253702818920211</v>
      </c>
      <c r="F25" s="28">
        <v>0.23650262780697565</v>
      </c>
      <c r="G25" s="28">
        <v>0.26851409460105113</v>
      </c>
      <c r="H25" s="28">
        <v>0.23076923076923078</v>
      </c>
      <c r="I25" s="28">
        <v>8.0267558528428096E-2</v>
      </c>
      <c r="J25" s="28">
        <v>0.12135690396559962</v>
      </c>
      <c r="K25" s="28">
        <v>3.6311514572384136E-2</v>
      </c>
    </row>
    <row r="26" spans="1:11" ht="15" customHeight="1">
      <c r="A26" s="47"/>
      <c r="B26" s="25"/>
      <c r="C26" s="49" t="s">
        <v>308</v>
      </c>
      <c r="D26" s="29">
        <v>6217</v>
      </c>
      <c r="E26" s="30">
        <v>2478</v>
      </c>
      <c r="F26" s="31">
        <v>1819</v>
      </c>
      <c r="G26" s="31">
        <v>1921</v>
      </c>
      <c r="H26" s="31">
        <v>1223</v>
      </c>
      <c r="I26" s="31">
        <v>392</v>
      </c>
      <c r="J26" s="31">
        <v>517</v>
      </c>
      <c r="K26" s="31">
        <v>234</v>
      </c>
    </row>
    <row r="27" spans="1:11" ht="15" customHeight="1">
      <c r="A27" s="47"/>
      <c r="B27" s="25"/>
      <c r="C27" s="51"/>
      <c r="D27" s="32">
        <v>1</v>
      </c>
      <c r="E27" s="27">
        <v>0.39858452629885799</v>
      </c>
      <c r="F27" s="28">
        <v>0.2925848479974264</v>
      </c>
      <c r="G27" s="28">
        <v>0.30899147498793628</v>
      </c>
      <c r="H27" s="28">
        <v>0.19671867460189801</v>
      </c>
      <c r="I27" s="28">
        <v>6.3052919414508607E-2</v>
      </c>
      <c r="J27" s="28">
        <v>8.3159079942094261E-2</v>
      </c>
      <c r="K27" s="28">
        <v>3.7638732507640341E-2</v>
      </c>
    </row>
    <row r="28" spans="1:11" ht="15" customHeight="1">
      <c r="A28" s="47"/>
      <c r="B28" s="25"/>
      <c r="C28" s="49" t="s">
        <v>406</v>
      </c>
      <c r="D28" s="29">
        <v>7018</v>
      </c>
      <c r="E28" s="30">
        <v>2659</v>
      </c>
      <c r="F28" s="31">
        <v>1628</v>
      </c>
      <c r="G28" s="31">
        <v>2034</v>
      </c>
      <c r="H28" s="31">
        <v>1599</v>
      </c>
      <c r="I28" s="31">
        <v>506</v>
      </c>
      <c r="J28" s="31">
        <v>631</v>
      </c>
      <c r="K28" s="31">
        <v>167</v>
      </c>
    </row>
    <row r="29" spans="1:11" ht="15" customHeight="1">
      <c r="A29" s="47"/>
      <c r="B29" s="25"/>
      <c r="C29" s="51"/>
      <c r="D29" s="32">
        <v>1</v>
      </c>
      <c r="E29" s="27">
        <v>0.37888287261328013</v>
      </c>
      <c r="F29" s="28">
        <v>0.23197492163009403</v>
      </c>
      <c r="G29" s="28">
        <v>0.28982616129951555</v>
      </c>
      <c r="H29" s="28">
        <v>0.22784269022513537</v>
      </c>
      <c r="I29" s="28">
        <v>7.2100313479623826E-2</v>
      </c>
      <c r="J29" s="28">
        <v>8.991165574237675E-2</v>
      </c>
      <c r="K29" s="28">
        <v>2.3795953263037902E-2</v>
      </c>
    </row>
    <row r="30" spans="1:11" ht="15" customHeight="1">
      <c r="A30" s="47"/>
      <c r="B30" s="25"/>
      <c r="C30" s="49" t="s">
        <v>407</v>
      </c>
      <c r="D30" s="29">
        <v>4023</v>
      </c>
      <c r="E30" s="30">
        <v>1469</v>
      </c>
      <c r="F30" s="31">
        <v>1031</v>
      </c>
      <c r="G30" s="31">
        <v>1095</v>
      </c>
      <c r="H30" s="31">
        <v>839</v>
      </c>
      <c r="I30" s="31">
        <v>260</v>
      </c>
      <c r="J30" s="31">
        <v>480</v>
      </c>
      <c r="K30" s="31">
        <v>161</v>
      </c>
    </row>
    <row r="31" spans="1:11" ht="15" customHeight="1">
      <c r="A31" s="47"/>
      <c r="B31" s="40"/>
      <c r="C31" s="50"/>
      <c r="D31" s="41">
        <v>1</v>
      </c>
      <c r="E31" s="42">
        <v>0.36515038528461347</v>
      </c>
      <c r="F31" s="43">
        <v>0.25627641063882672</v>
      </c>
      <c r="G31" s="43">
        <v>0.2721849366144668</v>
      </c>
      <c r="H31" s="43">
        <v>0.20855083271190653</v>
      </c>
      <c r="I31" s="43">
        <v>6.4628386776037786E-2</v>
      </c>
      <c r="J31" s="43">
        <v>0.11931394481730052</v>
      </c>
      <c r="K31" s="43">
        <v>4.0019885657469549E-2</v>
      </c>
    </row>
    <row r="32" spans="1:11" ht="15" customHeight="1">
      <c r="A32" s="47"/>
      <c r="B32" s="25" t="s">
        <v>296</v>
      </c>
      <c r="C32" s="52" t="s">
        <v>408</v>
      </c>
      <c r="D32" s="22">
        <v>2534</v>
      </c>
      <c r="E32" s="33">
        <v>1050</v>
      </c>
      <c r="F32" s="34">
        <v>639</v>
      </c>
      <c r="G32" s="34">
        <v>756</v>
      </c>
      <c r="H32" s="34">
        <v>522</v>
      </c>
      <c r="I32" s="34">
        <v>168</v>
      </c>
      <c r="J32" s="34">
        <v>227</v>
      </c>
      <c r="K32" s="34">
        <v>88</v>
      </c>
    </row>
    <row r="33" spans="1:11" ht="15" customHeight="1">
      <c r="A33" s="47"/>
      <c r="B33" s="25"/>
      <c r="C33" s="51"/>
      <c r="D33" s="32">
        <v>1</v>
      </c>
      <c r="E33" s="27">
        <v>0.4143646408839779</v>
      </c>
      <c r="F33" s="28">
        <v>0.25217048145224941</v>
      </c>
      <c r="G33" s="28">
        <v>0.2983425414364641</v>
      </c>
      <c r="H33" s="28">
        <v>0.20599842146803474</v>
      </c>
      <c r="I33" s="28">
        <v>6.6298342541436461E-2</v>
      </c>
      <c r="J33" s="28">
        <v>8.9581689029202841E-2</v>
      </c>
      <c r="K33" s="28">
        <v>3.4727703235990531E-2</v>
      </c>
    </row>
    <row r="34" spans="1:11" ht="15" customHeight="1">
      <c r="A34" s="47"/>
      <c r="B34" s="25"/>
      <c r="C34" s="49" t="s">
        <v>409</v>
      </c>
      <c r="D34" s="29">
        <v>13584</v>
      </c>
      <c r="E34" s="35">
        <v>5217</v>
      </c>
      <c r="F34" s="36">
        <v>3624</v>
      </c>
      <c r="G34" s="36">
        <v>4066</v>
      </c>
      <c r="H34" s="36">
        <v>2824</v>
      </c>
      <c r="I34" s="36">
        <v>884</v>
      </c>
      <c r="J34" s="36">
        <v>1282</v>
      </c>
      <c r="K34" s="36">
        <v>393</v>
      </c>
    </row>
    <row r="35" spans="1:11" ht="15" customHeight="1">
      <c r="A35" s="47"/>
      <c r="B35" s="25"/>
      <c r="C35" s="51"/>
      <c r="D35" s="32">
        <v>1</v>
      </c>
      <c r="E35" s="27">
        <v>0.38405477031802121</v>
      </c>
      <c r="F35" s="28">
        <v>0.2667844522968198</v>
      </c>
      <c r="G35" s="28">
        <v>0.29932273262661957</v>
      </c>
      <c r="H35" s="28">
        <v>0.20789163722025913</v>
      </c>
      <c r="I35" s="28">
        <v>6.5076560659599533E-2</v>
      </c>
      <c r="J35" s="28">
        <v>9.4375736160188461E-2</v>
      </c>
      <c r="K35" s="28">
        <v>2.8931095406360425E-2</v>
      </c>
    </row>
    <row r="36" spans="1:11" ht="15" customHeight="1">
      <c r="A36" s="47"/>
      <c r="B36" s="25"/>
      <c r="C36" s="49" t="s">
        <v>410</v>
      </c>
      <c r="D36" s="29">
        <v>2397</v>
      </c>
      <c r="E36" s="35">
        <v>808</v>
      </c>
      <c r="F36" s="36">
        <v>547</v>
      </c>
      <c r="G36" s="36">
        <v>603</v>
      </c>
      <c r="H36" s="36">
        <v>582</v>
      </c>
      <c r="I36" s="36">
        <v>211</v>
      </c>
      <c r="J36" s="36">
        <v>257</v>
      </c>
      <c r="K36" s="36">
        <v>76</v>
      </c>
    </row>
    <row r="37" spans="1:11" ht="15" customHeight="1">
      <c r="A37" s="47"/>
      <c r="B37" s="25"/>
      <c r="C37" s="51"/>
      <c r="D37" s="32">
        <v>1</v>
      </c>
      <c r="E37" s="27">
        <v>0.33708802670004173</v>
      </c>
      <c r="F37" s="28">
        <v>0.22820191906549853</v>
      </c>
      <c r="G37" s="28">
        <v>0.25156445556946183</v>
      </c>
      <c r="H37" s="28">
        <v>0.2428035043804756</v>
      </c>
      <c r="I37" s="28">
        <v>8.8026700041718808E-2</v>
      </c>
      <c r="J37" s="28">
        <v>0.10721735502711723</v>
      </c>
      <c r="K37" s="28">
        <v>3.1706299541093032E-2</v>
      </c>
    </row>
    <row r="38" spans="1:11" ht="15" customHeight="1">
      <c r="A38" s="47"/>
      <c r="B38" s="25"/>
      <c r="C38" s="49" t="s">
        <v>411</v>
      </c>
      <c r="D38" s="29">
        <v>794</v>
      </c>
      <c r="E38" s="35">
        <v>216</v>
      </c>
      <c r="F38" s="36">
        <v>155</v>
      </c>
      <c r="G38" s="36">
        <v>167</v>
      </c>
      <c r="H38" s="36">
        <v>212</v>
      </c>
      <c r="I38" s="36">
        <v>71</v>
      </c>
      <c r="J38" s="36">
        <v>107</v>
      </c>
      <c r="K38" s="36">
        <v>52</v>
      </c>
    </row>
    <row r="39" spans="1:11" ht="15" customHeight="1">
      <c r="A39" s="47"/>
      <c r="B39" s="40"/>
      <c r="C39" s="50"/>
      <c r="D39" s="41">
        <v>1</v>
      </c>
      <c r="E39" s="42">
        <v>0.27204030226700254</v>
      </c>
      <c r="F39" s="43">
        <v>0.19521410579345089</v>
      </c>
      <c r="G39" s="43">
        <v>0.21032745591939547</v>
      </c>
      <c r="H39" s="43">
        <v>0.26700251889168763</v>
      </c>
      <c r="I39" s="43">
        <v>8.9420654911838787E-2</v>
      </c>
      <c r="J39" s="43">
        <v>0.13476070528967254</v>
      </c>
      <c r="K39" s="43">
        <v>6.5491183879093195E-2</v>
      </c>
    </row>
    <row r="40" spans="1:11" ht="15" customHeight="1">
      <c r="A40" s="47"/>
      <c r="B40" s="25" t="s">
        <v>297</v>
      </c>
      <c r="C40" s="52" t="s">
        <v>2</v>
      </c>
      <c r="D40" s="22">
        <v>1979</v>
      </c>
      <c r="E40" s="23">
        <v>665</v>
      </c>
      <c r="F40" s="24">
        <v>444</v>
      </c>
      <c r="G40" s="24">
        <v>524</v>
      </c>
      <c r="H40" s="24">
        <v>479</v>
      </c>
      <c r="I40" s="24">
        <v>177</v>
      </c>
      <c r="J40" s="24">
        <v>202</v>
      </c>
      <c r="K40" s="24">
        <v>47</v>
      </c>
    </row>
    <row r="41" spans="1:11" ht="15" customHeight="1">
      <c r="A41" s="47"/>
      <c r="B41" s="25"/>
      <c r="C41" s="51"/>
      <c r="D41" s="32">
        <v>1</v>
      </c>
      <c r="E41" s="27">
        <v>0.33602829711975746</v>
      </c>
      <c r="F41" s="28">
        <v>0.22435573521980798</v>
      </c>
      <c r="G41" s="28">
        <v>0.26478019201616976</v>
      </c>
      <c r="H41" s="28">
        <v>0.24204143506821627</v>
      </c>
      <c r="I41" s="28">
        <v>8.9439110661950483E-2</v>
      </c>
      <c r="J41" s="28">
        <v>0.10207175341081354</v>
      </c>
      <c r="K41" s="28">
        <v>2.3749368367862556E-2</v>
      </c>
    </row>
    <row r="42" spans="1:11" ht="15" customHeight="1">
      <c r="A42" s="47"/>
      <c r="B42" s="25"/>
      <c r="C42" s="49" t="s">
        <v>309</v>
      </c>
      <c r="D42" s="29">
        <v>1921</v>
      </c>
      <c r="E42" s="30">
        <v>720</v>
      </c>
      <c r="F42" s="31">
        <v>631</v>
      </c>
      <c r="G42" s="31">
        <v>524</v>
      </c>
      <c r="H42" s="31">
        <v>409</v>
      </c>
      <c r="I42" s="31">
        <v>139</v>
      </c>
      <c r="J42" s="31">
        <v>171</v>
      </c>
      <c r="K42" s="31">
        <v>35</v>
      </c>
    </row>
    <row r="43" spans="1:11" ht="15" customHeight="1">
      <c r="A43" s="47"/>
      <c r="B43" s="25"/>
      <c r="C43" s="51"/>
      <c r="D43" s="32">
        <v>1</v>
      </c>
      <c r="E43" s="27">
        <v>0.37480478917230609</v>
      </c>
      <c r="F43" s="28">
        <v>0.32847475273295157</v>
      </c>
      <c r="G43" s="28">
        <v>0.27277459656428943</v>
      </c>
      <c r="H43" s="28">
        <v>0.21290994273815722</v>
      </c>
      <c r="I43" s="28">
        <v>7.2358146798542425E-2</v>
      </c>
      <c r="J43" s="28">
        <v>8.9016137428422695E-2</v>
      </c>
      <c r="K43" s="28">
        <v>1.8219677251431546E-2</v>
      </c>
    </row>
    <row r="44" spans="1:11" ht="15" customHeight="1">
      <c r="A44" s="47"/>
      <c r="B44" s="25"/>
      <c r="C44" s="49" t="s">
        <v>310</v>
      </c>
      <c r="D44" s="29">
        <v>1117</v>
      </c>
      <c r="E44" s="30">
        <v>401</v>
      </c>
      <c r="F44" s="31">
        <v>328</v>
      </c>
      <c r="G44" s="31">
        <v>321</v>
      </c>
      <c r="H44" s="31">
        <v>244</v>
      </c>
      <c r="I44" s="31">
        <v>85</v>
      </c>
      <c r="J44" s="31">
        <v>111</v>
      </c>
      <c r="K44" s="31">
        <v>20</v>
      </c>
    </row>
    <row r="45" spans="1:11" ht="15" customHeight="1">
      <c r="A45" s="47"/>
      <c r="B45" s="25"/>
      <c r="C45" s="51"/>
      <c r="D45" s="32">
        <v>1</v>
      </c>
      <c r="E45" s="27">
        <v>0.35899731423455683</v>
      </c>
      <c r="F45" s="28">
        <v>0.29364368845120858</v>
      </c>
      <c r="G45" s="28">
        <v>0.28737690241718888</v>
      </c>
      <c r="H45" s="28">
        <v>0.21844225604297224</v>
      </c>
      <c r="I45" s="28">
        <v>7.6096687555953446E-2</v>
      </c>
      <c r="J45" s="28">
        <v>9.9373321396598033E-2</v>
      </c>
      <c r="K45" s="28">
        <v>1.7905102954341987E-2</v>
      </c>
    </row>
    <row r="46" spans="1:11" ht="15" customHeight="1">
      <c r="A46" s="47"/>
      <c r="B46" s="25"/>
      <c r="C46" s="49" t="s">
        <v>5</v>
      </c>
      <c r="D46" s="29">
        <v>1482</v>
      </c>
      <c r="E46" s="30">
        <v>589</v>
      </c>
      <c r="F46" s="31">
        <v>379</v>
      </c>
      <c r="G46" s="31">
        <v>388</v>
      </c>
      <c r="H46" s="31">
        <v>340</v>
      </c>
      <c r="I46" s="31">
        <v>97</v>
      </c>
      <c r="J46" s="31">
        <v>138</v>
      </c>
      <c r="K46" s="31">
        <v>65</v>
      </c>
    </row>
    <row r="47" spans="1:11" ht="15" customHeight="1">
      <c r="A47" s="47"/>
      <c r="B47" s="25"/>
      <c r="C47" s="51"/>
      <c r="D47" s="32">
        <v>1</v>
      </c>
      <c r="E47" s="27">
        <v>0.39743589743589741</v>
      </c>
      <c r="F47" s="28">
        <v>0.25573549257759787</v>
      </c>
      <c r="G47" s="28">
        <v>0.26180836707152494</v>
      </c>
      <c r="H47" s="28">
        <v>0.22941970310391363</v>
      </c>
      <c r="I47" s="28">
        <v>6.5452091767881235E-2</v>
      </c>
      <c r="J47" s="28">
        <v>9.3117408906882596E-2</v>
      </c>
      <c r="K47" s="28">
        <v>4.3859649122807015E-2</v>
      </c>
    </row>
    <row r="48" spans="1:11" ht="15" customHeight="1">
      <c r="A48" s="47"/>
      <c r="B48" s="25"/>
      <c r="C48" s="49" t="s">
        <v>311</v>
      </c>
      <c r="D48" s="29">
        <v>2208</v>
      </c>
      <c r="E48" s="30">
        <v>773</v>
      </c>
      <c r="F48" s="31">
        <v>526</v>
      </c>
      <c r="G48" s="31">
        <v>630</v>
      </c>
      <c r="H48" s="31">
        <v>525</v>
      </c>
      <c r="I48" s="31">
        <v>173</v>
      </c>
      <c r="J48" s="31">
        <v>190</v>
      </c>
      <c r="K48" s="31">
        <v>78</v>
      </c>
    </row>
    <row r="49" spans="1:11" ht="15" customHeight="1">
      <c r="A49" s="47"/>
      <c r="B49" s="25"/>
      <c r="C49" s="51"/>
      <c r="D49" s="32">
        <v>1</v>
      </c>
      <c r="E49" s="27">
        <v>0.3500905797101449</v>
      </c>
      <c r="F49" s="28">
        <v>0.23822463768115942</v>
      </c>
      <c r="G49" s="28">
        <v>0.28532608695652173</v>
      </c>
      <c r="H49" s="28">
        <v>0.23777173913043478</v>
      </c>
      <c r="I49" s="28">
        <v>7.835144927536232E-2</v>
      </c>
      <c r="J49" s="28">
        <v>8.6050724637681153E-2</v>
      </c>
      <c r="K49" s="28">
        <v>3.5326086956521736E-2</v>
      </c>
    </row>
    <row r="50" spans="1:11" ht="15" customHeight="1">
      <c r="A50" s="47"/>
      <c r="B50" s="25"/>
      <c r="C50" s="49" t="s">
        <v>7</v>
      </c>
      <c r="D50" s="29">
        <v>1532</v>
      </c>
      <c r="E50" s="30">
        <v>591</v>
      </c>
      <c r="F50" s="31">
        <v>438</v>
      </c>
      <c r="G50" s="31">
        <v>414</v>
      </c>
      <c r="H50" s="31">
        <v>318</v>
      </c>
      <c r="I50" s="31">
        <v>116</v>
      </c>
      <c r="J50" s="31">
        <v>113</v>
      </c>
      <c r="K50" s="31">
        <v>46</v>
      </c>
    </row>
    <row r="51" spans="1:11" ht="15" customHeight="1">
      <c r="A51" s="47"/>
      <c r="B51" s="25"/>
      <c r="C51" s="51"/>
      <c r="D51" s="32">
        <v>1</v>
      </c>
      <c r="E51" s="27">
        <v>0.38577023498694518</v>
      </c>
      <c r="F51" s="28">
        <v>0.28590078328981722</v>
      </c>
      <c r="G51" s="28">
        <v>0.27023498694516973</v>
      </c>
      <c r="H51" s="28">
        <v>0.20757180156657964</v>
      </c>
      <c r="I51" s="28">
        <v>7.5718015665796348E-2</v>
      </c>
      <c r="J51" s="28">
        <v>7.3759791122715399E-2</v>
      </c>
      <c r="K51" s="28">
        <v>3.0026109660574413E-2</v>
      </c>
    </row>
    <row r="52" spans="1:11" ht="15" customHeight="1">
      <c r="A52" s="47"/>
      <c r="B52" s="25"/>
      <c r="C52" s="49" t="s">
        <v>3</v>
      </c>
      <c r="D52" s="29">
        <v>2344</v>
      </c>
      <c r="E52" s="30">
        <v>828</v>
      </c>
      <c r="F52" s="31">
        <v>571</v>
      </c>
      <c r="G52" s="31">
        <v>693</v>
      </c>
      <c r="H52" s="31">
        <v>508</v>
      </c>
      <c r="I52" s="31">
        <v>163</v>
      </c>
      <c r="J52" s="31">
        <v>217</v>
      </c>
      <c r="K52" s="31">
        <v>87</v>
      </c>
    </row>
    <row r="53" spans="1:11" ht="15" customHeight="1">
      <c r="A53" s="47"/>
      <c r="B53" s="25"/>
      <c r="C53" s="51"/>
      <c r="D53" s="32">
        <v>1</v>
      </c>
      <c r="E53" s="27">
        <v>0.35324232081911261</v>
      </c>
      <c r="F53" s="28">
        <v>0.24360068259385664</v>
      </c>
      <c r="G53" s="28">
        <v>0.29564846416382251</v>
      </c>
      <c r="H53" s="28">
        <v>0.21672354948805461</v>
      </c>
      <c r="I53" s="28">
        <v>6.9539249146757673E-2</v>
      </c>
      <c r="J53" s="28">
        <v>9.2576791808873723E-2</v>
      </c>
      <c r="K53" s="28">
        <v>3.7116040955631396E-2</v>
      </c>
    </row>
    <row r="54" spans="1:11" ht="15" customHeight="1">
      <c r="A54" s="47"/>
      <c r="B54" s="25"/>
      <c r="C54" s="49" t="s">
        <v>6</v>
      </c>
      <c r="D54" s="29">
        <v>1909</v>
      </c>
      <c r="E54" s="30">
        <v>757</v>
      </c>
      <c r="F54" s="31">
        <v>418</v>
      </c>
      <c r="G54" s="31">
        <v>610</v>
      </c>
      <c r="H54" s="31">
        <v>352</v>
      </c>
      <c r="I54" s="31">
        <v>118</v>
      </c>
      <c r="J54" s="31">
        <v>211</v>
      </c>
      <c r="K54" s="31">
        <v>71</v>
      </c>
    </row>
    <row r="55" spans="1:11" ht="15" customHeight="1">
      <c r="A55" s="47"/>
      <c r="B55" s="25"/>
      <c r="C55" s="51"/>
      <c r="D55" s="32">
        <v>1</v>
      </c>
      <c r="E55" s="27">
        <v>0.39654269250916713</v>
      </c>
      <c r="F55" s="28">
        <v>0.21896280775275012</v>
      </c>
      <c r="G55" s="28">
        <v>0.31953902566788894</v>
      </c>
      <c r="H55" s="28">
        <v>0.18438973284442117</v>
      </c>
      <c r="I55" s="28">
        <v>6.1812467260345734E-2</v>
      </c>
      <c r="J55" s="28">
        <v>0.1105290728129911</v>
      </c>
      <c r="K55" s="28">
        <v>3.719224724986904E-2</v>
      </c>
    </row>
    <row r="56" spans="1:11" ht="15" customHeight="1">
      <c r="A56" s="47"/>
      <c r="B56" s="25"/>
      <c r="C56" s="49" t="s">
        <v>8</v>
      </c>
      <c r="D56" s="29">
        <v>5182</v>
      </c>
      <c r="E56" s="30">
        <v>2077</v>
      </c>
      <c r="F56" s="31">
        <v>1307</v>
      </c>
      <c r="G56" s="31">
        <v>1576</v>
      </c>
      <c r="H56" s="31">
        <v>1034</v>
      </c>
      <c r="I56" s="31">
        <v>288</v>
      </c>
      <c r="J56" s="31">
        <v>556</v>
      </c>
      <c r="K56" s="31">
        <v>238</v>
      </c>
    </row>
    <row r="57" spans="1:11" ht="15" customHeight="1">
      <c r="A57" s="47"/>
      <c r="B57" s="40"/>
      <c r="C57" s="50"/>
      <c r="D57" s="41">
        <v>1</v>
      </c>
      <c r="E57" s="42">
        <v>0.40081049787726747</v>
      </c>
      <c r="F57" s="43">
        <v>0.25221922037823236</v>
      </c>
      <c r="G57" s="43">
        <v>0.30412967966036281</v>
      </c>
      <c r="H57" s="43">
        <v>0.19953685835584717</v>
      </c>
      <c r="I57" s="43">
        <v>5.5576997298340411E-2</v>
      </c>
      <c r="J57" s="43">
        <v>0.10729448089540718</v>
      </c>
      <c r="K57" s="43">
        <v>4.5928213045156312E-2</v>
      </c>
    </row>
    <row r="58" spans="1:11" ht="15" customHeight="1"/>
    <row r="59" spans="1:11" ht="15" hidden="1" customHeight="1"/>
    <row r="60" spans="1:11" ht="12" hidden="1" customHeight="1">
      <c r="C60" s="37"/>
    </row>
    <row r="61" spans="1:11" ht="12" hidden="1" customHeight="1">
      <c r="C61" s="37"/>
    </row>
    <row r="62" spans="1:11" ht="12" hidden="1" customHeight="1"/>
    <row r="63" spans="1:11" ht="12" hidden="1" customHeight="1"/>
    <row r="64" spans="1:11"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K9">
    <cfRule type="top10" dxfId="74" priority="31" rank="1"/>
  </conditionalFormatting>
  <conditionalFormatting sqref="E57:K57">
    <cfRule type="top10" dxfId="73" priority="25" rank="1"/>
  </conditionalFormatting>
  <conditionalFormatting sqref="E55:K55">
    <cfRule type="top10" dxfId="72" priority="24" rank="1"/>
  </conditionalFormatting>
  <conditionalFormatting sqref="E53:K53">
    <cfRule type="top10" dxfId="71" priority="23" rank="1"/>
  </conditionalFormatting>
  <conditionalFormatting sqref="E51:K51">
    <cfRule type="top10" dxfId="70" priority="22" rank="1"/>
  </conditionalFormatting>
  <conditionalFormatting sqref="E49:K49">
    <cfRule type="top10" dxfId="69" priority="21" rank="1"/>
  </conditionalFormatting>
  <conditionalFormatting sqref="E47:K47">
    <cfRule type="top10" dxfId="68" priority="20" rank="1"/>
  </conditionalFormatting>
  <conditionalFormatting sqref="E45:K45">
    <cfRule type="top10" dxfId="67" priority="19" rank="1"/>
  </conditionalFormatting>
  <conditionalFormatting sqref="E43:K43">
    <cfRule type="top10" dxfId="66" priority="18" rank="1"/>
  </conditionalFormatting>
  <conditionalFormatting sqref="E41:K41">
    <cfRule type="top10" dxfId="65" priority="17" rank="1"/>
  </conditionalFormatting>
  <conditionalFormatting sqref="E39:K39">
    <cfRule type="top10" dxfId="64" priority="16" rank="1"/>
  </conditionalFormatting>
  <conditionalFormatting sqref="E37:K37">
    <cfRule type="top10" dxfId="63" priority="15" rank="1"/>
  </conditionalFormatting>
  <conditionalFormatting sqref="E35:K35">
    <cfRule type="top10" dxfId="62" priority="14" rank="1"/>
  </conditionalFormatting>
  <conditionalFormatting sqref="E33:K33">
    <cfRule type="top10" dxfId="61" priority="13" rank="1"/>
  </conditionalFormatting>
  <conditionalFormatting sqref="E31:K31">
    <cfRule type="top10" dxfId="60" priority="11" rank="1"/>
  </conditionalFormatting>
  <conditionalFormatting sqref="E29:K29">
    <cfRule type="top10" dxfId="59" priority="10" rank="1"/>
  </conditionalFormatting>
  <conditionalFormatting sqref="E27:K27">
    <cfRule type="top10" dxfId="58" priority="9" rank="1"/>
  </conditionalFormatting>
  <conditionalFormatting sqref="E25:K25">
    <cfRule type="top10" dxfId="57" priority="8" rank="1"/>
  </conditionalFormatting>
  <conditionalFormatting sqref="E23:K23">
    <cfRule type="top10" dxfId="56" priority="7" rank="1"/>
  </conditionalFormatting>
  <conditionalFormatting sqref="E21:K21">
    <cfRule type="top10" dxfId="55" priority="6" rank="1"/>
  </conditionalFormatting>
  <conditionalFormatting sqref="E19:K19">
    <cfRule type="top10" dxfId="54" priority="5" rank="1"/>
  </conditionalFormatting>
  <conditionalFormatting sqref="E17:K17">
    <cfRule type="top10" dxfId="53" priority="4" rank="1"/>
  </conditionalFormatting>
  <conditionalFormatting sqref="E15:K15">
    <cfRule type="top10" dxfId="52" priority="3" rank="1"/>
  </conditionalFormatting>
  <conditionalFormatting sqref="E13:K13">
    <cfRule type="top10" dxfId="51" priority="2" rank="1"/>
  </conditionalFormatting>
  <conditionalFormatting sqref="E11:K11">
    <cfRule type="top10" dxfId="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6" width="8.625" style="3"/>
    <col min="17" max="16384" width="8.625" style="38"/>
  </cols>
  <sheetData>
    <row r="1" spans="1:16384" ht="15" customHeight="1">
      <c r="A1" s="48"/>
      <c r="B1" s="37"/>
      <c r="C1" s="37"/>
      <c r="D1" s="37"/>
      <c r="E1" s="37"/>
      <c r="F1" s="37"/>
      <c r="G1" s="37"/>
      <c r="H1" s="37"/>
      <c r="I1" s="37"/>
      <c r="J1" s="37"/>
      <c r="K1" s="37"/>
      <c r="L1" s="37"/>
      <c r="M1" s="37"/>
      <c r="N1" s="37"/>
      <c r="O1" s="37"/>
      <c r="P1" s="37"/>
    </row>
    <row r="2" spans="1:16384" ht="15" customHeight="1"/>
    <row r="3" spans="1:16384" ht="15" customHeight="1">
      <c r="B3" s="3" t="s">
        <v>376</v>
      </c>
    </row>
    <row r="4" spans="1:16384" ht="15" customHeight="1">
      <c r="B4" s="3" t="s">
        <v>319</v>
      </c>
    </row>
    <row r="5" spans="1:16384" ht="15" customHeight="1"/>
    <row r="6" spans="1:16384" ht="2.1" customHeight="1">
      <c r="B6" s="5"/>
      <c r="C6" s="6"/>
      <c r="D6" s="7"/>
      <c r="E6" s="8"/>
      <c r="F6" s="9"/>
      <c r="G6" s="9"/>
      <c r="H6" s="9"/>
      <c r="I6" s="9"/>
      <c r="J6" s="9"/>
      <c r="K6" s="9"/>
      <c r="L6" s="9"/>
      <c r="M6" s="9"/>
      <c r="N6" s="9"/>
      <c r="O6" s="9"/>
      <c r="P6" s="9"/>
    </row>
    <row r="7" spans="1:16384" s="44" customFormat="1" ht="117.95" customHeight="1" thickBot="1">
      <c r="A7" s="10"/>
      <c r="B7" s="11"/>
      <c r="C7" s="12" t="s">
        <v>298</v>
      </c>
      <c r="D7" s="13" t="s">
        <v>0</v>
      </c>
      <c r="E7" s="14" t="s">
        <v>240</v>
      </c>
      <c r="F7" s="14" t="s">
        <v>241</v>
      </c>
      <c r="G7" s="14" t="s">
        <v>242</v>
      </c>
      <c r="H7" s="14" t="s">
        <v>243</v>
      </c>
      <c r="I7" s="14" t="s">
        <v>244</v>
      </c>
      <c r="J7" s="14" t="s">
        <v>245</v>
      </c>
      <c r="K7" s="14" t="s">
        <v>246</v>
      </c>
      <c r="L7" s="14" t="s">
        <v>247</v>
      </c>
      <c r="M7" s="14" t="s">
        <v>248</v>
      </c>
      <c r="N7" s="14" t="s">
        <v>249</v>
      </c>
      <c r="O7" s="14" t="s">
        <v>250</v>
      </c>
      <c r="P7" s="14" t="s">
        <v>20</v>
      </c>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3257</v>
      </c>
      <c r="F8" s="17">
        <v>1550</v>
      </c>
      <c r="G8" s="17">
        <v>15578</v>
      </c>
      <c r="H8" s="17">
        <v>7292</v>
      </c>
      <c r="I8" s="17">
        <v>2591</v>
      </c>
      <c r="J8" s="17">
        <v>611</v>
      </c>
      <c r="K8" s="17">
        <v>1181</v>
      </c>
      <c r="L8" s="17">
        <v>121</v>
      </c>
      <c r="M8" s="17">
        <v>72</v>
      </c>
      <c r="N8" s="17">
        <v>2583</v>
      </c>
      <c r="O8" s="17">
        <v>1249</v>
      </c>
      <c r="P8" s="17">
        <v>562</v>
      </c>
    </row>
    <row r="9" spans="1:16384" ht="15" customHeight="1">
      <c r="A9" s="47"/>
      <c r="B9" s="55"/>
      <c r="C9" s="56"/>
      <c r="D9" s="18">
        <v>1</v>
      </c>
      <c r="E9" s="19">
        <v>0.165548439564908</v>
      </c>
      <c r="F9" s="20">
        <v>7.8784182169360575E-2</v>
      </c>
      <c r="G9" s="20">
        <v>0.79180644505438647</v>
      </c>
      <c r="H9" s="20">
        <v>0.37064145572837248</v>
      </c>
      <c r="I9" s="20">
        <v>0.13169665548439566</v>
      </c>
      <c r="J9" s="20">
        <v>3.1056216326115684E-2</v>
      </c>
      <c r="K9" s="20">
        <v>6.002846396259022E-2</v>
      </c>
      <c r="L9" s="20">
        <v>6.1502490596726644E-3</v>
      </c>
      <c r="M9" s="20">
        <v>3.6596523330283625E-3</v>
      </c>
      <c r="N9" s="20">
        <v>0.13129002744739249</v>
      </c>
      <c r="O9" s="20">
        <v>6.3484802277117003E-2</v>
      </c>
      <c r="P9" s="20">
        <v>2.8565619599471383E-2</v>
      </c>
    </row>
    <row r="10" spans="1:16384" ht="15" customHeight="1">
      <c r="A10" s="47"/>
      <c r="B10" s="21" t="s">
        <v>294</v>
      </c>
      <c r="C10" s="57" t="s">
        <v>300</v>
      </c>
      <c r="D10" s="22">
        <v>9368</v>
      </c>
      <c r="E10" s="23">
        <v>1413</v>
      </c>
      <c r="F10" s="24">
        <v>482</v>
      </c>
      <c r="G10" s="24">
        <v>7036</v>
      </c>
      <c r="H10" s="24">
        <v>3243</v>
      </c>
      <c r="I10" s="24">
        <v>968</v>
      </c>
      <c r="J10" s="24">
        <v>242</v>
      </c>
      <c r="K10" s="24">
        <v>519</v>
      </c>
      <c r="L10" s="24">
        <v>53</v>
      </c>
      <c r="M10" s="24">
        <v>31</v>
      </c>
      <c r="N10" s="24">
        <v>989</v>
      </c>
      <c r="O10" s="24">
        <v>900</v>
      </c>
      <c r="P10" s="24">
        <v>275</v>
      </c>
    </row>
    <row r="11" spans="1:16384" ht="15" customHeight="1">
      <c r="A11" s="47"/>
      <c r="B11" s="25"/>
      <c r="C11" s="51"/>
      <c r="D11" s="26">
        <v>1</v>
      </c>
      <c r="E11" s="27">
        <v>0.15083262169086251</v>
      </c>
      <c r="F11" s="28">
        <v>5.1451750640478223E-2</v>
      </c>
      <c r="G11" s="28">
        <v>0.75106746370623401</v>
      </c>
      <c r="H11" s="28">
        <v>0.34617847993168233</v>
      </c>
      <c r="I11" s="28">
        <v>0.10333048676345004</v>
      </c>
      <c r="J11" s="28">
        <v>2.583262169086251E-2</v>
      </c>
      <c r="K11" s="28">
        <v>5.5401366353543979E-2</v>
      </c>
      <c r="L11" s="28">
        <v>5.6575576430401365E-3</v>
      </c>
      <c r="M11" s="28">
        <v>3.309137489325363E-3</v>
      </c>
      <c r="N11" s="28">
        <v>0.10557216054654142</v>
      </c>
      <c r="O11" s="28">
        <v>9.6071733561058928E-2</v>
      </c>
      <c r="P11" s="28">
        <v>2.935525192143467E-2</v>
      </c>
    </row>
    <row r="12" spans="1:16384" ht="15" customHeight="1">
      <c r="A12" s="47"/>
      <c r="B12" s="25"/>
      <c r="C12" s="49" t="s">
        <v>301</v>
      </c>
      <c r="D12" s="29">
        <v>10225</v>
      </c>
      <c r="E12" s="30">
        <v>1841</v>
      </c>
      <c r="F12" s="31">
        <v>1064</v>
      </c>
      <c r="G12" s="31">
        <v>8489</v>
      </c>
      <c r="H12" s="31">
        <v>4032</v>
      </c>
      <c r="I12" s="31">
        <v>1612</v>
      </c>
      <c r="J12" s="31">
        <v>368</v>
      </c>
      <c r="K12" s="31">
        <v>660</v>
      </c>
      <c r="L12" s="31">
        <v>68</v>
      </c>
      <c r="M12" s="31">
        <v>41</v>
      </c>
      <c r="N12" s="31">
        <v>1588</v>
      </c>
      <c r="O12" s="31">
        <v>340</v>
      </c>
      <c r="P12" s="31">
        <v>277</v>
      </c>
    </row>
    <row r="13" spans="1:16384" ht="15" customHeight="1">
      <c r="A13" s="47"/>
      <c r="B13" s="40"/>
      <c r="C13" s="50"/>
      <c r="D13" s="41">
        <v>1</v>
      </c>
      <c r="E13" s="42">
        <v>0.18004889975550123</v>
      </c>
      <c r="F13" s="43">
        <v>0.10405867970660147</v>
      </c>
      <c r="G13" s="43">
        <v>0.83022004889975554</v>
      </c>
      <c r="H13" s="43">
        <v>0.3943276283618582</v>
      </c>
      <c r="I13" s="43">
        <v>0.15765281173594131</v>
      </c>
      <c r="J13" s="43">
        <v>3.5990220048899756E-2</v>
      </c>
      <c r="K13" s="43">
        <v>6.4547677261613687E-2</v>
      </c>
      <c r="L13" s="43">
        <v>6.6503667481662594E-3</v>
      </c>
      <c r="M13" s="43">
        <v>4.0097799511002443E-3</v>
      </c>
      <c r="N13" s="43">
        <v>0.15530562347188265</v>
      </c>
      <c r="O13" s="43">
        <v>3.3251833740831294E-2</v>
      </c>
      <c r="P13" s="43">
        <v>2.7090464547677263E-2</v>
      </c>
    </row>
    <row r="14" spans="1:16384" ht="15" customHeight="1">
      <c r="A14" s="47"/>
      <c r="B14" s="25" t="s">
        <v>1</v>
      </c>
      <c r="C14" s="52" t="s">
        <v>302</v>
      </c>
      <c r="D14" s="22">
        <v>2690</v>
      </c>
      <c r="E14" s="23">
        <v>377</v>
      </c>
      <c r="F14" s="24">
        <v>177</v>
      </c>
      <c r="G14" s="24">
        <v>2082</v>
      </c>
      <c r="H14" s="24">
        <v>738</v>
      </c>
      <c r="I14" s="24">
        <v>399</v>
      </c>
      <c r="J14" s="24">
        <v>42</v>
      </c>
      <c r="K14" s="24">
        <v>138</v>
      </c>
      <c r="L14" s="24">
        <v>18</v>
      </c>
      <c r="M14" s="24">
        <v>6</v>
      </c>
      <c r="N14" s="24">
        <v>260</v>
      </c>
      <c r="O14" s="24">
        <v>194</v>
      </c>
      <c r="P14" s="24">
        <v>50</v>
      </c>
    </row>
    <row r="15" spans="1:16384" ht="15" customHeight="1">
      <c r="A15" s="47"/>
      <c r="B15" s="25"/>
      <c r="C15" s="51"/>
      <c r="D15" s="32">
        <v>1</v>
      </c>
      <c r="E15" s="27">
        <v>0.14014869888475837</v>
      </c>
      <c r="F15" s="28">
        <v>6.5799256505576206E-2</v>
      </c>
      <c r="G15" s="28">
        <v>0.77397769516728621</v>
      </c>
      <c r="H15" s="28">
        <v>0.27434944237918213</v>
      </c>
      <c r="I15" s="28">
        <v>0.1483271375464684</v>
      </c>
      <c r="J15" s="28">
        <v>1.5613382899628252E-2</v>
      </c>
      <c r="K15" s="28">
        <v>5.1301115241635685E-2</v>
      </c>
      <c r="L15" s="28">
        <v>6.6914498141263943E-3</v>
      </c>
      <c r="M15" s="28">
        <v>2.2304832713754648E-3</v>
      </c>
      <c r="N15" s="28">
        <v>9.6654275092936809E-2</v>
      </c>
      <c r="O15" s="28">
        <v>7.2118959107806691E-2</v>
      </c>
      <c r="P15" s="28">
        <v>1.858736059479554E-2</v>
      </c>
    </row>
    <row r="16" spans="1:16384" ht="15" customHeight="1">
      <c r="A16" s="47"/>
      <c r="B16" s="25"/>
      <c r="C16" s="49" t="s">
        <v>303</v>
      </c>
      <c r="D16" s="29">
        <v>2875</v>
      </c>
      <c r="E16" s="30">
        <v>465</v>
      </c>
      <c r="F16" s="31">
        <v>199</v>
      </c>
      <c r="G16" s="31">
        <v>2318</v>
      </c>
      <c r="H16" s="31">
        <v>1012</v>
      </c>
      <c r="I16" s="31">
        <v>423</v>
      </c>
      <c r="J16" s="31">
        <v>60</v>
      </c>
      <c r="K16" s="31">
        <v>143</v>
      </c>
      <c r="L16" s="31">
        <v>16</v>
      </c>
      <c r="M16" s="31">
        <v>7</v>
      </c>
      <c r="N16" s="31">
        <v>266</v>
      </c>
      <c r="O16" s="31">
        <v>168</v>
      </c>
      <c r="P16" s="31">
        <v>67</v>
      </c>
    </row>
    <row r="17" spans="1:16" ht="15" customHeight="1">
      <c r="A17" s="47"/>
      <c r="B17" s="25"/>
      <c r="C17" s="51"/>
      <c r="D17" s="32">
        <v>1</v>
      </c>
      <c r="E17" s="27">
        <v>0.16173913043478261</v>
      </c>
      <c r="F17" s="28">
        <v>6.9217391304347828E-2</v>
      </c>
      <c r="G17" s="28">
        <v>0.80626086956521736</v>
      </c>
      <c r="H17" s="28">
        <v>0.35199999999999998</v>
      </c>
      <c r="I17" s="28">
        <v>0.1471304347826087</v>
      </c>
      <c r="J17" s="28">
        <v>2.0869565217391306E-2</v>
      </c>
      <c r="K17" s="28">
        <v>4.9739130434782612E-2</v>
      </c>
      <c r="L17" s="28">
        <v>5.5652173913043482E-3</v>
      </c>
      <c r="M17" s="28">
        <v>2.434782608695652E-3</v>
      </c>
      <c r="N17" s="28">
        <v>9.252173913043478E-2</v>
      </c>
      <c r="O17" s="28">
        <v>5.8434782608695654E-2</v>
      </c>
      <c r="P17" s="28">
        <v>2.3304347826086955E-2</v>
      </c>
    </row>
    <row r="18" spans="1:16" ht="15" customHeight="1">
      <c r="A18" s="47"/>
      <c r="B18" s="25"/>
      <c r="C18" s="49" t="s">
        <v>304</v>
      </c>
      <c r="D18" s="29">
        <v>3280</v>
      </c>
      <c r="E18" s="30">
        <v>600</v>
      </c>
      <c r="F18" s="31">
        <v>269</v>
      </c>
      <c r="G18" s="31">
        <v>2642</v>
      </c>
      <c r="H18" s="31">
        <v>1253</v>
      </c>
      <c r="I18" s="31">
        <v>469</v>
      </c>
      <c r="J18" s="31">
        <v>100</v>
      </c>
      <c r="K18" s="31">
        <v>186</v>
      </c>
      <c r="L18" s="31">
        <v>20</v>
      </c>
      <c r="M18" s="31">
        <v>12</v>
      </c>
      <c r="N18" s="31">
        <v>378</v>
      </c>
      <c r="O18" s="31">
        <v>194</v>
      </c>
      <c r="P18" s="31">
        <v>77</v>
      </c>
    </row>
    <row r="19" spans="1:16" ht="15" customHeight="1">
      <c r="A19" s="47"/>
      <c r="B19" s="25"/>
      <c r="C19" s="51"/>
      <c r="D19" s="32">
        <v>1</v>
      </c>
      <c r="E19" s="27">
        <v>0.18292682926829268</v>
      </c>
      <c r="F19" s="28">
        <v>8.2012195121951223E-2</v>
      </c>
      <c r="G19" s="28">
        <v>0.80548780487804883</v>
      </c>
      <c r="H19" s="28">
        <v>0.38201219512195123</v>
      </c>
      <c r="I19" s="28">
        <v>0.14298780487804877</v>
      </c>
      <c r="J19" s="28">
        <v>3.048780487804878E-2</v>
      </c>
      <c r="K19" s="28">
        <v>5.6707317073170734E-2</v>
      </c>
      <c r="L19" s="28">
        <v>6.0975609756097563E-3</v>
      </c>
      <c r="M19" s="28">
        <v>3.6585365853658539E-3</v>
      </c>
      <c r="N19" s="28">
        <v>0.1152439024390244</v>
      </c>
      <c r="O19" s="28">
        <v>5.9146341463414631E-2</v>
      </c>
      <c r="P19" s="28">
        <v>2.3475609756097561E-2</v>
      </c>
    </row>
    <row r="20" spans="1:16" ht="15" customHeight="1">
      <c r="A20" s="47"/>
      <c r="B20" s="25"/>
      <c r="C20" s="49" t="s">
        <v>305</v>
      </c>
      <c r="D20" s="29">
        <v>4523</v>
      </c>
      <c r="E20" s="30">
        <v>799</v>
      </c>
      <c r="F20" s="31">
        <v>361</v>
      </c>
      <c r="G20" s="31">
        <v>3580</v>
      </c>
      <c r="H20" s="31">
        <v>1784</v>
      </c>
      <c r="I20" s="31">
        <v>579</v>
      </c>
      <c r="J20" s="31">
        <v>137</v>
      </c>
      <c r="K20" s="31">
        <v>308</v>
      </c>
      <c r="L20" s="31">
        <v>27</v>
      </c>
      <c r="M20" s="31">
        <v>19</v>
      </c>
      <c r="N20" s="31">
        <v>606</v>
      </c>
      <c r="O20" s="31">
        <v>277</v>
      </c>
      <c r="P20" s="31">
        <v>132</v>
      </c>
    </row>
    <row r="21" spans="1:16" ht="15" customHeight="1">
      <c r="A21" s="47"/>
      <c r="B21" s="25"/>
      <c r="C21" s="51"/>
      <c r="D21" s="32">
        <v>1</v>
      </c>
      <c r="E21" s="27">
        <v>0.17665266416095513</v>
      </c>
      <c r="F21" s="28">
        <v>7.9814282555825775E-2</v>
      </c>
      <c r="G21" s="28">
        <v>0.79151005969489274</v>
      </c>
      <c r="H21" s="28">
        <v>0.39442847667477338</v>
      </c>
      <c r="I21" s="28">
        <v>0.12801238116294494</v>
      </c>
      <c r="J21" s="28">
        <v>3.0289630776033607E-2</v>
      </c>
      <c r="K21" s="28">
        <v>6.8096396197214235E-2</v>
      </c>
      <c r="L21" s="28">
        <v>5.9694892770285205E-3</v>
      </c>
      <c r="M21" s="28">
        <v>4.2007517134645149E-3</v>
      </c>
      <c r="N21" s="28">
        <v>0.13398187043997348</v>
      </c>
      <c r="O21" s="28">
        <v>6.1242538138403711E-2</v>
      </c>
      <c r="P21" s="28">
        <v>2.9184169798806101E-2</v>
      </c>
    </row>
    <row r="22" spans="1:16" ht="15" customHeight="1">
      <c r="A22" s="47"/>
      <c r="B22" s="25"/>
      <c r="C22" s="49" t="s">
        <v>306</v>
      </c>
      <c r="D22" s="29">
        <v>5762</v>
      </c>
      <c r="E22" s="30">
        <v>944</v>
      </c>
      <c r="F22" s="31">
        <v>506</v>
      </c>
      <c r="G22" s="31">
        <v>4546</v>
      </c>
      <c r="H22" s="31">
        <v>2331</v>
      </c>
      <c r="I22" s="31">
        <v>654</v>
      </c>
      <c r="J22" s="31">
        <v>251</v>
      </c>
      <c r="K22" s="31">
        <v>379</v>
      </c>
      <c r="L22" s="31">
        <v>38</v>
      </c>
      <c r="M22" s="31">
        <v>22</v>
      </c>
      <c r="N22" s="31">
        <v>998</v>
      </c>
      <c r="O22" s="31">
        <v>373</v>
      </c>
      <c r="P22" s="31">
        <v>198</v>
      </c>
    </row>
    <row r="23" spans="1:16" ht="15" customHeight="1">
      <c r="A23" s="47"/>
      <c r="B23" s="40"/>
      <c r="C23" s="50"/>
      <c r="D23" s="41">
        <v>1</v>
      </c>
      <c r="E23" s="42">
        <v>0.16383200277681362</v>
      </c>
      <c r="F23" s="43">
        <v>8.781673030197848E-2</v>
      </c>
      <c r="G23" s="43">
        <v>0.78896216591461299</v>
      </c>
      <c r="H23" s="43">
        <v>0.40454703228045819</v>
      </c>
      <c r="I23" s="43">
        <v>0.11350225616105519</v>
      </c>
      <c r="J23" s="43">
        <v>4.3561263450190908E-2</v>
      </c>
      <c r="K23" s="43">
        <v>6.5775772301284272E-2</v>
      </c>
      <c r="L23" s="43">
        <v>6.5949323151683441E-3</v>
      </c>
      <c r="M23" s="43">
        <v>3.8181187087816732E-3</v>
      </c>
      <c r="N23" s="43">
        <v>0.17320374869836863</v>
      </c>
      <c r="O23" s="43">
        <v>6.473446719888927E-2</v>
      </c>
      <c r="P23" s="43">
        <v>3.4363068379035057E-2</v>
      </c>
    </row>
    <row r="24" spans="1:16" ht="15" customHeight="1">
      <c r="A24" s="47"/>
      <c r="B24" s="25" t="s">
        <v>295</v>
      </c>
      <c r="C24" s="52" t="s">
        <v>307</v>
      </c>
      <c r="D24" s="22">
        <v>2093</v>
      </c>
      <c r="E24" s="23">
        <v>297</v>
      </c>
      <c r="F24" s="24">
        <v>135</v>
      </c>
      <c r="G24" s="24">
        <v>1541</v>
      </c>
      <c r="H24" s="24">
        <v>634</v>
      </c>
      <c r="I24" s="24">
        <v>228</v>
      </c>
      <c r="J24" s="24">
        <v>66</v>
      </c>
      <c r="K24" s="24">
        <v>120</v>
      </c>
      <c r="L24" s="24">
        <v>18</v>
      </c>
      <c r="M24" s="24">
        <v>9</v>
      </c>
      <c r="N24" s="24">
        <v>231</v>
      </c>
      <c r="O24" s="24">
        <v>254</v>
      </c>
      <c r="P24" s="24">
        <v>65</v>
      </c>
    </row>
    <row r="25" spans="1:16" ht="15" customHeight="1">
      <c r="A25" s="47"/>
      <c r="B25" s="25"/>
      <c r="C25" s="51"/>
      <c r="D25" s="32">
        <v>1</v>
      </c>
      <c r="E25" s="27">
        <v>0.14190157668418538</v>
      </c>
      <c r="F25" s="28">
        <v>6.4500716674629713E-2</v>
      </c>
      <c r="G25" s="28">
        <v>0.73626373626373631</v>
      </c>
      <c r="H25" s="28">
        <v>0.30291447682752032</v>
      </c>
      <c r="I25" s="28">
        <v>0.10893454371715242</v>
      </c>
      <c r="J25" s="28">
        <v>3.1533683707596752E-2</v>
      </c>
      <c r="K25" s="28">
        <v>5.733397037744864E-2</v>
      </c>
      <c r="L25" s="28">
        <v>8.600095556617296E-3</v>
      </c>
      <c r="M25" s="28">
        <v>4.300047778308648E-3</v>
      </c>
      <c r="N25" s="28">
        <v>0.11036789297658862</v>
      </c>
      <c r="O25" s="28">
        <v>0.12135690396559962</v>
      </c>
      <c r="P25" s="28">
        <v>3.1055900621118012E-2</v>
      </c>
    </row>
    <row r="26" spans="1:16" ht="15" customHeight="1">
      <c r="A26" s="47"/>
      <c r="B26" s="25"/>
      <c r="C26" s="49" t="s">
        <v>308</v>
      </c>
      <c r="D26" s="29">
        <v>6217</v>
      </c>
      <c r="E26" s="30">
        <v>1112</v>
      </c>
      <c r="F26" s="31">
        <v>547</v>
      </c>
      <c r="G26" s="31">
        <v>5038</v>
      </c>
      <c r="H26" s="31">
        <v>2583</v>
      </c>
      <c r="I26" s="31">
        <v>819</v>
      </c>
      <c r="J26" s="31">
        <v>249</v>
      </c>
      <c r="K26" s="31">
        <v>434</v>
      </c>
      <c r="L26" s="31">
        <v>49</v>
      </c>
      <c r="M26" s="31">
        <v>32</v>
      </c>
      <c r="N26" s="31">
        <v>1002</v>
      </c>
      <c r="O26" s="31">
        <v>259</v>
      </c>
      <c r="P26" s="31">
        <v>180</v>
      </c>
    </row>
    <row r="27" spans="1:16" ht="15" customHeight="1">
      <c r="A27" s="47"/>
      <c r="B27" s="25"/>
      <c r="C27" s="51"/>
      <c r="D27" s="32">
        <v>1</v>
      </c>
      <c r="E27" s="27">
        <v>0.17886440405340195</v>
      </c>
      <c r="F27" s="28">
        <v>8.7984558468714807E-2</v>
      </c>
      <c r="G27" s="28">
        <v>0.8103586939038121</v>
      </c>
      <c r="H27" s="28">
        <v>0.41547370114202992</v>
      </c>
      <c r="I27" s="28">
        <v>0.1317355637767412</v>
      </c>
      <c r="J27" s="28">
        <v>4.0051471770950621E-2</v>
      </c>
      <c r="K27" s="28">
        <v>6.9808589351777389E-2</v>
      </c>
      <c r="L27" s="28">
        <v>7.8816149268135759E-3</v>
      </c>
      <c r="M27" s="28">
        <v>5.1471770950619273E-3</v>
      </c>
      <c r="N27" s="28">
        <v>0.16117098278912659</v>
      </c>
      <c r="O27" s="28">
        <v>4.165996461315747E-2</v>
      </c>
      <c r="P27" s="28">
        <v>2.895287115972334E-2</v>
      </c>
    </row>
    <row r="28" spans="1:16" ht="15" customHeight="1">
      <c r="A28" s="47"/>
      <c r="B28" s="25"/>
      <c r="C28" s="49" t="s">
        <v>406</v>
      </c>
      <c r="D28" s="29">
        <v>7018</v>
      </c>
      <c r="E28" s="30">
        <v>1205</v>
      </c>
      <c r="F28" s="31">
        <v>526</v>
      </c>
      <c r="G28" s="31">
        <v>5631</v>
      </c>
      <c r="H28" s="31">
        <v>2553</v>
      </c>
      <c r="I28" s="31">
        <v>989</v>
      </c>
      <c r="J28" s="31">
        <v>178</v>
      </c>
      <c r="K28" s="31">
        <v>397</v>
      </c>
      <c r="L28" s="31">
        <v>37</v>
      </c>
      <c r="M28" s="31">
        <v>15</v>
      </c>
      <c r="N28" s="31">
        <v>851</v>
      </c>
      <c r="O28" s="31">
        <v>394</v>
      </c>
      <c r="P28" s="31">
        <v>140</v>
      </c>
    </row>
    <row r="29" spans="1:16" ht="15" customHeight="1">
      <c r="A29" s="47"/>
      <c r="B29" s="25"/>
      <c r="C29" s="51"/>
      <c r="D29" s="32">
        <v>1</v>
      </c>
      <c r="E29" s="27">
        <v>0.17170133941293816</v>
      </c>
      <c r="F29" s="28">
        <v>7.4950128241664291E-2</v>
      </c>
      <c r="G29" s="28">
        <v>0.80236534625249356</v>
      </c>
      <c r="H29" s="28">
        <v>0.36377885437446567</v>
      </c>
      <c r="I29" s="28">
        <v>0.1409233399829011</v>
      </c>
      <c r="J29" s="28">
        <v>2.536335138216016E-2</v>
      </c>
      <c r="K29" s="28">
        <v>5.6568823026503276E-2</v>
      </c>
      <c r="L29" s="28">
        <v>5.272157309774865E-3</v>
      </c>
      <c r="M29" s="28">
        <v>2.1373610715303506E-3</v>
      </c>
      <c r="N29" s="28">
        <v>0.12125961812482189</v>
      </c>
      <c r="O29" s="28">
        <v>5.6141350812197205E-2</v>
      </c>
      <c r="P29" s="28">
        <v>1.9948703334283273E-2</v>
      </c>
    </row>
    <row r="30" spans="1:16" ht="15" customHeight="1">
      <c r="A30" s="47"/>
      <c r="B30" s="25"/>
      <c r="C30" s="49" t="s">
        <v>407</v>
      </c>
      <c r="D30" s="29">
        <v>4023</v>
      </c>
      <c r="E30" s="30">
        <v>609</v>
      </c>
      <c r="F30" s="31">
        <v>318</v>
      </c>
      <c r="G30" s="31">
        <v>3160</v>
      </c>
      <c r="H30" s="31">
        <v>1442</v>
      </c>
      <c r="I30" s="31">
        <v>525</v>
      </c>
      <c r="J30" s="31">
        <v>111</v>
      </c>
      <c r="K30" s="31">
        <v>211</v>
      </c>
      <c r="L30" s="31">
        <v>16</v>
      </c>
      <c r="M30" s="31">
        <v>15</v>
      </c>
      <c r="N30" s="31">
        <v>465</v>
      </c>
      <c r="O30" s="31">
        <v>305</v>
      </c>
      <c r="P30" s="31">
        <v>132</v>
      </c>
    </row>
    <row r="31" spans="1:16" ht="15" customHeight="1">
      <c r="A31" s="47"/>
      <c r="B31" s="40"/>
      <c r="C31" s="50"/>
      <c r="D31" s="41">
        <v>1</v>
      </c>
      <c r="E31" s="42">
        <v>0.15137956748695003</v>
      </c>
      <c r="F31" s="43">
        <v>7.90454884414616E-2</v>
      </c>
      <c r="G31" s="43">
        <v>0.7854834700472284</v>
      </c>
      <c r="H31" s="43">
        <v>0.35843897588864032</v>
      </c>
      <c r="I31" s="43">
        <v>0.13049962714392244</v>
      </c>
      <c r="J31" s="43">
        <v>2.7591349739000747E-2</v>
      </c>
      <c r="K31" s="43">
        <v>5.2448421575938355E-2</v>
      </c>
      <c r="L31" s="43">
        <v>3.9771314939100171E-3</v>
      </c>
      <c r="M31" s="43">
        <v>3.7285607755406414E-3</v>
      </c>
      <c r="N31" s="43">
        <v>0.11558538404175989</v>
      </c>
      <c r="O31" s="43">
        <v>7.5814069102659712E-2</v>
      </c>
      <c r="P31" s="43">
        <v>3.2811334824757642E-2</v>
      </c>
    </row>
    <row r="32" spans="1:16" ht="15" customHeight="1">
      <c r="A32" s="47"/>
      <c r="B32" s="25" t="s">
        <v>296</v>
      </c>
      <c r="C32" s="52" t="s">
        <v>408</v>
      </c>
      <c r="D32" s="22">
        <v>2534</v>
      </c>
      <c r="E32" s="33">
        <v>449</v>
      </c>
      <c r="F32" s="34">
        <v>230</v>
      </c>
      <c r="G32" s="34">
        <v>1949</v>
      </c>
      <c r="H32" s="34">
        <v>949</v>
      </c>
      <c r="I32" s="34">
        <v>301</v>
      </c>
      <c r="J32" s="34">
        <v>81</v>
      </c>
      <c r="K32" s="34">
        <v>168</v>
      </c>
      <c r="L32" s="34">
        <v>22</v>
      </c>
      <c r="M32" s="34">
        <v>9</v>
      </c>
      <c r="N32" s="34">
        <v>335</v>
      </c>
      <c r="O32" s="34">
        <v>180</v>
      </c>
      <c r="P32" s="34">
        <v>63</v>
      </c>
    </row>
    <row r="33" spans="1:16" ht="15" customHeight="1">
      <c r="A33" s="47"/>
      <c r="B33" s="25"/>
      <c r="C33" s="51"/>
      <c r="D33" s="32">
        <v>1</v>
      </c>
      <c r="E33" s="27">
        <v>0.17719021310181532</v>
      </c>
      <c r="F33" s="28">
        <v>9.0765588003157066E-2</v>
      </c>
      <c r="G33" s="28">
        <v>0.76913970007892662</v>
      </c>
      <c r="H33" s="28">
        <v>0.3745067087608524</v>
      </c>
      <c r="I33" s="28">
        <v>0.11878453038674033</v>
      </c>
      <c r="J33" s="28">
        <v>3.1965272296764012E-2</v>
      </c>
      <c r="K33" s="28">
        <v>6.6298342541436461E-2</v>
      </c>
      <c r="L33" s="28">
        <v>8.6819258089976328E-3</v>
      </c>
      <c r="M33" s="28">
        <v>3.5516969218626678E-3</v>
      </c>
      <c r="N33" s="28">
        <v>0.13220205209155486</v>
      </c>
      <c r="O33" s="28">
        <v>7.1033938437253349E-2</v>
      </c>
      <c r="P33" s="28">
        <v>2.4861878453038673E-2</v>
      </c>
    </row>
    <row r="34" spans="1:16" ht="15" customHeight="1">
      <c r="A34" s="47"/>
      <c r="B34" s="25"/>
      <c r="C34" s="49" t="s">
        <v>409</v>
      </c>
      <c r="D34" s="29">
        <v>13584</v>
      </c>
      <c r="E34" s="35">
        <v>2321</v>
      </c>
      <c r="F34" s="36">
        <v>1116</v>
      </c>
      <c r="G34" s="36">
        <v>10975</v>
      </c>
      <c r="H34" s="36">
        <v>5255</v>
      </c>
      <c r="I34" s="36">
        <v>1833</v>
      </c>
      <c r="J34" s="36">
        <v>450</v>
      </c>
      <c r="K34" s="36">
        <v>857</v>
      </c>
      <c r="L34" s="36">
        <v>83</v>
      </c>
      <c r="M34" s="36">
        <v>55</v>
      </c>
      <c r="N34" s="36">
        <v>1805</v>
      </c>
      <c r="O34" s="36">
        <v>745</v>
      </c>
      <c r="P34" s="36">
        <v>315</v>
      </c>
    </row>
    <row r="35" spans="1:16" ht="15" customHeight="1">
      <c r="A35" s="47"/>
      <c r="B35" s="25"/>
      <c r="C35" s="51"/>
      <c r="D35" s="32">
        <v>1</v>
      </c>
      <c r="E35" s="27">
        <v>0.17086277974087161</v>
      </c>
      <c r="F35" s="28">
        <v>8.2155477031802121E-2</v>
      </c>
      <c r="G35" s="28">
        <v>0.80793580683156652</v>
      </c>
      <c r="H35" s="28">
        <v>0.38685217903415781</v>
      </c>
      <c r="I35" s="28">
        <v>0.1349381625441696</v>
      </c>
      <c r="J35" s="28">
        <v>3.312720848056537E-2</v>
      </c>
      <c r="K35" s="28">
        <v>6.3088928150765611E-2</v>
      </c>
      <c r="L35" s="28">
        <v>6.1101295641931685E-3</v>
      </c>
      <c r="M35" s="28">
        <v>4.0488810365135455E-3</v>
      </c>
      <c r="N35" s="28">
        <v>0.13287691401648999</v>
      </c>
      <c r="O35" s="28">
        <v>5.4843934040047115E-2</v>
      </c>
      <c r="P35" s="28">
        <v>2.3189045936395761E-2</v>
      </c>
    </row>
    <row r="36" spans="1:16" ht="15" customHeight="1">
      <c r="A36" s="47"/>
      <c r="B36" s="25"/>
      <c r="C36" s="49" t="s">
        <v>410</v>
      </c>
      <c r="D36" s="29">
        <v>2397</v>
      </c>
      <c r="E36" s="35">
        <v>350</v>
      </c>
      <c r="F36" s="36">
        <v>146</v>
      </c>
      <c r="G36" s="36">
        <v>1875</v>
      </c>
      <c r="H36" s="36">
        <v>769</v>
      </c>
      <c r="I36" s="36">
        <v>322</v>
      </c>
      <c r="J36" s="36">
        <v>61</v>
      </c>
      <c r="K36" s="36">
        <v>117</v>
      </c>
      <c r="L36" s="36">
        <v>14</v>
      </c>
      <c r="M36" s="36">
        <v>8</v>
      </c>
      <c r="N36" s="36">
        <v>307</v>
      </c>
      <c r="O36" s="36">
        <v>195</v>
      </c>
      <c r="P36" s="36">
        <v>69</v>
      </c>
    </row>
    <row r="37" spans="1:16" ht="15" customHeight="1">
      <c r="A37" s="47"/>
      <c r="B37" s="25"/>
      <c r="C37" s="51"/>
      <c r="D37" s="32">
        <v>1</v>
      </c>
      <c r="E37" s="27">
        <v>0.14601585314977056</v>
      </c>
      <c r="F37" s="28">
        <v>6.0909470171047142E-2</v>
      </c>
      <c r="G37" s="28">
        <v>0.78222778473091359</v>
      </c>
      <c r="H37" s="28">
        <v>0.32081768877763872</v>
      </c>
      <c r="I37" s="28">
        <v>0.13433458489778891</v>
      </c>
      <c r="J37" s="28">
        <v>2.5448477263245724E-2</v>
      </c>
      <c r="K37" s="28">
        <v>4.8811013767209012E-2</v>
      </c>
      <c r="L37" s="28">
        <v>5.8406341259908219E-3</v>
      </c>
      <c r="M37" s="28">
        <v>3.3375052148518982E-3</v>
      </c>
      <c r="N37" s="28">
        <v>0.12807676261994158</v>
      </c>
      <c r="O37" s="28">
        <v>8.1351689612015013E-2</v>
      </c>
      <c r="P37" s="28">
        <v>2.8785982478097622E-2</v>
      </c>
    </row>
    <row r="38" spans="1:16" ht="15" customHeight="1">
      <c r="A38" s="47"/>
      <c r="B38" s="25"/>
      <c r="C38" s="49" t="s">
        <v>411</v>
      </c>
      <c r="D38" s="29">
        <v>794</v>
      </c>
      <c r="E38" s="35">
        <v>94</v>
      </c>
      <c r="F38" s="36">
        <v>32</v>
      </c>
      <c r="G38" s="36">
        <v>562</v>
      </c>
      <c r="H38" s="36">
        <v>221</v>
      </c>
      <c r="I38" s="36">
        <v>97</v>
      </c>
      <c r="J38" s="36">
        <v>11</v>
      </c>
      <c r="K38" s="36">
        <v>23</v>
      </c>
      <c r="L38" s="36">
        <v>1</v>
      </c>
      <c r="M38" s="36">
        <v>0</v>
      </c>
      <c r="N38" s="36">
        <v>98</v>
      </c>
      <c r="O38" s="36">
        <v>97</v>
      </c>
      <c r="P38" s="36">
        <v>45</v>
      </c>
    </row>
    <row r="39" spans="1:16" ht="15" customHeight="1">
      <c r="A39" s="47"/>
      <c r="B39" s="40"/>
      <c r="C39" s="50"/>
      <c r="D39" s="41">
        <v>1</v>
      </c>
      <c r="E39" s="42">
        <v>0.11838790931989925</v>
      </c>
      <c r="F39" s="43">
        <v>4.0302267002518891E-2</v>
      </c>
      <c r="G39" s="43">
        <v>0.70780856423173799</v>
      </c>
      <c r="H39" s="43">
        <v>0.27833753148614609</v>
      </c>
      <c r="I39" s="43">
        <v>0.12216624685138538</v>
      </c>
      <c r="J39" s="43">
        <v>1.3853904282115869E-2</v>
      </c>
      <c r="K39" s="43">
        <v>2.8967254408060455E-2</v>
      </c>
      <c r="L39" s="43">
        <v>1.2594458438287153E-3</v>
      </c>
      <c r="M39" s="43">
        <v>0</v>
      </c>
      <c r="N39" s="43">
        <v>0.12342569269521411</v>
      </c>
      <c r="O39" s="43">
        <v>0.12216624685138538</v>
      </c>
      <c r="P39" s="43">
        <v>5.6675062972292189E-2</v>
      </c>
    </row>
    <row r="40" spans="1:16" ht="15" customHeight="1">
      <c r="A40" s="47"/>
      <c r="B40" s="25" t="s">
        <v>297</v>
      </c>
      <c r="C40" s="52" t="s">
        <v>2</v>
      </c>
      <c r="D40" s="22">
        <v>1979</v>
      </c>
      <c r="E40" s="23">
        <v>286</v>
      </c>
      <c r="F40" s="24">
        <v>129</v>
      </c>
      <c r="G40" s="24">
        <v>1638</v>
      </c>
      <c r="H40" s="24">
        <v>755</v>
      </c>
      <c r="I40" s="24">
        <v>286</v>
      </c>
      <c r="J40" s="24">
        <v>56</v>
      </c>
      <c r="K40" s="24">
        <v>94</v>
      </c>
      <c r="L40" s="24">
        <v>9</v>
      </c>
      <c r="M40" s="24">
        <v>3</v>
      </c>
      <c r="N40" s="24">
        <v>241</v>
      </c>
      <c r="O40" s="24">
        <v>110</v>
      </c>
      <c r="P40" s="24">
        <v>38</v>
      </c>
    </row>
    <row r="41" spans="1:16" ht="15" customHeight="1">
      <c r="A41" s="47"/>
      <c r="B41" s="25"/>
      <c r="C41" s="51"/>
      <c r="D41" s="32">
        <v>1</v>
      </c>
      <c r="E41" s="27">
        <v>0.14451743304699344</v>
      </c>
      <c r="F41" s="28">
        <v>6.5184436584133407E-2</v>
      </c>
      <c r="G41" s="28">
        <v>0.82769075290550786</v>
      </c>
      <c r="H41" s="28">
        <v>0.3815058110156645</v>
      </c>
      <c r="I41" s="28">
        <v>0.14451743304699344</v>
      </c>
      <c r="J41" s="28">
        <v>2.8297119757453259E-2</v>
      </c>
      <c r="K41" s="28">
        <v>4.7498736735725113E-2</v>
      </c>
      <c r="L41" s="28">
        <v>4.5477513895907026E-3</v>
      </c>
      <c r="M41" s="28">
        <v>1.5159171298635675E-3</v>
      </c>
      <c r="N41" s="28">
        <v>0.12177867609903992</v>
      </c>
      <c r="O41" s="28">
        <v>5.5583628094997471E-2</v>
      </c>
      <c r="P41" s="28">
        <v>1.9201616978271854E-2</v>
      </c>
    </row>
    <row r="42" spans="1:16" ht="15" customHeight="1">
      <c r="A42" s="47"/>
      <c r="B42" s="25"/>
      <c r="C42" s="49" t="s">
        <v>309</v>
      </c>
      <c r="D42" s="29">
        <v>1921</v>
      </c>
      <c r="E42" s="30">
        <v>330</v>
      </c>
      <c r="F42" s="31">
        <v>168</v>
      </c>
      <c r="G42" s="31">
        <v>1535</v>
      </c>
      <c r="H42" s="31">
        <v>829</v>
      </c>
      <c r="I42" s="31">
        <v>284</v>
      </c>
      <c r="J42" s="31">
        <v>59</v>
      </c>
      <c r="K42" s="31">
        <v>100</v>
      </c>
      <c r="L42" s="31">
        <v>13</v>
      </c>
      <c r="M42" s="31">
        <v>8</v>
      </c>
      <c r="N42" s="31">
        <v>275</v>
      </c>
      <c r="O42" s="31">
        <v>106</v>
      </c>
      <c r="P42" s="31">
        <v>38</v>
      </c>
    </row>
    <row r="43" spans="1:16" ht="15" customHeight="1">
      <c r="A43" s="47"/>
      <c r="B43" s="25"/>
      <c r="C43" s="51"/>
      <c r="D43" s="32">
        <v>1</v>
      </c>
      <c r="E43" s="27">
        <v>0.17178552837064029</v>
      </c>
      <c r="F43" s="28">
        <v>8.745445080687142E-2</v>
      </c>
      <c r="G43" s="28">
        <v>0.79906298802706921</v>
      </c>
      <c r="H43" s="28">
        <v>0.43154606975533577</v>
      </c>
      <c r="I43" s="28">
        <v>0.1478396668401874</v>
      </c>
      <c r="J43" s="28">
        <v>3.0713170223841749E-2</v>
      </c>
      <c r="K43" s="28">
        <v>5.2056220718375845E-2</v>
      </c>
      <c r="L43" s="28">
        <v>6.7673086933888599E-3</v>
      </c>
      <c r="M43" s="28">
        <v>4.1644976574700676E-3</v>
      </c>
      <c r="N43" s="28">
        <v>0.14315460697553359</v>
      </c>
      <c r="O43" s="28">
        <v>5.5179593961478396E-2</v>
      </c>
      <c r="P43" s="28">
        <v>1.9781363872982821E-2</v>
      </c>
    </row>
    <row r="44" spans="1:16" ht="15" customHeight="1">
      <c r="A44" s="47"/>
      <c r="B44" s="25"/>
      <c r="C44" s="49" t="s">
        <v>310</v>
      </c>
      <c r="D44" s="29">
        <v>1117</v>
      </c>
      <c r="E44" s="30">
        <v>189</v>
      </c>
      <c r="F44" s="31">
        <v>95</v>
      </c>
      <c r="G44" s="31">
        <v>920</v>
      </c>
      <c r="H44" s="31">
        <v>445</v>
      </c>
      <c r="I44" s="31">
        <v>142</v>
      </c>
      <c r="J44" s="31">
        <v>27</v>
      </c>
      <c r="K44" s="31">
        <v>52</v>
      </c>
      <c r="L44" s="31">
        <v>6</v>
      </c>
      <c r="M44" s="31">
        <v>9</v>
      </c>
      <c r="N44" s="31">
        <v>134</v>
      </c>
      <c r="O44" s="31">
        <v>63</v>
      </c>
      <c r="P44" s="31">
        <v>13</v>
      </c>
    </row>
    <row r="45" spans="1:16" ht="15" customHeight="1">
      <c r="A45" s="47"/>
      <c r="B45" s="25"/>
      <c r="C45" s="51"/>
      <c r="D45" s="32">
        <v>1</v>
      </c>
      <c r="E45" s="27">
        <v>0.16920322291853179</v>
      </c>
      <c r="F45" s="28">
        <v>8.5049239033124446E-2</v>
      </c>
      <c r="G45" s="28">
        <v>0.82363473589973146</v>
      </c>
      <c r="H45" s="28">
        <v>0.39838854073410923</v>
      </c>
      <c r="I45" s="28">
        <v>0.12712623097582812</v>
      </c>
      <c r="J45" s="28">
        <v>2.4171888988361683E-2</v>
      </c>
      <c r="K45" s="28">
        <v>4.6553267681289166E-2</v>
      </c>
      <c r="L45" s="28">
        <v>5.3715308863025966E-3</v>
      </c>
      <c r="M45" s="28">
        <v>8.057296329453895E-3</v>
      </c>
      <c r="N45" s="28">
        <v>0.11996418979409132</v>
      </c>
      <c r="O45" s="28">
        <v>5.640107430617726E-2</v>
      </c>
      <c r="P45" s="28">
        <v>1.1638316920322292E-2</v>
      </c>
    </row>
    <row r="46" spans="1:16" ht="15" customHeight="1">
      <c r="A46" s="47"/>
      <c r="B46" s="25"/>
      <c r="C46" s="49" t="s">
        <v>5</v>
      </c>
      <c r="D46" s="29">
        <v>1482</v>
      </c>
      <c r="E46" s="30">
        <v>223</v>
      </c>
      <c r="F46" s="31">
        <v>116</v>
      </c>
      <c r="G46" s="31">
        <v>1189</v>
      </c>
      <c r="H46" s="31">
        <v>529</v>
      </c>
      <c r="I46" s="31">
        <v>210</v>
      </c>
      <c r="J46" s="31">
        <v>33</v>
      </c>
      <c r="K46" s="31">
        <v>72</v>
      </c>
      <c r="L46" s="31">
        <v>8</v>
      </c>
      <c r="M46" s="31">
        <v>4</v>
      </c>
      <c r="N46" s="31">
        <v>204</v>
      </c>
      <c r="O46" s="31">
        <v>90</v>
      </c>
      <c r="P46" s="31">
        <v>52</v>
      </c>
    </row>
    <row r="47" spans="1:16" ht="15" customHeight="1">
      <c r="A47" s="47"/>
      <c r="B47" s="25"/>
      <c r="C47" s="51"/>
      <c r="D47" s="32">
        <v>1</v>
      </c>
      <c r="E47" s="27">
        <v>0.150472334682861</v>
      </c>
      <c r="F47" s="28">
        <v>7.8272604588394065E-2</v>
      </c>
      <c r="G47" s="28">
        <v>0.8022941970310391</v>
      </c>
      <c r="H47" s="28">
        <v>0.35695006747638325</v>
      </c>
      <c r="I47" s="28">
        <v>0.1417004048582996</v>
      </c>
      <c r="J47" s="28">
        <v>2.2267206477732792E-2</v>
      </c>
      <c r="K47" s="28">
        <v>4.8582995951417005E-2</v>
      </c>
      <c r="L47" s="28">
        <v>5.3981106612685558E-3</v>
      </c>
      <c r="M47" s="28">
        <v>2.6990553306342779E-3</v>
      </c>
      <c r="N47" s="28">
        <v>0.13765182186234817</v>
      </c>
      <c r="O47" s="28">
        <v>6.0728744939271252E-2</v>
      </c>
      <c r="P47" s="28">
        <v>3.5087719298245612E-2</v>
      </c>
    </row>
    <row r="48" spans="1:16" ht="15" customHeight="1">
      <c r="A48" s="47"/>
      <c r="B48" s="25"/>
      <c r="C48" s="49" t="s">
        <v>311</v>
      </c>
      <c r="D48" s="29">
        <v>2208</v>
      </c>
      <c r="E48" s="30">
        <v>371</v>
      </c>
      <c r="F48" s="31">
        <v>142</v>
      </c>
      <c r="G48" s="31">
        <v>1777</v>
      </c>
      <c r="H48" s="31">
        <v>892</v>
      </c>
      <c r="I48" s="31">
        <v>296</v>
      </c>
      <c r="J48" s="31">
        <v>70</v>
      </c>
      <c r="K48" s="31">
        <v>108</v>
      </c>
      <c r="L48" s="31">
        <v>11</v>
      </c>
      <c r="M48" s="31">
        <v>4</v>
      </c>
      <c r="N48" s="31">
        <v>244</v>
      </c>
      <c r="O48" s="31">
        <v>110</v>
      </c>
      <c r="P48" s="31">
        <v>52</v>
      </c>
    </row>
    <row r="49" spans="1:16" ht="15" customHeight="1">
      <c r="A49" s="47"/>
      <c r="B49" s="25"/>
      <c r="C49" s="51"/>
      <c r="D49" s="32">
        <v>1</v>
      </c>
      <c r="E49" s="27">
        <v>0.16802536231884058</v>
      </c>
      <c r="F49" s="28">
        <v>6.4311594202898545E-2</v>
      </c>
      <c r="G49" s="28">
        <v>0.80480072463768115</v>
      </c>
      <c r="H49" s="28">
        <v>0.40398550724637683</v>
      </c>
      <c r="I49" s="28">
        <v>0.13405797101449277</v>
      </c>
      <c r="J49" s="28">
        <v>3.170289855072464E-2</v>
      </c>
      <c r="K49" s="28">
        <v>4.8913043478260872E-2</v>
      </c>
      <c r="L49" s="28">
        <v>4.9818840579710141E-3</v>
      </c>
      <c r="M49" s="28">
        <v>1.8115942028985507E-3</v>
      </c>
      <c r="N49" s="28">
        <v>0.1105072463768116</v>
      </c>
      <c r="O49" s="28">
        <v>4.9818840579710144E-2</v>
      </c>
      <c r="P49" s="28">
        <v>2.355072463768116E-2</v>
      </c>
    </row>
    <row r="50" spans="1:16" ht="15" customHeight="1">
      <c r="A50" s="47"/>
      <c r="B50" s="25"/>
      <c r="C50" s="49" t="s">
        <v>7</v>
      </c>
      <c r="D50" s="29">
        <v>1532</v>
      </c>
      <c r="E50" s="30">
        <v>251</v>
      </c>
      <c r="F50" s="31">
        <v>115</v>
      </c>
      <c r="G50" s="31">
        <v>1143</v>
      </c>
      <c r="H50" s="31">
        <v>561</v>
      </c>
      <c r="I50" s="31">
        <v>228</v>
      </c>
      <c r="J50" s="31">
        <v>60</v>
      </c>
      <c r="K50" s="31">
        <v>75</v>
      </c>
      <c r="L50" s="31">
        <v>11</v>
      </c>
      <c r="M50" s="31">
        <v>8</v>
      </c>
      <c r="N50" s="31">
        <v>237</v>
      </c>
      <c r="O50" s="31">
        <v>110</v>
      </c>
      <c r="P50" s="31">
        <v>53</v>
      </c>
    </row>
    <row r="51" spans="1:16" ht="15" customHeight="1">
      <c r="A51" s="47"/>
      <c r="B51" s="25"/>
      <c r="C51" s="51"/>
      <c r="D51" s="32">
        <v>1</v>
      </c>
      <c r="E51" s="27">
        <v>0.16383812010443866</v>
      </c>
      <c r="F51" s="28">
        <v>7.5065274151436032E-2</v>
      </c>
      <c r="G51" s="28">
        <v>0.74608355091383816</v>
      </c>
      <c r="H51" s="28">
        <v>0.3661879895561358</v>
      </c>
      <c r="I51" s="28">
        <v>0.14882506527415143</v>
      </c>
      <c r="J51" s="28">
        <v>3.91644908616188E-2</v>
      </c>
      <c r="K51" s="28">
        <v>4.89556135770235E-2</v>
      </c>
      <c r="L51" s="28">
        <v>7.1801566579634468E-3</v>
      </c>
      <c r="M51" s="28">
        <v>5.2219321148825066E-3</v>
      </c>
      <c r="N51" s="28">
        <v>0.15469973890339425</v>
      </c>
      <c r="O51" s="28">
        <v>7.1801566579634463E-2</v>
      </c>
      <c r="P51" s="28">
        <v>3.4595300261096605E-2</v>
      </c>
    </row>
    <row r="52" spans="1:16" ht="15" customHeight="1">
      <c r="A52" s="47"/>
      <c r="B52" s="25"/>
      <c r="C52" s="49" t="s">
        <v>3</v>
      </c>
      <c r="D52" s="29">
        <v>2344</v>
      </c>
      <c r="E52" s="30">
        <v>414</v>
      </c>
      <c r="F52" s="31">
        <v>202</v>
      </c>
      <c r="G52" s="31">
        <v>1833</v>
      </c>
      <c r="H52" s="31">
        <v>860</v>
      </c>
      <c r="I52" s="31">
        <v>337</v>
      </c>
      <c r="J52" s="31">
        <v>79</v>
      </c>
      <c r="K52" s="31">
        <v>151</v>
      </c>
      <c r="L52" s="31">
        <v>17</v>
      </c>
      <c r="M52" s="31">
        <v>13</v>
      </c>
      <c r="N52" s="31">
        <v>322</v>
      </c>
      <c r="O52" s="31">
        <v>140</v>
      </c>
      <c r="P52" s="31">
        <v>74</v>
      </c>
    </row>
    <row r="53" spans="1:16" ht="15" customHeight="1">
      <c r="A53" s="47"/>
      <c r="B53" s="25"/>
      <c r="C53" s="51"/>
      <c r="D53" s="32">
        <v>1</v>
      </c>
      <c r="E53" s="27">
        <v>0.1766211604095563</v>
      </c>
      <c r="F53" s="28">
        <v>8.6177474402730381E-2</v>
      </c>
      <c r="G53" s="28">
        <v>0.78199658703071673</v>
      </c>
      <c r="H53" s="28">
        <v>0.36689419795221845</v>
      </c>
      <c r="I53" s="28">
        <v>0.14377133105802048</v>
      </c>
      <c r="J53" s="28">
        <v>3.3703071672354951E-2</v>
      </c>
      <c r="K53" s="28">
        <v>6.4419795221843004E-2</v>
      </c>
      <c r="L53" s="28">
        <v>7.2525597269624577E-3</v>
      </c>
      <c r="M53" s="28">
        <v>5.5460750853242322E-3</v>
      </c>
      <c r="N53" s="28">
        <v>0.13737201365187712</v>
      </c>
      <c r="O53" s="28">
        <v>5.9726962457337884E-2</v>
      </c>
      <c r="P53" s="28">
        <v>3.1569965870307165E-2</v>
      </c>
    </row>
    <row r="54" spans="1:16" ht="15" customHeight="1">
      <c r="A54" s="47"/>
      <c r="B54" s="25"/>
      <c r="C54" s="49" t="s">
        <v>6</v>
      </c>
      <c r="D54" s="29">
        <v>1909</v>
      </c>
      <c r="E54" s="30">
        <v>331</v>
      </c>
      <c r="F54" s="31">
        <v>130</v>
      </c>
      <c r="G54" s="31">
        <v>1484</v>
      </c>
      <c r="H54" s="31">
        <v>643</v>
      </c>
      <c r="I54" s="31">
        <v>237</v>
      </c>
      <c r="J54" s="31">
        <v>74</v>
      </c>
      <c r="K54" s="31">
        <v>140</v>
      </c>
      <c r="L54" s="31">
        <v>15</v>
      </c>
      <c r="M54" s="31">
        <v>7</v>
      </c>
      <c r="N54" s="31">
        <v>244</v>
      </c>
      <c r="O54" s="31">
        <v>115</v>
      </c>
      <c r="P54" s="31">
        <v>68</v>
      </c>
    </row>
    <row r="55" spans="1:16" ht="15" customHeight="1">
      <c r="A55" s="47"/>
      <c r="B55" s="25"/>
      <c r="C55" s="51"/>
      <c r="D55" s="32">
        <v>1</v>
      </c>
      <c r="E55" s="27">
        <v>0.17338920900995286</v>
      </c>
      <c r="F55" s="28">
        <v>6.8098480880041903E-2</v>
      </c>
      <c r="G55" s="28">
        <v>0.77737035096909379</v>
      </c>
      <c r="H55" s="28">
        <v>0.33682556312205342</v>
      </c>
      <c r="I55" s="28">
        <v>0.12414876898899947</v>
      </c>
      <c r="J55" s="28">
        <v>3.8763750654793087E-2</v>
      </c>
      <c r="K55" s="28">
        <v>7.3336825563122057E-2</v>
      </c>
      <c r="L55" s="28">
        <v>7.8575170246202204E-3</v>
      </c>
      <c r="M55" s="28">
        <v>3.6668412781561029E-3</v>
      </c>
      <c r="N55" s="28">
        <v>0.12781561026715557</v>
      </c>
      <c r="O55" s="28">
        <v>6.0240963855421686E-2</v>
      </c>
      <c r="P55" s="28">
        <v>3.5620743844944999E-2</v>
      </c>
    </row>
    <row r="56" spans="1:16" ht="15" customHeight="1">
      <c r="A56" s="47"/>
      <c r="B56" s="25"/>
      <c r="C56" s="49" t="s">
        <v>8</v>
      </c>
      <c r="D56" s="29">
        <v>5182</v>
      </c>
      <c r="E56" s="30">
        <v>862</v>
      </c>
      <c r="F56" s="31">
        <v>453</v>
      </c>
      <c r="G56" s="31">
        <v>4059</v>
      </c>
      <c r="H56" s="31">
        <v>1778</v>
      </c>
      <c r="I56" s="31">
        <v>571</v>
      </c>
      <c r="J56" s="31">
        <v>153</v>
      </c>
      <c r="K56" s="31">
        <v>389</v>
      </c>
      <c r="L56" s="31">
        <v>31</v>
      </c>
      <c r="M56" s="31">
        <v>16</v>
      </c>
      <c r="N56" s="31">
        <v>682</v>
      </c>
      <c r="O56" s="31">
        <v>405</v>
      </c>
      <c r="P56" s="31">
        <v>174</v>
      </c>
    </row>
    <row r="57" spans="1:16" ht="15" customHeight="1">
      <c r="A57" s="47"/>
      <c r="B57" s="40"/>
      <c r="C57" s="50"/>
      <c r="D57" s="41">
        <v>1</v>
      </c>
      <c r="E57" s="42">
        <v>0.16634504052489385</v>
      </c>
      <c r="F57" s="43">
        <v>8.7417985333847939E-2</v>
      </c>
      <c r="G57" s="43">
        <v>0.78328830567348517</v>
      </c>
      <c r="H57" s="43">
        <v>0.34311076804322654</v>
      </c>
      <c r="I57" s="43">
        <v>0.11018911617136241</v>
      </c>
      <c r="J57" s="43">
        <v>2.9525279814743344E-2</v>
      </c>
      <c r="K57" s="43">
        <v>7.5067541489772294E-2</v>
      </c>
      <c r="L57" s="43">
        <v>5.9822462369741409E-3</v>
      </c>
      <c r="M57" s="43">
        <v>3.0876109610189118E-3</v>
      </c>
      <c r="N57" s="43">
        <v>0.13160941721343111</v>
      </c>
      <c r="O57" s="43">
        <v>7.8155152450791202E-2</v>
      </c>
      <c r="P57" s="43">
        <v>3.3577769201080666E-2</v>
      </c>
    </row>
    <row r="58" spans="1:16" ht="15" customHeight="1"/>
    <row r="59" spans="1:16" ht="15" hidden="1" customHeight="1"/>
    <row r="60" spans="1:16" ht="12" hidden="1" customHeight="1">
      <c r="C60" s="37"/>
    </row>
    <row r="61" spans="1:16" ht="12" hidden="1" customHeight="1">
      <c r="C61" s="37"/>
    </row>
    <row r="62" spans="1:16" ht="12" hidden="1" customHeight="1"/>
    <row r="63" spans="1:16" ht="12" hidden="1" customHeight="1"/>
    <row r="64" spans="1:16"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P9">
    <cfRule type="top10" dxfId="49" priority="31" rank="1"/>
  </conditionalFormatting>
  <conditionalFormatting sqref="E57:P57">
    <cfRule type="top10" dxfId="48" priority="25" rank="1"/>
  </conditionalFormatting>
  <conditionalFormatting sqref="E55:P55">
    <cfRule type="top10" dxfId="47" priority="24" rank="1"/>
  </conditionalFormatting>
  <conditionalFormatting sqref="E53:P53">
    <cfRule type="top10" dxfId="46" priority="23" rank="1"/>
  </conditionalFormatting>
  <conditionalFormatting sqref="E51:P51">
    <cfRule type="top10" dxfId="45" priority="22" rank="1"/>
  </conditionalFormatting>
  <conditionalFormatting sqref="E49:P49">
    <cfRule type="top10" dxfId="44" priority="21" rank="1"/>
  </conditionalFormatting>
  <conditionalFormatting sqref="E47:P47">
    <cfRule type="top10" dxfId="43" priority="20" rank="1"/>
  </conditionalFormatting>
  <conditionalFormatting sqref="E45:P45">
    <cfRule type="top10" dxfId="42" priority="19" rank="1"/>
  </conditionalFormatting>
  <conditionalFormatting sqref="E43:P43">
    <cfRule type="top10" dxfId="41" priority="18" rank="1"/>
  </conditionalFormatting>
  <conditionalFormatting sqref="E41:P41">
    <cfRule type="top10" dxfId="40" priority="17" rank="1"/>
  </conditionalFormatting>
  <conditionalFormatting sqref="E39:P39">
    <cfRule type="top10" dxfId="39" priority="16" rank="1"/>
  </conditionalFormatting>
  <conditionalFormatting sqref="E37:P37">
    <cfRule type="top10" dxfId="38" priority="15" rank="1"/>
  </conditionalFormatting>
  <conditionalFormatting sqref="E35:P35">
    <cfRule type="top10" dxfId="37" priority="14" rank="1"/>
  </conditionalFormatting>
  <conditionalFormatting sqref="E33:P33">
    <cfRule type="top10" dxfId="36" priority="13" rank="1"/>
  </conditionalFormatting>
  <conditionalFormatting sqref="E31:P31">
    <cfRule type="top10" dxfId="35" priority="11" rank="1"/>
  </conditionalFormatting>
  <conditionalFormatting sqref="E29:P29">
    <cfRule type="top10" dxfId="34" priority="10" rank="1"/>
  </conditionalFormatting>
  <conditionalFormatting sqref="E27:P27">
    <cfRule type="top10" dxfId="33" priority="9" rank="1"/>
  </conditionalFormatting>
  <conditionalFormatting sqref="E25:P25">
    <cfRule type="top10" dxfId="32" priority="8" rank="1"/>
  </conditionalFormatting>
  <conditionalFormatting sqref="E23:P23">
    <cfRule type="top10" dxfId="31" priority="7" rank="1"/>
  </conditionalFormatting>
  <conditionalFormatting sqref="E21:P21">
    <cfRule type="top10" dxfId="30" priority="6" rank="1"/>
  </conditionalFormatting>
  <conditionalFormatting sqref="E19:P19">
    <cfRule type="top10" dxfId="29" priority="5" rank="1"/>
  </conditionalFormatting>
  <conditionalFormatting sqref="E17:P17">
    <cfRule type="top10" dxfId="28" priority="4" rank="1"/>
  </conditionalFormatting>
  <conditionalFormatting sqref="E15:P15">
    <cfRule type="top10" dxfId="27" priority="3" rank="1"/>
  </conditionalFormatting>
  <conditionalFormatting sqref="E13:P13">
    <cfRule type="top10" dxfId="26" priority="2" rank="1"/>
  </conditionalFormatting>
  <conditionalFormatting sqref="E11:P11">
    <cfRule type="top10" dxfId="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4" width="8.625" style="3"/>
    <col min="5" max="15" width="10.625" style="3" customWidth="1"/>
    <col min="16" max="24" width="8.625" style="38" customWidth="1"/>
    <col min="25" max="16384" width="8.625" style="38"/>
  </cols>
  <sheetData>
    <row r="1" spans="1:16384" ht="15" customHeight="1">
      <c r="A1" s="48"/>
      <c r="B1" s="37"/>
      <c r="C1" s="37"/>
      <c r="D1" s="37"/>
      <c r="E1" s="37"/>
      <c r="F1" s="37"/>
      <c r="G1" s="37"/>
      <c r="H1" s="37"/>
      <c r="I1" s="37"/>
      <c r="J1" s="37"/>
      <c r="K1" s="37"/>
      <c r="L1" s="37"/>
      <c r="M1" s="37"/>
      <c r="N1" s="37"/>
      <c r="O1" s="37"/>
    </row>
    <row r="2" spans="1:16384" ht="15" customHeight="1"/>
    <row r="3" spans="1:16384" ht="15" customHeight="1">
      <c r="B3" s="3" t="s">
        <v>377</v>
      </c>
    </row>
    <row r="4" spans="1:16384" ht="15" customHeight="1">
      <c r="B4" s="3" t="s">
        <v>378</v>
      </c>
    </row>
    <row r="5" spans="1:16384" ht="15" customHeight="1"/>
    <row r="6" spans="1:16384" ht="2.1" customHeight="1">
      <c r="B6" s="5"/>
      <c r="C6" s="6"/>
      <c r="D6" s="7"/>
      <c r="E6" s="8"/>
      <c r="F6" s="9"/>
      <c r="G6" s="9"/>
      <c r="H6" s="9"/>
      <c r="I6" s="9"/>
      <c r="J6" s="9"/>
      <c r="K6" s="9"/>
      <c r="L6" s="9"/>
      <c r="M6" s="9"/>
      <c r="N6" s="9"/>
      <c r="O6" s="9"/>
    </row>
    <row r="7" spans="1:16384" s="44" customFormat="1" ht="117.95" customHeight="1" thickBot="1">
      <c r="A7" s="10"/>
      <c r="B7" s="11"/>
      <c r="C7" s="12" t="s">
        <v>298</v>
      </c>
      <c r="D7" s="13" t="s">
        <v>0</v>
      </c>
      <c r="E7" s="14" t="s">
        <v>276</v>
      </c>
      <c r="F7" s="14" t="s">
        <v>401</v>
      </c>
      <c r="G7" s="14" t="s">
        <v>277</v>
      </c>
      <c r="H7" s="14" t="s">
        <v>278</v>
      </c>
      <c r="I7" s="14" t="s">
        <v>279</v>
      </c>
      <c r="J7" s="14" t="s">
        <v>280</v>
      </c>
      <c r="K7" s="14" t="s">
        <v>281</v>
      </c>
      <c r="L7" s="14" t="s">
        <v>282</v>
      </c>
      <c r="M7" s="14" t="s">
        <v>283</v>
      </c>
      <c r="N7" s="14" t="s">
        <v>284</v>
      </c>
      <c r="O7" s="14" t="s">
        <v>20</v>
      </c>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7151</v>
      </c>
      <c r="F8" s="17">
        <v>8039</v>
      </c>
      <c r="G8" s="17">
        <v>7298</v>
      </c>
      <c r="H8" s="17">
        <v>8719</v>
      </c>
      <c r="I8" s="17">
        <v>3928</v>
      </c>
      <c r="J8" s="17">
        <v>3922</v>
      </c>
      <c r="K8" s="17">
        <v>516</v>
      </c>
      <c r="L8" s="17">
        <v>1607</v>
      </c>
      <c r="M8" s="17">
        <v>3973</v>
      </c>
      <c r="N8" s="17">
        <v>4884</v>
      </c>
      <c r="O8" s="17">
        <v>835</v>
      </c>
    </row>
    <row r="9" spans="1:16384" ht="15" customHeight="1">
      <c r="A9" s="47"/>
      <c r="B9" s="55"/>
      <c r="C9" s="56"/>
      <c r="D9" s="18">
        <v>1</v>
      </c>
      <c r="E9" s="19">
        <v>0.36347463657619195</v>
      </c>
      <c r="F9" s="20">
        <v>0.40861034868354174</v>
      </c>
      <c r="G9" s="20">
        <v>0.37094642675612483</v>
      </c>
      <c r="H9" s="20">
        <v>0.44317373182880959</v>
      </c>
      <c r="I9" s="20">
        <v>0.19965436616854731</v>
      </c>
      <c r="J9" s="20">
        <v>0.19934939514079497</v>
      </c>
      <c r="K9" s="20">
        <v>2.6227508386703263E-2</v>
      </c>
      <c r="L9" s="20">
        <v>8.168140693300803E-2</v>
      </c>
      <c r="M9" s="20">
        <v>0.20194164887669006</v>
      </c>
      <c r="N9" s="20">
        <v>0.2482464165904239</v>
      </c>
      <c r="O9" s="20">
        <v>4.2441801362203921E-2</v>
      </c>
    </row>
    <row r="10" spans="1:16384" ht="15" customHeight="1">
      <c r="A10" s="47"/>
      <c r="B10" s="21" t="s">
        <v>294</v>
      </c>
      <c r="C10" s="57" t="s">
        <v>300</v>
      </c>
      <c r="D10" s="22">
        <v>9368</v>
      </c>
      <c r="E10" s="23">
        <v>3419</v>
      </c>
      <c r="F10" s="24">
        <v>4144</v>
      </c>
      <c r="G10" s="24">
        <v>3388</v>
      </c>
      <c r="H10" s="24">
        <v>3820</v>
      </c>
      <c r="I10" s="24">
        <v>1872</v>
      </c>
      <c r="J10" s="24">
        <v>1711</v>
      </c>
      <c r="K10" s="24">
        <v>231</v>
      </c>
      <c r="L10" s="24">
        <v>853</v>
      </c>
      <c r="M10" s="24">
        <v>1691</v>
      </c>
      <c r="N10" s="24">
        <v>2157</v>
      </c>
      <c r="O10" s="24">
        <v>438</v>
      </c>
    </row>
    <row r="11" spans="1:16384" ht="15" customHeight="1">
      <c r="A11" s="47"/>
      <c r="B11" s="25"/>
      <c r="C11" s="51"/>
      <c r="D11" s="26">
        <v>1</v>
      </c>
      <c r="E11" s="27">
        <v>0.36496584116140052</v>
      </c>
      <c r="F11" s="28">
        <v>0.44235695986336465</v>
      </c>
      <c r="G11" s="28">
        <v>0.36165670367207514</v>
      </c>
      <c r="H11" s="28">
        <v>0.40777113578138341</v>
      </c>
      <c r="I11" s="28">
        <v>0.19982920580700256</v>
      </c>
      <c r="J11" s="28">
        <v>0.18264304013663535</v>
      </c>
      <c r="K11" s="28">
        <v>2.4658411614005123E-2</v>
      </c>
      <c r="L11" s="28">
        <v>9.1054654141759186E-2</v>
      </c>
      <c r="M11" s="28">
        <v>0.18050811272416739</v>
      </c>
      <c r="N11" s="28">
        <v>0.23025192143467121</v>
      </c>
      <c r="O11" s="28">
        <v>4.6754910333048676E-2</v>
      </c>
    </row>
    <row r="12" spans="1:16384" ht="15" customHeight="1">
      <c r="A12" s="47"/>
      <c r="B12" s="25"/>
      <c r="C12" s="49" t="s">
        <v>301</v>
      </c>
      <c r="D12" s="29">
        <v>10225</v>
      </c>
      <c r="E12" s="30">
        <v>3711</v>
      </c>
      <c r="F12" s="31">
        <v>3873</v>
      </c>
      <c r="G12" s="31">
        <v>3887</v>
      </c>
      <c r="H12" s="31">
        <v>4874</v>
      </c>
      <c r="I12" s="31">
        <v>2045</v>
      </c>
      <c r="J12" s="31">
        <v>2197</v>
      </c>
      <c r="K12" s="31">
        <v>283</v>
      </c>
      <c r="L12" s="31">
        <v>747</v>
      </c>
      <c r="M12" s="31">
        <v>2262</v>
      </c>
      <c r="N12" s="31">
        <v>2714</v>
      </c>
      <c r="O12" s="31">
        <v>383</v>
      </c>
    </row>
    <row r="13" spans="1:16384" ht="15" customHeight="1">
      <c r="A13" s="47"/>
      <c r="B13" s="40"/>
      <c r="C13" s="50"/>
      <c r="D13" s="41">
        <v>1</v>
      </c>
      <c r="E13" s="42">
        <v>0.36293398533007337</v>
      </c>
      <c r="F13" s="43">
        <v>0.37877750611246946</v>
      </c>
      <c r="G13" s="43">
        <v>0.38014669926650368</v>
      </c>
      <c r="H13" s="43">
        <v>0.47667481662591688</v>
      </c>
      <c r="I13" s="43">
        <v>0.2</v>
      </c>
      <c r="J13" s="43">
        <v>0.21486552567237163</v>
      </c>
      <c r="K13" s="43">
        <v>2.7677261613691932E-2</v>
      </c>
      <c r="L13" s="43">
        <v>7.3056234718826413E-2</v>
      </c>
      <c r="M13" s="43">
        <v>0.22122249388753057</v>
      </c>
      <c r="N13" s="43">
        <v>0.26542787286063568</v>
      </c>
      <c r="O13" s="43">
        <v>3.7457212713936427E-2</v>
      </c>
    </row>
    <row r="14" spans="1:16384" ht="15" customHeight="1">
      <c r="A14" s="47"/>
      <c r="B14" s="25" t="s">
        <v>1</v>
      </c>
      <c r="C14" s="52" t="s">
        <v>302</v>
      </c>
      <c r="D14" s="22">
        <v>2690</v>
      </c>
      <c r="E14" s="23">
        <v>1019</v>
      </c>
      <c r="F14" s="24">
        <v>1214</v>
      </c>
      <c r="G14" s="24">
        <v>848</v>
      </c>
      <c r="H14" s="24">
        <v>1143</v>
      </c>
      <c r="I14" s="24">
        <v>549</v>
      </c>
      <c r="J14" s="24">
        <v>509</v>
      </c>
      <c r="K14" s="24">
        <v>83</v>
      </c>
      <c r="L14" s="24">
        <v>294</v>
      </c>
      <c r="M14" s="24">
        <v>563</v>
      </c>
      <c r="N14" s="24">
        <v>789</v>
      </c>
      <c r="O14" s="24">
        <v>74</v>
      </c>
    </row>
    <row r="15" spans="1:16384" ht="15" customHeight="1">
      <c r="A15" s="47"/>
      <c r="B15" s="25"/>
      <c r="C15" s="51"/>
      <c r="D15" s="32">
        <v>1</v>
      </c>
      <c r="E15" s="27">
        <v>0.37881040892193307</v>
      </c>
      <c r="F15" s="28">
        <v>0.45130111524163569</v>
      </c>
      <c r="G15" s="28">
        <v>0.31524163568773234</v>
      </c>
      <c r="H15" s="28">
        <v>0.42490706319702604</v>
      </c>
      <c r="I15" s="28">
        <v>0.20408921933085503</v>
      </c>
      <c r="J15" s="28">
        <v>0.18921933085501857</v>
      </c>
      <c r="K15" s="28">
        <v>3.0855018587360596E-2</v>
      </c>
      <c r="L15" s="28">
        <v>0.10929368029739776</v>
      </c>
      <c r="M15" s="28">
        <v>0.20929368029739778</v>
      </c>
      <c r="N15" s="28">
        <v>0.2933085501858736</v>
      </c>
      <c r="O15" s="28">
        <v>2.7509293680297399E-2</v>
      </c>
    </row>
    <row r="16" spans="1:16384" ht="15" customHeight="1">
      <c r="A16" s="47"/>
      <c r="B16" s="25"/>
      <c r="C16" s="49" t="s">
        <v>303</v>
      </c>
      <c r="D16" s="29">
        <v>2875</v>
      </c>
      <c r="E16" s="30">
        <v>1016</v>
      </c>
      <c r="F16" s="31">
        <v>1295</v>
      </c>
      <c r="G16" s="31">
        <v>980</v>
      </c>
      <c r="H16" s="31">
        <v>1228</v>
      </c>
      <c r="I16" s="31">
        <v>587</v>
      </c>
      <c r="J16" s="31">
        <v>544</v>
      </c>
      <c r="K16" s="31">
        <v>90</v>
      </c>
      <c r="L16" s="31">
        <v>248</v>
      </c>
      <c r="M16" s="31">
        <v>573</v>
      </c>
      <c r="N16" s="31">
        <v>779</v>
      </c>
      <c r="O16" s="31">
        <v>109</v>
      </c>
    </row>
    <row r="17" spans="1:15" ht="15" customHeight="1">
      <c r="A17" s="47"/>
      <c r="B17" s="25"/>
      <c r="C17" s="51"/>
      <c r="D17" s="32">
        <v>1</v>
      </c>
      <c r="E17" s="27">
        <v>0.35339130434782606</v>
      </c>
      <c r="F17" s="28">
        <v>0.45043478260869563</v>
      </c>
      <c r="G17" s="28">
        <v>0.34086956521739131</v>
      </c>
      <c r="H17" s="28">
        <v>0.4271304347826087</v>
      </c>
      <c r="I17" s="28">
        <v>0.20417391304347826</v>
      </c>
      <c r="J17" s="28">
        <v>0.18921739130434784</v>
      </c>
      <c r="K17" s="28">
        <v>3.1304347826086959E-2</v>
      </c>
      <c r="L17" s="28">
        <v>8.6260869565217391E-2</v>
      </c>
      <c r="M17" s="28">
        <v>0.19930434782608697</v>
      </c>
      <c r="N17" s="28">
        <v>0.27095652173913043</v>
      </c>
      <c r="O17" s="28">
        <v>3.7913043478260869E-2</v>
      </c>
    </row>
    <row r="18" spans="1:15" ht="15" customHeight="1">
      <c r="A18" s="47"/>
      <c r="B18" s="25"/>
      <c r="C18" s="49" t="s">
        <v>304</v>
      </c>
      <c r="D18" s="29">
        <v>3280</v>
      </c>
      <c r="E18" s="30">
        <v>1238</v>
      </c>
      <c r="F18" s="31">
        <v>1379</v>
      </c>
      <c r="G18" s="31">
        <v>1228</v>
      </c>
      <c r="H18" s="31">
        <v>1484</v>
      </c>
      <c r="I18" s="31">
        <v>666</v>
      </c>
      <c r="J18" s="31">
        <v>618</v>
      </c>
      <c r="K18" s="31">
        <v>90</v>
      </c>
      <c r="L18" s="31">
        <v>257</v>
      </c>
      <c r="M18" s="31">
        <v>617</v>
      </c>
      <c r="N18" s="31">
        <v>805</v>
      </c>
      <c r="O18" s="31">
        <v>132</v>
      </c>
    </row>
    <row r="19" spans="1:15" ht="15" customHeight="1">
      <c r="A19" s="47"/>
      <c r="B19" s="25"/>
      <c r="C19" s="51"/>
      <c r="D19" s="32">
        <v>1</v>
      </c>
      <c r="E19" s="27">
        <v>0.3774390243902439</v>
      </c>
      <c r="F19" s="28">
        <v>0.42042682926829267</v>
      </c>
      <c r="G19" s="28">
        <v>0.37439024390243902</v>
      </c>
      <c r="H19" s="28">
        <v>0.45243902439024392</v>
      </c>
      <c r="I19" s="28">
        <v>0.20304878048780489</v>
      </c>
      <c r="J19" s="28">
        <v>0.18841463414634146</v>
      </c>
      <c r="K19" s="28">
        <v>2.7439024390243903E-2</v>
      </c>
      <c r="L19" s="28">
        <v>7.8353658536585366E-2</v>
      </c>
      <c r="M19" s="28">
        <v>0.18810975609756098</v>
      </c>
      <c r="N19" s="28">
        <v>0.24542682926829268</v>
      </c>
      <c r="O19" s="28">
        <v>4.0243902439024391E-2</v>
      </c>
    </row>
    <row r="20" spans="1:15" ht="15" customHeight="1">
      <c r="A20" s="47"/>
      <c r="B20" s="25"/>
      <c r="C20" s="49" t="s">
        <v>305</v>
      </c>
      <c r="D20" s="29">
        <v>4523</v>
      </c>
      <c r="E20" s="30">
        <v>1676</v>
      </c>
      <c r="F20" s="31">
        <v>1847</v>
      </c>
      <c r="G20" s="31">
        <v>1755</v>
      </c>
      <c r="H20" s="31">
        <v>1975</v>
      </c>
      <c r="I20" s="31">
        <v>929</v>
      </c>
      <c r="J20" s="31">
        <v>888</v>
      </c>
      <c r="K20" s="31">
        <v>104</v>
      </c>
      <c r="L20" s="31">
        <v>380</v>
      </c>
      <c r="M20" s="31">
        <v>919</v>
      </c>
      <c r="N20" s="31">
        <v>1046</v>
      </c>
      <c r="O20" s="31">
        <v>192</v>
      </c>
    </row>
    <row r="21" spans="1:15" ht="15" customHeight="1">
      <c r="A21" s="47"/>
      <c r="B21" s="25"/>
      <c r="C21" s="51"/>
      <c r="D21" s="32">
        <v>1</v>
      </c>
      <c r="E21" s="27">
        <v>0.3705505195666593</v>
      </c>
      <c r="F21" s="28">
        <v>0.40835728498783991</v>
      </c>
      <c r="G21" s="28">
        <v>0.38801680300685387</v>
      </c>
      <c r="H21" s="28">
        <v>0.43665708600486403</v>
      </c>
      <c r="I21" s="28">
        <v>0.20539464956887021</v>
      </c>
      <c r="J21" s="28">
        <v>0.19632986955560469</v>
      </c>
      <c r="K21" s="28">
        <v>2.2993588326332082E-2</v>
      </c>
      <c r="L21" s="28">
        <v>8.4015034269290301E-2</v>
      </c>
      <c r="M21" s="28">
        <v>0.20318372761441522</v>
      </c>
      <c r="N21" s="28">
        <v>0.23126243643599381</v>
      </c>
      <c r="O21" s="28">
        <v>4.2449701525536149E-2</v>
      </c>
    </row>
    <row r="22" spans="1:15" ht="15" customHeight="1">
      <c r="A22" s="47"/>
      <c r="B22" s="25"/>
      <c r="C22" s="49" t="s">
        <v>306</v>
      </c>
      <c r="D22" s="29">
        <v>5762</v>
      </c>
      <c r="E22" s="30">
        <v>2030</v>
      </c>
      <c r="F22" s="31">
        <v>2114</v>
      </c>
      <c r="G22" s="31">
        <v>2297</v>
      </c>
      <c r="H22" s="31">
        <v>2660</v>
      </c>
      <c r="I22" s="31">
        <v>1115</v>
      </c>
      <c r="J22" s="31">
        <v>1255</v>
      </c>
      <c r="K22" s="31">
        <v>130</v>
      </c>
      <c r="L22" s="31">
        <v>387</v>
      </c>
      <c r="M22" s="31">
        <v>1181</v>
      </c>
      <c r="N22" s="31">
        <v>1357</v>
      </c>
      <c r="O22" s="31">
        <v>275</v>
      </c>
    </row>
    <row r="23" spans="1:15" ht="15" customHeight="1">
      <c r="A23" s="47"/>
      <c r="B23" s="40"/>
      <c r="C23" s="50"/>
      <c r="D23" s="41">
        <v>1</v>
      </c>
      <c r="E23" s="42">
        <v>0.35230822631030895</v>
      </c>
      <c r="F23" s="43">
        <v>0.36688649774383897</v>
      </c>
      <c r="G23" s="43">
        <v>0.3986463033668865</v>
      </c>
      <c r="H23" s="43">
        <v>0.46164526206178408</v>
      </c>
      <c r="I23" s="43">
        <v>0.19350919819507115</v>
      </c>
      <c r="J23" s="43">
        <v>0.21780631725095453</v>
      </c>
      <c r="K23" s="43">
        <v>2.2561610551891705E-2</v>
      </c>
      <c r="L23" s="43">
        <v>6.7164179104477612E-2</v>
      </c>
      <c r="M23" s="43">
        <v>0.20496355432141616</v>
      </c>
      <c r="N23" s="43">
        <v>0.23550850399166956</v>
      </c>
      <c r="O23" s="43">
        <v>4.7726483859770914E-2</v>
      </c>
    </row>
    <row r="24" spans="1:15" ht="15" customHeight="1">
      <c r="A24" s="47"/>
      <c r="B24" s="25" t="s">
        <v>295</v>
      </c>
      <c r="C24" s="52" t="s">
        <v>307</v>
      </c>
      <c r="D24" s="22">
        <v>2093</v>
      </c>
      <c r="E24" s="23">
        <v>674</v>
      </c>
      <c r="F24" s="24">
        <v>811</v>
      </c>
      <c r="G24" s="24">
        <v>720</v>
      </c>
      <c r="H24" s="24">
        <v>819</v>
      </c>
      <c r="I24" s="24">
        <v>385</v>
      </c>
      <c r="J24" s="24">
        <v>426</v>
      </c>
      <c r="K24" s="24">
        <v>74</v>
      </c>
      <c r="L24" s="24">
        <v>188</v>
      </c>
      <c r="M24" s="24">
        <v>448</v>
      </c>
      <c r="N24" s="24">
        <v>474</v>
      </c>
      <c r="O24" s="24">
        <v>124</v>
      </c>
    </row>
    <row r="25" spans="1:15" ht="15" customHeight="1">
      <c r="A25" s="47"/>
      <c r="B25" s="25"/>
      <c r="C25" s="51"/>
      <c r="D25" s="32">
        <v>1</v>
      </c>
      <c r="E25" s="27">
        <v>0.32202580028666983</v>
      </c>
      <c r="F25" s="28">
        <v>0.38748208313425703</v>
      </c>
      <c r="G25" s="28">
        <v>0.34400382226469184</v>
      </c>
      <c r="H25" s="28">
        <v>0.39130434782608697</v>
      </c>
      <c r="I25" s="28">
        <v>0.18394648829431437</v>
      </c>
      <c r="J25" s="28">
        <v>0.20353559483994266</v>
      </c>
      <c r="K25" s="28">
        <v>3.5355948399426664E-2</v>
      </c>
      <c r="L25" s="28">
        <v>8.9823220258002864E-2</v>
      </c>
      <c r="M25" s="28">
        <v>0.21404682274247491</v>
      </c>
      <c r="N25" s="28">
        <v>0.22646918299092211</v>
      </c>
      <c r="O25" s="28">
        <v>5.9245102723363592E-2</v>
      </c>
    </row>
    <row r="26" spans="1:15" ht="15" customHeight="1">
      <c r="A26" s="47"/>
      <c r="B26" s="25"/>
      <c r="C26" s="49" t="s">
        <v>308</v>
      </c>
      <c r="D26" s="29">
        <v>6217</v>
      </c>
      <c r="E26" s="30">
        <v>2296</v>
      </c>
      <c r="F26" s="31">
        <v>2452</v>
      </c>
      <c r="G26" s="31">
        <v>2502</v>
      </c>
      <c r="H26" s="31">
        <v>2880</v>
      </c>
      <c r="I26" s="31">
        <v>1283</v>
      </c>
      <c r="J26" s="31">
        <v>1274</v>
      </c>
      <c r="K26" s="31">
        <v>144</v>
      </c>
      <c r="L26" s="31">
        <v>426</v>
      </c>
      <c r="M26" s="31">
        <v>1203</v>
      </c>
      <c r="N26" s="31">
        <v>1488</v>
      </c>
      <c r="O26" s="31">
        <v>239</v>
      </c>
    </row>
    <row r="27" spans="1:15" ht="15" customHeight="1">
      <c r="A27" s="47"/>
      <c r="B27" s="25"/>
      <c r="C27" s="51"/>
      <c r="D27" s="32">
        <v>1</v>
      </c>
      <c r="E27" s="27">
        <v>0.36930995657069327</v>
      </c>
      <c r="F27" s="28">
        <v>0.39440244490912013</v>
      </c>
      <c r="G27" s="28">
        <v>0.4024449091201544</v>
      </c>
      <c r="H27" s="28">
        <v>0.46324593855557344</v>
      </c>
      <c r="I27" s="28">
        <v>0.20636963165513914</v>
      </c>
      <c r="J27" s="28">
        <v>0.20492198809715298</v>
      </c>
      <c r="K27" s="28">
        <v>2.3162296927778672E-2</v>
      </c>
      <c r="L27" s="28">
        <v>6.8521795078011899E-2</v>
      </c>
      <c r="M27" s="28">
        <v>0.19350168891748432</v>
      </c>
      <c r="N27" s="28">
        <v>0.23934373492037961</v>
      </c>
      <c r="O27" s="28">
        <v>3.8442978928743765E-2</v>
      </c>
    </row>
    <row r="28" spans="1:15" ht="15" customHeight="1">
      <c r="A28" s="47"/>
      <c r="B28" s="25"/>
      <c r="C28" s="49" t="s">
        <v>406</v>
      </c>
      <c r="D28" s="29">
        <v>7018</v>
      </c>
      <c r="E28" s="30">
        <v>2726</v>
      </c>
      <c r="F28" s="31">
        <v>3097</v>
      </c>
      <c r="G28" s="31">
        <v>2577</v>
      </c>
      <c r="H28" s="31">
        <v>3098</v>
      </c>
      <c r="I28" s="31">
        <v>1434</v>
      </c>
      <c r="J28" s="31">
        <v>1333</v>
      </c>
      <c r="K28" s="31">
        <v>187</v>
      </c>
      <c r="L28" s="31">
        <v>607</v>
      </c>
      <c r="M28" s="31">
        <v>1395</v>
      </c>
      <c r="N28" s="31">
        <v>1798</v>
      </c>
      <c r="O28" s="31">
        <v>204</v>
      </c>
    </row>
    <row r="29" spans="1:15" ht="15" customHeight="1">
      <c r="A29" s="47"/>
      <c r="B29" s="25"/>
      <c r="C29" s="51"/>
      <c r="D29" s="32">
        <v>1</v>
      </c>
      <c r="E29" s="27">
        <v>0.38842975206611569</v>
      </c>
      <c r="F29" s="28">
        <v>0.44129381590196637</v>
      </c>
      <c r="G29" s="28">
        <v>0.36719863208891423</v>
      </c>
      <c r="H29" s="28">
        <v>0.44143630664006839</v>
      </c>
      <c r="I29" s="28">
        <v>0.2043317184383015</v>
      </c>
      <c r="J29" s="28">
        <v>0.18994015388999716</v>
      </c>
      <c r="K29" s="28">
        <v>2.664576802507837E-2</v>
      </c>
      <c r="L29" s="28">
        <v>8.6491878027928182E-2</v>
      </c>
      <c r="M29" s="28">
        <v>0.19877457965232259</v>
      </c>
      <c r="N29" s="28">
        <v>0.256198347107438</v>
      </c>
      <c r="O29" s="28">
        <v>2.9068110572812767E-2</v>
      </c>
    </row>
    <row r="30" spans="1:15" ht="15" customHeight="1">
      <c r="A30" s="47"/>
      <c r="B30" s="25"/>
      <c r="C30" s="49" t="s">
        <v>407</v>
      </c>
      <c r="D30" s="29">
        <v>4023</v>
      </c>
      <c r="E30" s="30">
        <v>1359</v>
      </c>
      <c r="F30" s="31">
        <v>1574</v>
      </c>
      <c r="G30" s="31">
        <v>1410</v>
      </c>
      <c r="H30" s="31">
        <v>1812</v>
      </c>
      <c r="I30" s="31">
        <v>775</v>
      </c>
      <c r="J30" s="31">
        <v>840</v>
      </c>
      <c r="K30" s="31">
        <v>101</v>
      </c>
      <c r="L30" s="31">
        <v>367</v>
      </c>
      <c r="M30" s="31">
        <v>867</v>
      </c>
      <c r="N30" s="31">
        <v>1041</v>
      </c>
      <c r="O30" s="31">
        <v>201</v>
      </c>
    </row>
    <row r="31" spans="1:15" ht="15" customHeight="1">
      <c r="A31" s="47"/>
      <c r="B31" s="40"/>
      <c r="C31" s="50"/>
      <c r="D31" s="41">
        <v>1</v>
      </c>
      <c r="E31" s="42">
        <v>0.3378076062639821</v>
      </c>
      <c r="F31" s="43">
        <v>0.39125031071339794</v>
      </c>
      <c r="G31" s="43">
        <v>0.35048471290082028</v>
      </c>
      <c r="H31" s="43">
        <v>0.45041014168530946</v>
      </c>
      <c r="I31" s="43">
        <v>0.19264230673626648</v>
      </c>
      <c r="J31" s="43">
        <v>0.20879940343027592</v>
      </c>
      <c r="K31" s="43">
        <v>2.5105642555306985E-2</v>
      </c>
      <c r="L31" s="43">
        <v>9.1225453641561025E-2</v>
      </c>
      <c r="M31" s="43">
        <v>0.21551081282624907</v>
      </c>
      <c r="N31" s="43">
        <v>0.25876211782252051</v>
      </c>
      <c r="O31" s="43">
        <v>4.9962714392244596E-2</v>
      </c>
    </row>
    <row r="32" spans="1:15" ht="15" customHeight="1">
      <c r="A32" s="47"/>
      <c r="B32" s="25" t="s">
        <v>296</v>
      </c>
      <c r="C32" s="52" t="s">
        <v>408</v>
      </c>
      <c r="D32" s="22">
        <v>2534</v>
      </c>
      <c r="E32" s="33">
        <v>1086</v>
      </c>
      <c r="F32" s="34">
        <v>1086</v>
      </c>
      <c r="G32" s="34">
        <v>965</v>
      </c>
      <c r="H32" s="34">
        <v>1004</v>
      </c>
      <c r="I32" s="34">
        <v>436</v>
      </c>
      <c r="J32" s="34">
        <v>494</v>
      </c>
      <c r="K32" s="34">
        <v>64</v>
      </c>
      <c r="L32" s="34">
        <v>188</v>
      </c>
      <c r="M32" s="34">
        <v>423</v>
      </c>
      <c r="N32" s="34">
        <v>626</v>
      </c>
      <c r="O32" s="34">
        <v>100</v>
      </c>
    </row>
    <row r="33" spans="1:15" ht="15" customHeight="1">
      <c r="A33" s="47"/>
      <c r="B33" s="25"/>
      <c r="C33" s="51"/>
      <c r="D33" s="32">
        <v>1</v>
      </c>
      <c r="E33" s="27">
        <v>0.42857142857142855</v>
      </c>
      <c r="F33" s="28">
        <v>0.42857142857142855</v>
      </c>
      <c r="G33" s="28">
        <v>0.38082083662194161</v>
      </c>
      <c r="H33" s="28">
        <v>0.39621152328334647</v>
      </c>
      <c r="I33" s="28">
        <v>0.17205998421468036</v>
      </c>
      <c r="J33" s="28">
        <v>0.19494869771112866</v>
      </c>
      <c r="K33" s="28">
        <v>2.5256511444356748E-2</v>
      </c>
      <c r="L33" s="28">
        <v>7.4191002367797951E-2</v>
      </c>
      <c r="M33" s="28">
        <v>0.16692975532754539</v>
      </c>
      <c r="N33" s="28">
        <v>0.24704025256511444</v>
      </c>
      <c r="O33" s="28">
        <v>3.9463299131807419E-2</v>
      </c>
    </row>
    <row r="34" spans="1:15" ht="15" customHeight="1">
      <c r="A34" s="47"/>
      <c r="B34" s="25"/>
      <c r="C34" s="49" t="s">
        <v>409</v>
      </c>
      <c r="D34" s="29">
        <v>13584</v>
      </c>
      <c r="E34" s="35">
        <v>5076</v>
      </c>
      <c r="F34" s="36">
        <v>5714</v>
      </c>
      <c r="G34" s="36">
        <v>5128</v>
      </c>
      <c r="H34" s="36">
        <v>6225</v>
      </c>
      <c r="I34" s="36">
        <v>2731</v>
      </c>
      <c r="J34" s="36">
        <v>2754</v>
      </c>
      <c r="K34" s="36">
        <v>319</v>
      </c>
      <c r="L34" s="36">
        <v>1081</v>
      </c>
      <c r="M34" s="36">
        <v>2709</v>
      </c>
      <c r="N34" s="36">
        <v>3374</v>
      </c>
      <c r="O34" s="36">
        <v>470</v>
      </c>
    </row>
    <row r="35" spans="1:15" ht="15" customHeight="1">
      <c r="A35" s="47"/>
      <c r="B35" s="25"/>
      <c r="C35" s="51"/>
      <c r="D35" s="32">
        <v>1</v>
      </c>
      <c r="E35" s="27">
        <v>0.37367491166077738</v>
      </c>
      <c r="F35" s="28">
        <v>0.4206419316843345</v>
      </c>
      <c r="G35" s="28">
        <v>0.37750294464075385</v>
      </c>
      <c r="H35" s="28">
        <v>0.45825971731448761</v>
      </c>
      <c r="I35" s="28">
        <v>0.20104534746760896</v>
      </c>
      <c r="J35" s="28">
        <v>0.20273851590106007</v>
      </c>
      <c r="K35" s="28">
        <v>2.3483510011778563E-2</v>
      </c>
      <c r="L35" s="28">
        <v>7.9578916372202588E-2</v>
      </c>
      <c r="M35" s="28">
        <v>0.19942579505300354</v>
      </c>
      <c r="N35" s="28">
        <v>0.24838044758539457</v>
      </c>
      <c r="O35" s="28">
        <v>3.459952885747939E-2</v>
      </c>
    </row>
    <row r="36" spans="1:15" ht="15" customHeight="1">
      <c r="A36" s="47"/>
      <c r="B36" s="25"/>
      <c r="C36" s="49" t="s">
        <v>410</v>
      </c>
      <c r="D36" s="29">
        <v>2397</v>
      </c>
      <c r="E36" s="35">
        <v>702</v>
      </c>
      <c r="F36" s="36">
        <v>873</v>
      </c>
      <c r="G36" s="36">
        <v>826</v>
      </c>
      <c r="H36" s="36">
        <v>1051</v>
      </c>
      <c r="I36" s="36">
        <v>555</v>
      </c>
      <c r="J36" s="36">
        <v>480</v>
      </c>
      <c r="K36" s="36">
        <v>81</v>
      </c>
      <c r="L36" s="36">
        <v>225</v>
      </c>
      <c r="M36" s="36">
        <v>570</v>
      </c>
      <c r="N36" s="36">
        <v>628</v>
      </c>
      <c r="O36" s="36">
        <v>109</v>
      </c>
    </row>
    <row r="37" spans="1:15" ht="15" customHeight="1">
      <c r="A37" s="47"/>
      <c r="B37" s="25"/>
      <c r="C37" s="51"/>
      <c r="D37" s="32">
        <v>1</v>
      </c>
      <c r="E37" s="27">
        <v>0.29286608260325409</v>
      </c>
      <c r="F37" s="28">
        <v>0.3642052565707134</v>
      </c>
      <c r="G37" s="28">
        <v>0.34459741343345851</v>
      </c>
      <c r="H37" s="28">
        <v>0.4384647476011681</v>
      </c>
      <c r="I37" s="28">
        <v>0.23153942428035043</v>
      </c>
      <c r="J37" s="28">
        <v>0.20025031289111389</v>
      </c>
      <c r="K37" s="28">
        <v>3.3792240300375469E-2</v>
      </c>
      <c r="L37" s="28">
        <v>9.3867334167709635E-2</v>
      </c>
      <c r="M37" s="28">
        <v>0.23779724655819776</v>
      </c>
      <c r="N37" s="28">
        <v>0.261994159365874</v>
      </c>
      <c r="O37" s="28">
        <v>4.5473508552357114E-2</v>
      </c>
    </row>
    <row r="38" spans="1:15" ht="15" customHeight="1">
      <c r="A38" s="47"/>
      <c r="B38" s="25"/>
      <c r="C38" s="49" t="s">
        <v>411</v>
      </c>
      <c r="D38" s="29">
        <v>794</v>
      </c>
      <c r="E38" s="35">
        <v>191</v>
      </c>
      <c r="F38" s="36">
        <v>238</v>
      </c>
      <c r="G38" s="36">
        <v>246</v>
      </c>
      <c r="H38" s="36">
        <v>327</v>
      </c>
      <c r="I38" s="36">
        <v>153</v>
      </c>
      <c r="J38" s="36">
        <v>139</v>
      </c>
      <c r="K38" s="36">
        <v>40</v>
      </c>
      <c r="L38" s="36">
        <v>86</v>
      </c>
      <c r="M38" s="36">
        <v>212</v>
      </c>
      <c r="N38" s="36">
        <v>186</v>
      </c>
      <c r="O38" s="36">
        <v>73</v>
      </c>
    </row>
    <row r="39" spans="1:15" ht="15" customHeight="1">
      <c r="A39" s="47"/>
      <c r="B39" s="40"/>
      <c r="C39" s="50"/>
      <c r="D39" s="41">
        <v>1</v>
      </c>
      <c r="E39" s="42">
        <v>0.24055415617128464</v>
      </c>
      <c r="F39" s="43">
        <v>0.29974811083123426</v>
      </c>
      <c r="G39" s="43">
        <v>0.30982367758186397</v>
      </c>
      <c r="H39" s="43">
        <v>0.41183879093198994</v>
      </c>
      <c r="I39" s="43">
        <v>0.19269521410579346</v>
      </c>
      <c r="J39" s="43">
        <v>0.17506297229219145</v>
      </c>
      <c r="K39" s="43">
        <v>5.0377833753148617E-2</v>
      </c>
      <c r="L39" s="43">
        <v>0.10831234256926953</v>
      </c>
      <c r="M39" s="43">
        <v>0.26700251889168763</v>
      </c>
      <c r="N39" s="43">
        <v>0.23425692695214106</v>
      </c>
      <c r="O39" s="43">
        <v>9.1939546599496227E-2</v>
      </c>
    </row>
    <row r="40" spans="1:15" ht="15" customHeight="1">
      <c r="A40" s="47"/>
      <c r="B40" s="25" t="s">
        <v>297</v>
      </c>
      <c r="C40" s="52" t="s">
        <v>2</v>
      </c>
      <c r="D40" s="22">
        <v>1979</v>
      </c>
      <c r="E40" s="23">
        <v>691</v>
      </c>
      <c r="F40" s="24">
        <v>803</v>
      </c>
      <c r="G40" s="24">
        <v>737</v>
      </c>
      <c r="H40" s="24">
        <v>860</v>
      </c>
      <c r="I40" s="24">
        <v>388</v>
      </c>
      <c r="J40" s="24">
        <v>371</v>
      </c>
      <c r="K40" s="24">
        <v>62</v>
      </c>
      <c r="L40" s="24">
        <v>173</v>
      </c>
      <c r="M40" s="24">
        <v>423</v>
      </c>
      <c r="N40" s="24">
        <v>544</v>
      </c>
      <c r="O40" s="24">
        <v>74</v>
      </c>
    </row>
    <row r="41" spans="1:15" ht="15" customHeight="1">
      <c r="A41" s="47"/>
      <c r="B41" s="25"/>
      <c r="C41" s="51"/>
      <c r="D41" s="32">
        <v>1</v>
      </c>
      <c r="E41" s="27">
        <v>0.34916624557857506</v>
      </c>
      <c r="F41" s="28">
        <v>0.40576048509348156</v>
      </c>
      <c r="G41" s="28">
        <v>0.37241030823648308</v>
      </c>
      <c r="H41" s="28">
        <v>0.43456291056088936</v>
      </c>
      <c r="I41" s="28">
        <v>0.19605861546235473</v>
      </c>
      <c r="J41" s="28">
        <v>0.18746841839312783</v>
      </c>
      <c r="K41" s="28">
        <v>3.1328954017180395E-2</v>
      </c>
      <c r="L41" s="28">
        <v>8.741788782213239E-2</v>
      </c>
      <c r="M41" s="28">
        <v>0.21374431531076302</v>
      </c>
      <c r="N41" s="28">
        <v>0.27488630621526022</v>
      </c>
      <c r="O41" s="28">
        <v>3.7392622536634661E-2</v>
      </c>
    </row>
    <row r="42" spans="1:15" ht="15" customHeight="1">
      <c r="A42" s="47"/>
      <c r="B42" s="25"/>
      <c r="C42" s="49" t="s">
        <v>309</v>
      </c>
      <c r="D42" s="29">
        <v>1921</v>
      </c>
      <c r="E42" s="30">
        <v>728</v>
      </c>
      <c r="F42" s="31">
        <v>712</v>
      </c>
      <c r="G42" s="31">
        <v>761</v>
      </c>
      <c r="H42" s="31">
        <v>877</v>
      </c>
      <c r="I42" s="31">
        <v>396</v>
      </c>
      <c r="J42" s="31">
        <v>404</v>
      </c>
      <c r="K42" s="31">
        <v>50</v>
      </c>
      <c r="L42" s="31">
        <v>200</v>
      </c>
      <c r="M42" s="31">
        <v>361</v>
      </c>
      <c r="N42" s="31">
        <v>475</v>
      </c>
      <c r="O42" s="31">
        <v>51</v>
      </c>
    </row>
    <row r="43" spans="1:15" ht="15" customHeight="1">
      <c r="A43" s="47"/>
      <c r="B43" s="25"/>
      <c r="C43" s="51"/>
      <c r="D43" s="32">
        <v>1</v>
      </c>
      <c r="E43" s="27">
        <v>0.37896928682977615</v>
      </c>
      <c r="F43" s="28">
        <v>0.37064029151483602</v>
      </c>
      <c r="G43" s="28">
        <v>0.3961478396668402</v>
      </c>
      <c r="H43" s="28">
        <v>0.45653305570015618</v>
      </c>
      <c r="I43" s="28">
        <v>0.20614263404476835</v>
      </c>
      <c r="J43" s="28">
        <v>0.21030713170223841</v>
      </c>
      <c r="K43" s="28">
        <v>2.6028110359187923E-2</v>
      </c>
      <c r="L43" s="28">
        <v>0.10411244143675169</v>
      </c>
      <c r="M43" s="28">
        <v>0.18792295679333682</v>
      </c>
      <c r="N43" s="28">
        <v>0.24726704841228528</v>
      </c>
      <c r="O43" s="28">
        <v>2.6548672566371681E-2</v>
      </c>
    </row>
    <row r="44" spans="1:15" ht="15" customHeight="1">
      <c r="A44" s="47"/>
      <c r="B44" s="25"/>
      <c r="C44" s="49" t="s">
        <v>310</v>
      </c>
      <c r="D44" s="29">
        <v>1117</v>
      </c>
      <c r="E44" s="30">
        <v>427</v>
      </c>
      <c r="F44" s="31">
        <v>473</v>
      </c>
      <c r="G44" s="31">
        <v>438</v>
      </c>
      <c r="H44" s="31">
        <v>518</v>
      </c>
      <c r="I44" s="31">
        <v>224</v>
      </c>
      <c r="J44" s="31">
        <v>228</v>
      </c>
      <c r="K44" s="31">
        <v>24</v>
      </c>
      <c r="L44" s="31">
        <v>93</v>
      </c>
      <c r="M44" s="31">
        <v>218</v>
      </c>
      <c r="N44" s="31">
        <v>272</v>
      </c>
      <c r="O44" s="31">
        <v>24</v>
      </c>
    </row>
    <row r="45" spans="1:15" ht="15" customHeight="1">
      <c r="A45" s="47"/>
      <c r="B45" s="25"/>
      <c r="C45" s="51"/>
      <c r="D45" s="32">
        <v>1</v>
      </c>
      <c r="E45" s="27">
        <v>0.38227394807520143</v>
      </c>
      <c r="F45" s="28">
        <v>0.42345568487018798</v>
      </c>
      <c r="G45" s="28">
        <v>0.39212175470008953</v>
      </c>
      <c r="H45" s="28">
        <v>0.46374216651745748</v>
      </c>
      <c r="I45" s="28">
        <v>0.20053715308863027</v>
      </c>
      <c r="J45" s="28">
        <v>0.20411817367949867</v>
      </c>
      <c r="K45" s="28">
        <v>2.1486123545210387E-2</v>
      </c>
      <c r="L45" s="28">
        <v>8.3258728737690246E-2</v>
      </c>
      <c r="M45" s="28">
        <v>0.19516562220232767</v>
      </c>
      <c r="N45" s="28">
        <v>0.24350940017905104</v>
      </c>
      <c r="O45" s="28">
        <v>2.1486123545210387E-2</v>
      </c>
    </row>
    <row r="46" spans="1:15" ht="15" customHeight="1">
      <c r="A46" s="47"/>
      <c r="B46" s="25"/>
      <c r="C46" s="49" t="s">
        <v>5</v>
      </c>
      <c r="D46" s="29">
        <v>1482</v>
      </c>
      <c r="E46" s="30">
        <v>522</v>
      </c>
      <c r="F46" s="31">
        <v>616</v>
      </c>
      <c r="G46" s="31">
        <v>544</v>
      </c>
      <c r="H46" s="31">
        <v>655</v>
      </c>
      <c r="I46" s="31">
        <v>299</v>
      </c>
      <c r="J46" s="31">
        <v>301</v>
      </c>
      <c r="K46" s="31">
        <v>43</v>
      </c>
      <c r="L46" s="31">
        <v>145</v>
      </c>
      <c r="M46" s="31">
        <v>290</v>
      </c>
      <c r="N46" s="31">
        <v>359</v>
      </c>
      <c r="O46" s="31">
        <v>69</v>
      </c>
    </row>
    <row r="47" spans="1:15" ht="15" customHeight="1">
      <c r="A47" s="47"/>
      <c r="B47" s="25"/>
      <c r="C47" s="51"/>
      <c r="D47" s="32">
        <v>1</v>
      </c>
      <c r="E47" s="27">
        <v>0.35222672064777327</v>
      </c>
      <c r="F47" s="28">
        <v>0.41565452091767879</v>
      </c>
      <c r="G47" s="28">
        <v>0.36707152496626183</v>
      </c>
      <c r="H47" s="28">
        <v>0.44197031039136303</v>
      </c>
      <c r="I47" s="28">
        <v>0.20175438596491227</v>
      </c>
      <c r="J47" s="28">
        <v>0.20310391363022942</v>
      </c>
      <c r="K47" s="28">
        <v>2.9014844804318488E-2</v>
      </c>
      <c r="L47" s="28">
        <v>9.7840755735492571E-2</v>
      </c>
      <c r="M47" s="28">
        <v>0.19568151147098514</v>
      </c>
      <c r="N47" s="28">
        <v>0.24224021592442646</v>
      </c>
      <c r="O47" s="28">
        <v>4.6558704453441298E-2</v>
      </c>
    </row>
    <row r="48" spans="1:15" ht="15" customHeight="1">
      <c r="A48" s="47"/>
      <c r="B48" s="25"/>
      <c r="C48" s="49" t="s">
        <v>311</v>
      </c>
      <c r="D48" s="29">
        <v>2208</v>
      </c>
      <c r="E48" s="30">
        <v>745</v>
      </c>
      <c r="F48" s="31">
        <v>919</v>
      </c>
      <c r="G48" s="31">
        <v>792</v>
      </c>
      <c r="H48" s="31">
        <v>1035</v>
      </c>
      <c r="I48" s="31">
        <v>439</v>
      </c>
      <c r="J48" s="31">
        <v>423</v>
      </c>
      <c r="K48" s="31">
        <v>48</v>
      </c>
      <c r="L48" s="31">
        <v>195</v>
      </c>
      <c r="M48" s="31">
        <v>424</v>
      </c>
      <c r="N48" s="31">
        <v>610</v>
      </c>
      <c r="O48" s="31">
        <v>83</v>
      </c>
    </row>
    <row r="49" spans="1:15" ht="15" customHeight="1">
      <c r="A49" s="47"/>
      <c r="B49" s="25"/>
      <c r="C49" s="51"/>
      <c r="D49" s="32">
        <v>1</v>
      </c>
      <c r="E49" s="27">
        <v>0.3374094202898551</v>
      </c>
      <c r="F49" s="28">
        <v>0.41621376811594202</v>
      </c>
      <c r="G49" s="28">
        <v>0.35869565217391303</v>
      </c>
      <c r="H49" s="28">
        <v>0.46875</v>
      </c>
      <c r="I49" s="28">
        <v>0.19882246376811594</v>
      </c>
      <c r="J49" s="28">
        <v>0.19157608695652173</v>
      </c>
      <c r="K49" s="28">
        <v>2.1739130434782608E-2</v>
      </c>
      <c r="L49" s="28">
        <v>8.8315217391304351E-2</v>
      </c>
      <c r="M49" s="28">
        <v>0.19202898550724637</v>
      </c>
      <c r="N49" s="28">
        <v>0.27626811594202899</v>
      </c>
      <c r="O49" s="28">
        <v>3.7590579710144928E-2</v>
      </c>
    </row>
    <row r="50" spans="1:15" ht="15" customHeight="1">
      <c r="A50" s="47"/>
      <c r="B50" s="25"/>
      <c r="C50" s="49" t="s">
        <v>7</v>
      </c>
      <c r="D50" s="29">
        <v>1532</v>
      </c>
      <c r="E50" s="30">
        <v>551</v>
      </c>
      <c r="F50" s="31">
        <v>605</v>
      </c>
      <c r="G50" s="31">
        <v>572</v>
      </c>
      <c r="H50" s="31">
        <v>660</v>
      </c>
      <c r="I50" s="31">
        <v>340</v>
      </c>
      <c r="J50" s="31">
        <v>291</v>
      </c>
      <c r="K50" s="31">
        <v>31</v>
      </c>
      <c r="L50" s="31">
        <v>140</v>
      </c>
      <c r="M50" s="31">
        <v>267</v>
      </c>
      <c r="N50" s="31">
        <v>418</v>
      </c>
      <c r="O50" s="31">
        <v>76</v>
      </c>
    </row>
    <row r="51" spans="1:15" ht="15" customHeight="1">
      <c r="A51" s="47"/>
      <c r="B51" s="25"/>
      <c r="C51" s="51"/>
      <c r="D51" s="32">
        <v>1</v>
      </c>
      <c r="E51" s="27">
        <v>0.35966057441253263</v>
      </c>
      <c r="F51" s="28">
        <v>0.39490861618798956</v>
      </c>
      <c r="G51" s="28">
        <v>0.37336814621409919</v>
      </c>
      <c r="H51" s="28">
        <v>0.43080939947780678</v>
      </c>
      <c r="I51" s="28">
        <v>0.22193211488250653</v>
      </c>
      <c r="J51" s="28">
        <v>0.18994778067885118</v>
      </c>
      <c r="K51" s="28">
        <v>2.0234986945169713E-2</v>
      </c>
      <c r="L51" s="28">
        <v>9.1383812010443863E-2</v>
      </c>
      <c r="M51" s="28">
        <v>0.17428198433420367</v>
      </c>
      <c r="N51" s="28">
        <v>0.27284595300261094</v>
      </c>
      <c r="O51" s="28">
        <v>4.960835509138381E-2</v>
      </c>
    </row>
    <row r="52" spans="1:15" ht="15" customHeight="1">
      <c r="A52" s="47"/>
      <c r="B52" s="25"/>
      <c r="C52" s="49" t="s">
        <v>3</v>
      </c>
      <c r="D52" s="29">
        <v>2344</v>
      </c>
      <c r="E52" s="30">
        <v>760</v>
      </c>
      <c r="F52" s="31">
        <v>942</v>
      </c>
      <c r="G52" s="31">
        <v>835</v>
      </c>
      <c r="H52" s="31">
        <v>1031</v>
      </c>
      <c r="I52" s="31">
        <v>490</v>
      </c>
      <c r="J52" s="31">
        <v>476</v>
      </c>
      <c r="K52" s="31">
        <v>75</v>
      </c>
      <c r="L52" s="31">
        <v>211</v>
      </c>
      <c r="M52" s="31">
        <v>489</v>
      </c>
      <c r="N52" s="31">
        <v>664</v>
      </c>
      <c r="O52" s="31">
        <v>100</v>
      </c>
    </row>
    <row r="53" spans="1:15" ht="15" customHeight="1">
      <c r="A53" s="47"/>
      <c r="B53" s="25"/>
      <c r="C53" s="51"/>
      <c r="D53" s="32">
        <v>1</v>
      </c>
      <c r="E53" s="27">
        <v>0.32423208191126279</v>
      </c>
      <c r="F53" s="28">
        <v>0.40187713310580203</v>
      </c>
      <c r="G53" s="28">
        <v>0.35622866894197952</v>
      </c>
      <c r="H53" s="28">
        <v>0.43984641638225258</v>
      </c>
      <c r="I53" s="28">
        <v>0.2090443686006826</v>
      </c>
      <c r="J53" s="28">
        <v>0.2030716723549488</v>
      </c>
      <c r="K53" s="28">
        <v>3.1996587030716721E-2</v>
      </c>
      <c r="L53" s="28">
        <v>9.0017064846416389E-2</v>
      </c>
      <c r="M53" s="28">
        <v>0.20861774744027303</v>
      </c>
      <c r="N53" s="28">
        <v>0.28327645051194539</v>
      </c>
      <c r="O53" s="28">
        <v>4.2662116040955635E-2</v>
      </c>
    </row>
    <row r="54" spans="1:15" ht="15" customHeight="1">
      <c r="A54" s="47"/>
      <c r="B54" s="25"/>
      <c r="C54" s="49" t="s">
        <v>6</v>
      </c>
      <c r="D54" s="29">
        <v>1909</v>
      </c>
      <c r="E54" s="30">
        <v>679</v>
      </c>
      <c r="F54" s="31">
        <v>791</v>
      </c>
      <c r="G54" s="31">
        <v>671</v>
      </c>
      <c r="H54" s="31">
        <v>852</v>
      </c>
      <c r="I54" s="31">
        <v>394</v>
      </c>
      <c r="J54" s="31">
        <v>373</v>
      </c>
      <c r="K54" s="31">
        <v>39</v>
      </c>
      <c r="L54" s="31">
        <v>126</v>
      </c>
      <c r="M54" s="31">
        <v>396</v>
      </c>
      <c r="N54" s="31">
        <v>487</v>
      </c>
      <c r="O54" s="31">
        <v>86</v>
      </c>
    </row>
    <row r="55" spans="1:15" ht="15" customHeight="1">
      <c r="A55" s="47"/>
      <c r="B55" s="25"/>
      <c r="C55" s="51"/>
      <c r="D55" s="32">
        <v>1</v>
      </c>
      <c r="E55" s="27">
        <v>0.35568360398114196</v>
      </c>
      <c r="F55" s="28">
        <v>0.41435306443163961</v>
      </c>
      <c r="G55" s="28">
        <v>0.35149292823467781</v>
      </c>
      <c r="H55" s="28">
        <v>0.44630696699842848</v>
      </c>
      <c r="I55" s="28">
        <v>0.20639078051335777</v>
      </c>
      <c r="J55" s="28">
        <v>0.19539025667888948</v>
      </c>
      <c r="K55" s="28">
        <v>2.0429544264012573E-2</v>
      </c>
      <c r="L55" s="28">
        <v>6.6003143006809845E-2</v>
      </c>
      <c r="M55" s="28">
        <v>0.20743844944997381</v>
      </c>
      <c r="N55" s="28">
        <v>0.25510738606600314</v>
      </c>
      <c r="O55" s="28">
        <v>4.5049764274489264E-2</v>
      </c>
    </row>
    <row r="56" spans="1:15" ht="15" customHeight="1">
      <c r="A56" s="47"/>
      <c r="B56" s="25"/>
      <c r="C56" s="49" t="s">
        <v>8</v>
      </c>
      <c r="D56" s="29">
        <v>5182</v>
      </c>
      <c r="E56" s="30">
        <v>2048</v>
      </c>
      <c r="F56" s="31">
        <v>2178</v>
      </c>
      <c r="G56" s="31">
        <v>1948</v>
      </c>
      <c r="H56" s="31">
        <v>2231</v>
      </c>
      <c r="I56" s="31">
        <v>958</v>
      </c>
      <c r="J56" s="31">
        <v>1055</v>
      </c>
      <c r="K56" s="31">
        <v>144</v>
      </c>
      <c r="L56" s="31">
        <v>324</v>
      </c>
      <c r="M56" s="31">
        <v>1105</v>
      </c>
      <c r="N56" s="31">
        <v>1055</v>
      </c>
      <c r="O56" s="31">
        <v>272</v>
      </c>
    </row>
    <row r="57" spans="1:15" ht="15" customHeight="1">
      <c r="A57" s="47"/>
      <c r="B57" s="40"/>
      <c r="C57" s="50"/>
      <c r="D57" s="41">
        <v>1</v>
      </c>
      <c r="E57" s="42">
        <v>0.39521420301042071</v>
      </c>
      <c r="F57" s="43">
        <v>0.42030104206869934</v>
      </c>
      <c r="G57" s="43">
        <v>0.37591663450405249</v>
      </c>
      <c r="H57" s="43">
        <v>0.43052875337707447</v>
      </c>
      <c r="I57" s="43">
        <v>0.18487070629100733</v>
      </c>
      <c r="J57" s="43">
        <v>0.20358934774218448</v>
      </c>
      <c r="K57" s="43">
        <v>2.7788498649170205E-2</v>
      </c>
      <c r="L57" s="43">
        <v>6.2524121960632964E-2</v>
      </c>
      <c r="M57" s="43">
        <v>0.21323813199536859</v>
      </c>
      <c r="N57" s="43">
        <v>0.20358934774218448</v>
      </c>
      <c r="O57" s="43">
        <v>5.2489386337321496E-2</v>
      </c>
    </row>
    <row r="58" spans="1:15" ht="15" customHeight="1"/>
    <row r="59" spans="1:15" ht="15" hidden="1" customHeight="1"/>
    <row r="60" spans="1:15" ht="12" hidden="1" customHeight="1">
      <c r="C60" s="37"/>
    </row>
    <row r="61" spans="1:15" ht="12" hidden="1" customHeight="1">
      <c r="C61" s="37"/>
    </row>
    <row r="62" spans="1:15" ht="12" hidden="1" customHeight="1"/>
    <row r="63" spans="1:15" ht="12" hidden="1" customHeight="1"/>
    <row r="64" spans="1:15"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O9">
    <cfRule type="top10" dxfId="24" priority="31" rank="1"/>
  </conditionalFormatting>
  <conditionalFormatting sqref="E57:O57">
    <cfRule type="top10" dxfId="23" priority="25" rank="1"/>
  </conditionalFormatting>
  <conditionalFormatting sqref="E55:O55">
    <cfRule type="top10" dxfId="22" priority="24" rank="1"/>
  </conditionalFormatting>
  <conditionalFormatting sqref="E53:O53">
    <cfRule type="top10" dxfId="21" priority="23" rank="1"/>
  </conditionalFormatting>
  <conditionalFormatting sqref="E51:O51">
    <cfRule type="top10" dxfId="20" priority="22" rank="1"/>
  </conditionalFormatting>
  <conditionalFormatting sqref="E49:O49">
    <cfRule type="top10" dxfId="19" priority="21" rank="1"/>
  </conditionalFormatting>
  <conditionalFormatting sqref="E47:O47">
    <cfRule type="top10" dxfId="18" priority="20" rank="1"/>
  </conditionalFormatting>
  <conditionalFormatting sqref="E45:O45">
    <cfRule type="top10" dxfId="17" priority="19" rank="1"/>
  </conditionalFormatting>
  <conditionalFormatting sqref="E43:O43">
    <cfRule type="top10" dxfId="16" priority="18" rank="1"/>
  </conditionalFormatting>
  <conditionalFormatting sqref="E41:O41">
    <cfRule type="top10" dxfId="15" priority="17" rank="1"/>
  </conditionalFormatting>
  <conditionalFormatting sqref="E39:O39">
    <cfRule type="top10" dxfId="14" priority="16" rank="1"/>
  </conditionalFormatting>
  <conditionalFormatting sqref="E37:O37">
    <cfRule type="top10" dxfId="13" priority="15" rank="1"/>
  </conditionalFormatting>
  <conditionalFormatting sqref="E35:O35">
    <cfRule type="top10" dxfId="12" priority="14" rank="1"/>
  </conditionalFormatting>
  <conditionalFormatting sqref="E33:O33">
    <cfRule type="top10" dxfId="11" priority="13" rank="1"/>
  </conditionalFormatting>
  <conditionalFormatting sqref="E31:O31">
    <cfRule type="top10" dxfId="10" priority="11" rank="1"/>
  </conditionalFormatting>
  <conditionalFormatting sqref="E29:O29">
    <cfRule type="top10" dxfId="9" priority="10" rank="1"/>
  </conditionalFormatting>
  <conditionalFormatting sqref="E27:O27">
    <cfRule type="top10" dxfId="8" priority="9" rank="1"/>
  </conditionalFormatting>
  <conditionalFormatting sqref="E25:O25">
    <cfRule type="top10" dxfId="7" priority="8" rank="1"/>
  </conditionalFormatting>
  <conditionalFormatting sqref="E23:O23">
    <cfRule type="top10" dxfId="6" priority="7" rank="1"/>
  </conditionalFormatting>
  <conditionalFormatting sqref="E21:O21">
    <cfRule type="top10" dxfId="5" priority="6" rank="1"/>
  </conditionalFormatting>
  <conditionalFormatting sqref="E19:O19">
    <cfRule type="top10" dxfId="4" priority="5" rank="1"/>
  </conditionalFormatting>
  <conditionalFormatting sqref="E17:O17">
    <cfRule type="top10" dxfId="3" priority="4" rank="1"/>
  </conditionalFormatting>
  <conditionalFormatting sqref="E15:O15">
    <cfRule type="top10" dxfId="2" priority="3" rank="1"/>
  </conditionalFormatting>
  <conditionalFormatting sqref="E13:O13">
    <cfRule type="top10" dxfId="1" priority="2" rank="1"/>
  </conditionalFormatting>
  <conditionalFormatting sqref="E11:O11">
    <cfRule type="top10" dxfId="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5" width="8.625" style="3"/>
    <col min="16" max="16384" width="8.625" style="38"/>
  </cols>
  <sheetData>
    <row r="1" spans="1:16384" ht="15" customHeight="1">
      <c r="A1" s="48"/>
      <c r="B1" s="37"/>
      <c r="C1" s="37"/>
      <c r="D1" s="37"/>
      <c r="E1" s="37"/>
      <c r="F1" s="37"/>
      <c r="G1" s="37"/>
      <c r="H1" s="37"/>
      <c r="I1" s="37"/>
      <c r="J1" s="37"/>
      <c r="K1" s="37"/>
      <c r="L1" s="37"/>
      <c r="M1" s="37"/>
      <c r="N1" s="37"/>
      <c r="O1" s="37"/>
    </row>
    <row r="2" spans="1:16384" ht="15" customHeight="1"/>
    <row r="3" spans="1:16384" ht="15" customHeight="1">
      <c r="B3" s="3" t="s">
        <v>316</v>
      </c>
    </row>
    <row r="4" spans="1:16384" ht="15" customHeight="1"/>
    <row r="5" spans="1:16384" ht="15" customHeight="1"/>
    <row r="6" spans="1:16384" ht="2.1" customHeight="1">
      <c r="B6" s="5"/>
      <c r="C6" s="6"/>
      <c r="D6" s="7"/>
      <c r="E6" s="8"/>
      <c r="F6" s="9"/>
      <c r="G6" s="9"/>
      <c r="H6" s="9"/>
      <c r="I6" s="9"/>
      <c r="J6" s="9"/>
      <c r="K6" s="9"/>
      <c r="L6" s="9"/>
      <c r="M6" s="9"/>
      <c r="N6" s="9"/>
      <c r="O6" s="9"/>
    </row>
    <row r="7" spans="1:16384" s="44" customFormat="1" ht="117.95" customHeight="1" thickBot="1">
      <c r="A7" s="10"/>
      <c r="B7" s="11"/>
      <c r="C7" s="12" t="s">
        <v>298</v>
      </c>
      <c r="D7" s="13" t="s">
        <v>0</v>
      </c>
      <c r="E7" s="14" t="s">
        <v>53</v>
      </c>
      <c r="F7" s="14" t="s">
        <v>54</v>
      </c>
      <c r="G7" s="14" t="s">
        <v>56</v>
      </c>
      <c r="H7" s="14" t="s">
        <v>59</v>
      </c>
      <c r="I7" s="14" t="s">
        <v>60</v>
      </c>
      <c r="J7" s="14" t="s">
        <v>61</v>
      </c>
      <c r="K7" s="14" t="s">
        <v>63</v>
      </c>
      <c r="L7" s="14" t="s">
        <v>65</v>
      </c>
      <c r="M7" s="14" t="s">
        <v>67</v>
      </c>
      <c r="N7" s="14" t="s">
        <v>69</v>
      </c>
      <c r="O7" s="14" t="s">
        <v>20</v>
      </c>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15200</v>
      </c>
      <c r="F8" s="17">
        <v>1459</v>
      </c>
      <c r="G8" s="17">
        <v>141</v>
      </c>
      <c r="H8" s="17">
        <v>83</v>
      </c>
      <c r="I8" s="17">
        <v>164</v>
      </c>
      <c r="J8" s="17">
        <v>1054</v>
      </c>
      <c r="K8" s="17">
        <v>628</v>
      </c>
      <c r="L8" s="17">
        <v>276</v>
      </c>
      <c r="M8" s="17">
        <v>118</v>
      </c>
      <c r="N8" s="17">
        <v>24</v>
      </c>
      <c r="O8" s="17">
        <v>527</v>
      </c>
    </row>
    <row r="9" spans="1:16384" ht="15" customHeight="1">
      <c r="A9" s="47"/>
      <c r="B9" s="55"/>
      <c r="C9" s="56"/>
      <c r="D9" s="18">
        <v>1</v>
      </c>
      <c r="E9" s="19">
        <v>0.77259327030598757</v>
      </c>
      <c r="F9" s="20">
        <v>7.4158788248449736E-2</v>
      </c>
      <c r="G9" s="20">
        <v>7.166819152180543E-3</v>
      </c>
      <c r="H9" s="20">
        <v>4.2187658839076955E-3</v>
      </c>
      <c r="I9" s="20">
        <v>8.3358747585646036E-3</v>
      </c>
      <c r="J9" s="20">
        <v>5.357324387516519E-2</v>
      </c>
      <c r="K9" s="20">
        <v>3.192030090474738E-2</v>
      </c>
      <c r="L9" s="20">
        <v>1.4028667276608722E-2</v>
      </c>
      <c r="M9" s="20">
        <v>5.9977635457964824E-3</v>
      </c>
      <c r="N9" s="20">
        <v>1.2198841110094541E-3</v>
      </c>
      <c r="O9" s="20">
        <v>2.6786621937582595E-2</v>
      </c>
    </row>
    <row r="10" spans="1:16384" ht="15" customHeight="1">
      <c r="A10" s="47"/>
      <c r="B10" s="21" t="s">
        <v>294</v>
      </c>
      <c r="C10" s="57" t="s">
        <v>300</v>
      </c>
      <c r="D10" s="22">
        <v>9368</v>
      </c>
      <c r="E10" s="23">
        <v>7243</v>
      </c>
      <c r="F10" s="24">
        <v>735</v>
      </c>
      <c r="G10" s="24">
        <v>56</v>
      </c>
      <c r="H10" s="24">
        <v>29</v>
      </c>
      <c r="I10" s="24">
        <v>59</v>
      </c>
      <c r="J10" s="24">
        <v>465</v>
      </c>
      <c r="K10" s="24">
        <v>293</v>
      </c>
      <c r="L10" s="24">
        <v>147</v>
      </c>
      <c r="M10" s="24">
        <v>68</v>
      </c>
      <c r="N10" s="24">
        <v>11</v>
      </c>
      <c r="O10" s="24">
        <v>262</v>
      </c>
    </row>
    <row r="11" spans="1:16384" ht="15" customHeight="1">
      <c r="A11" s="47"/>
      <c r="B11" s="25"/>
      <c r="C11" s="51"/>
      <c r="D11" s="26">
        <v>1</v>
      </c>
      <c r="E11" s="27">
        <v>0.77316396242527752</v>
      </c>
      <c r="F11" s="28">
        <v>7.8458582408198127E-2</v>
      </c>
      <c r="G11" s="28">
        <v>5.9777967549103327E-3</v>
      </c>
      <c r="H11" s="28">
        <v>3.0956447480785655E-3</v>
      </c>
      <c r="I11" s="28">
        <v>6.2980358667805297E-3</v>
      </c>
      <c r="J11" s="28">
        <v>4.9637062339880446E-2</v>
      </c>
      <c r="K11" s="28">
        <v>3.1276686592655853E-2</v>
      </c>
      <c r="L11" s="28">
        <v>1.5691716481639625E-2</v>
      </c>
      <c r="M11" s="28">
        <v>7.2587532023911184E-3</v>
      </c>
      <c r="N11" s="28">
        <v>1.1742100768573867E-3</v>
      </c>
      <c r="O11" s="28">
        <v>2.7967549103330488E-2</v>
      </c>
    </row>
    <row r="12" spans="1:16384" ht="15" customHeight="1">
      <c r="A12" s="47"/>
      <c r="B12" s="25"/>
      <c r="C12" s="49" t="s">
        <v>301</v>
      </c>
      <c r="D12" s="29">
        <v>10225</v>
      </c>
      <c r="E12" s="30">
        <v>7902</v>
      </c>
      <c r="F12" s="31">
        <v>721</v>
      </c>
      <c r="G12" s="31">
        <v>85</v>
      </c>
      <c r="H12" s="31">
        <v>53</v>
      </c>
      <c r="I12" s="31">
        <v>104</v>
      </c>
      <c r="J12" s="31">
        <v>583</v>
      </c>
      <c r="K12" s="31">
        <v>332</v>
      </c>
      <c r="L12" s="31">
        <v>127</v>
      </c>
      <c r="M12" s="31">
        <v>49</v>
      </c>
      <c r="N12" s="31">
        <v>13</v>
      </c>
      <c r="O12" s="31">
        <v>256</v>
      </c>
    </row>
    <row r="13" spans="1:16384" ht="15" customHeight="1">
      <c r="A13" s="47"/>
      <c r="B13" s="40"/>
      <c r="C13" s="50"/>
      <c r="D13" s="41">
        <v>1</v>
      </c>
      <c r="E13" s="42">
        <v>0.77281173594132024</v>
      </c>
      <c r="F13" s="43">
        <v>7.0513447432762832E-2</v>
      </c>
      <c r="G13" s="43">
        <v>8.3129584352078234E-3</v>
      </c>
      <c r="H13" s="43">
        <v>5.1833740831295841E-3</v>
      </c>
      <c r="I13" s="43">
        <v>1.017114914425428E-2</v>
      </c>
      <c r="J13" s="43">
        <v>5.7017114914425425E-2</v>
      </c>
      <c r="K13" s="43">
        <v>3.2469437652811739E-2</v>
      </c>
      <c r="L13" s="43">
        <v>1.2420537897310513E-2</v>
      </c>
      <c r="M13" s="43">
        <v>4.7921760391198042E-3</v>
      </c>
      <c r="N13" s="43">
        <v>1.2713936430317849E-3</v>
      </c>
      <c r="O13" s="43">
        <v>2.5036674816625918E-2</v>
      </c>
    </row>
    <row r="14" spans="1:16384" ht="15" customHeight="1">
      <c r="A14" s="47"/>
      <c r="B14" s="25" t="s">
        <v>1</v>
      </c>
      <c r="C14" s="52" t="s">
        <v>302</v>
      </c>
      <c r="D14" s="22">
        <v>2690</v>
      </c>
      <c r="E14" s="23">
        <v>1632</v>
      </c>
      <c r="F14" s="24">
        <v>374</v>
      </c>
      <c r="G14" s="24">
        <v>33</v>
      </c>
      <c r="H14" s="24">
        <v>20</v>
      </c>
      <c r="I14" s="24">
        <v>47</v>
      </c>
      <c r="J14" s="24">
        <v>216</v>
      </c>
      <c r="K14" s="24">
        <v>193</v>
      </c>
      <c r="L14" s="24">
        <v>66</v>
      </c>
      <c r="M14" s="24">
        <v>29</v>
      </c>
      <c r="N14" s="24">
        <v>4</v>
      </c>
      <c r="O14" s="24">
        <v>76</v>
      </c>
    </row>
    <row r="15" spans="1:16384" ht="15" customHeight="1">
      <c r="A15" s="47"/>
      <c r="B15" s="25"/>
      <c r="C15" s="51"/>
      <c r="D15" s="32">
        <v>1</v>
      </c>
      <c r="E15" s="27">
        <v>0.60669144981412637</v>
      </c>
      <c r="F15" s="28">
        <v>0.13903345724907062</v>
      </c>
      <c r="G15" s="28">
        <v>1.2267657992565056E-2</v>
      </c>
      <c r="H15" s="28">
        <v>7.4349442379182153E-3</v>
      </c>
      <c r="I15" s="28">
        <v>1.7472118959107805E-2</v>
      </c>
      <c r="J15" s="28">
        <v>8.0297397769516735E-2</v>
      </c>
      <c r="K15" s="28">
        <v>7.1747211895910781E-2</v>
      </c>
      <c r="L15" s="28">
        <v>2.4535315985130111E-2</v>
      </c>
      <c r="M15" s="28">
        <v>1.0780669144981412E-2</v>
      </c>
      <c r="N15" s="28">
        <v>1.4869888475836431E-3</v>
      </c>
      <c r="O15" s="28">
        <v>2.8252788104089221E-2</v>
      </c>
    </row>
    <row r="16" spans="1:16384" ht="15" customHeight="1">
      <c r="A16" s="47"/>
      <c r="B16" s="25"/>
      <c r="C16" s="49" t="s">
        <v>303</v>
      </c>
      <c r="D16" s="29">
        <v>2875</v>
      </c>
      <c r="E16" s="30">
        <v>1962</v>
      </c>
      <c r="F16" s="31">
        <v>335</v>
      </c>
      <c r="G16" s="31">
        <v>29</v>
      </c>
      <c r="H16" s="31">
        <v>14</v>
      </c>
      <c r="I16" s="31">
        <v>34</v>
      </c>
      <c r="J16" s="31">
        <v>190</v>
      </c>
      <c r="K16" s="31">
        <v>140</v>
      </c>
      <c r="L16" s="31">
        <v>49</v>
      </c>
      <c r="M16" s="31">
        <v>19</v>
      </c>
      <c r="N16" s="31">
        <v>3</v>
      </c>
      <c r="O16" s="31">
        <v>100</v>
      </c>
    </row>
    <row r="17" spans="1:15" ht="15" customHeight="1">
      <c r="A17" s="47"/>
      <c r="B17" s="25"/>
      <c r="C17" s="51"/>
      <c r="D17" s="32">
        <v>1</v>
      </c>
      <c r="E17" s="27">
        <v>0.68243478260869561</v>
      </c>
      <c r="F17" s="28">
        <v>0.11652173913043479</v>
      </c>
      <c r="G17" s="28">
        <v>1.008695652173913E-2</v>
      </c>
      <c r="H17" s="28">
        <v>4.8695652173913039E-3</v>
      </c>
      <c r="I17" s="28">
        <v>1.182608695652174E-2</v>
      </c>
      <c r="J17" s="28">
        <v>6.6086956521739126E-2</v>
      </c>
      <c r="K17" s="28">
        <v>4.8695652173913043E-2</v>
      </c>
      <c r="L17" s="28">
        <v>1.7043478260869566E-2</v>
      </c>
      <c r="M17" s="28">
        <v>6.6086956521739133E-3</v>
      </c>
      <c r="N17" s="28">
        <v>1.0434782608695651E-3</v>
      </c>
      <c r="O17" s="28">
        <v>3.4782608695652174E-2</v>
      </c>
    </row>
    <row r="18" spans="1:15" ht="15" customHeight="1">
      <c r="A18" s="47"/>
      <c r="B18" s="25"/>
      <c r="C18" s="49" t="s">
        <v>304</v>
      </c>
      <c r="D18" s="29">
        <v>3280</v>
      </c>
      <c r="E18" s="30">
        <v>2468</v>
      </c>
      <c r="F18" s="31">
        <v>235</v>
      </c>
      <c r="G18" s="31">
        <v>21</v>
      </c>
      <c r="H18" s="31">
        <v>19</v>
      </c>
      <c r="I18" s="31">
        <v>20</v>
      </c>
      <c r="J18" s="31">
        <v>201</v>
      </c>
      <c r="K18" s="31">
        <v>125</v>
      </c>
      <c r="L18" s="31">
        <v>67</v>
      </c>
      <c r="M18" s="31">
        <v>18</v>
      </c>
      <c r="N18" s="31">
        <v>6</v>
      </c>
      <c r="O18" s="31">
        <v>100</v>
      </c>
    </row>
    <row r="19" spans="1:15" ht="15" customHeight="1">
      <c r="A19" s="47"/>
      <c r="B19" s="25"/>
      <c r="C19" s="51"/>
      <c r="D19" s="32">
        <v>1</v>
      </c>
      <c r="E19" s="27">
        <v>0.7524390243902439</v>
      </c>
      <c r="F19" s="28">
        <v>7.1646341463414628E-2</v>
      </c>
      <c r="G19" s="28">
        <v>6.4024390243902435E-3</v>
      </c>
      <c r="H19" s="28">
        <v>5.7926829268292682E-3</v>
      </c>
      <c r="I19" s="28">
        <v>6.0975609756097563E-3</v>
      </c>
      <c r="J19" s="28">
        <v>6.1280487804878048E-2</v>
      </c>
      <c r="K19" s="28">
        <v>3.8109756097560975E-2</v>
      </c>
      <c r="L19" s="28">
        <v>2.0426829268292684E-2</v>
      </c>
      <c r="M19" s="28">
        <v>5.4878048780487802E-3</v>
      </c>
      <c r="N19" s="28">
        <v>1.8292682926829269E-3</v>
      </c>
      <c r="O19" s="28">
        <v>3.048780487804878E-2</v>
      </c>
    </row>
    <row r="20" spans="1:15" ht="15" customHeight="1">
      <c r="A20" s="47"/>
      <c r="B20" s="25"/>
      <c r="C20" s="49" t="s">
        <v>305</v>
      </c>
      <c r="D20" s="29">
        <v>4523</v>
      </c>
      <c r="E20" s="30">
        <v>3704</v>
      </c>
      <c r="F20" s="31">
        <v>250</v>
      </c>
      <c r="G20" s="31">
        <v>30</v>
      </c>
      <c r="H20" s="31">
        <v>16</v>
      </c>
      <c r="I20" s="31">
        <v>39</v>
      </c>
      <c r="J20" s="31">
        <v>195</v>
      </c>
      <c r="K20" s="31">
        <v>78</v>
      </c>
      <c r="L20" s="31">
        <v>70</v>
      </c>
      <c r="M20" s="31">
        <v>19</v>
      </c>
      <c r="N20" s="31">
        <v>4</v>
      </c>
      <c r="O20" s="31">
        <v>118</v>
      </c>
    </row>
    <row r="21" spans="1:15" ht="15" customHeight="1">
      <c r="A21" s="47"/>
      <c r="B21" s="25"/>
      <c r="C21" s="51"/>
      <c r="D21" s="32">
        <v>1</v>
      </c>
      <c r="E21" s="27">
        <v>0.81892549193013486</v>
      </c>
      <c r="F21" s="28">
        <v>5.5273048861375192E-2</v>
      </c>
      <c r="G21" s="28">
        <v>6.6327658633650232E-3</v>
      </c>
      <c r="H21" s="28">
        <v>3.5374751271280125E-3</v>
      </c>
      <c r="I21" s="28">
        <v>8.6225956223745306E-3</v>
      </c>
      <c r="J21" s="28">
        <v>4.3112978111872653E-2</v>
      </c>
      <c r="K21" s="28">
        <v>1.7245191244749061E-2</v>
      </c>
      <c r="L21" s="28">
        <v>1.5476453681185054E-2</v>
      </c>
      <c r="M21" s="28">
        <v>4.2007517134645149E-3</v>
      </c>
      <c r="N21" s="28">
        <v>8.8436878178200313E-4</v>
      </c>
      <c r="O21" s="28">
        <v>2.6088879062569091E-2</v>
      </c>
    </row>
    <row r="22" spans="1:15" ht="15" customHeight="1">
      <c r="A22" s="47"/>
      <c r="B22" s="25"/>
      <c r="C22" s="49" t="s">
        <v>306</v>
      </c>
      <c r="D22" s="29">
        <v>5762</v>
      </c>
      <c r="E22" s="30">
        <v>5004</v>
      </c>
      <c r="F22" s="31">
        <v>241</v>
      </c>
      <c r="G22" s="31">
        <v>23</v>
      </c>
      <c r="H22" s="31">
        <v>9</v>
      </c>
      <c r="I22" s="31">
        <v>21</v>
      </c>
      <c r="J22" s="31">
        <v>216</v>
      </c>
      <c r="K22" s="31">
        <v>82</v>
      </c>
      <c r="L22" s="31">
        <v>19</v>
      </c>
      <c r="M22" s="31">
        <v>30</v>
      </c>
      <c r="N22" s="31">
        <v>7</v>
      </c>
      <c r="O22" s="31">
        <v>110</v>
      </c>
    </row>
    <row r="23" spans="1:15" ht="15" customHeight="1">
      <c r="A23" s="47"/>
      <c r="B23" s="40"/>
      <c r="C23" s="50"/>
      <c r="D23" s="41">
        <v>1</v>
      </c>
      <c r="E23" s="42">
        <v>0.86844845539743143</v>
      </c>
      <c r="F23" s="43">
        <v>4.1825754946199237E-2</v>
      </c>
      <c r="G23" s="43">
        <v>3.9916695591808403E-3</v>
      </c>
      <c r="H23" s="43">
        <v>1.5619576535925027E-3</v>
      </c>
      <c r="I23" s="43">
        <v>3.6445678583825062E-3</v>
      </c>
      <c r="J23" s="43">
        <v>3.7486983686220061E-2</v>
      </c>
      <c r="K23" s="43">
        <v>1.423116973273169E-2</v>
      </c>
      <c r="L23" s="43">
        <v>3.297466157584172E-3</v>
      </c>
      <c r="M23" s="43">
        <v>5.2065255119750084E-3</v>
      </c>
      <c r="N23" s="43">
        <v>1.2148559527941688E-3</v>
      </c>
      <c r="O23" s="43">
        <v>1.9090593543908366E-2</v>
      </c>
    </row>
    <row r="24" spans="1:15" ht="15" customHeight="1">
      <c r="A24" s="47"/>
      <c r="B24" s="25" t="s">
        <v>295</v>
      </c>
      <c r="C24" s="52" t="s">
        <v>307</v>
      </c>
      <c r="D24" s="22">
        <v>2093</v>
      </c>
      <c r="E24" s="23">
        <v>1236</v>
      </c>
      <c r="F24" s="24">
        <v>245</v>
      </c>
      <c r="G24" s="24">
        <v>19</v>
      </c>
      <c r="H24" s="24">
        <v>22</v>
      </c>
      <c r="I24" s="24">
        <v>25</v>
      </c>
      <c r="J24" s="24">
        <v>197</v>
      </c>
      <c r="K24" s="24">
        <v>207</v>
      </c>
      <c r="L24" s="24">
        <v>64</v>
      </c>
      <c r="M24" s="24">
        <v>23</v>
      </c>
      <c r="N24" s="24">
        <v>6</v>
      </c>
      <c r="O24" s="24">
        <v>49</v>
      </c>
    </row>
    <row r="25" spans="1:15" ht="15" customHeight="1">
      <c r="A25" s="47"/>
      <c r="B25" s="25"/>
      <c r="C25" s="51"/>
      <c r="D25" s="32">
        <v>1</v>
      </c>
      <c r="E25" s="27">
        <v>0.59053989488772096</v>
      </c>
      <c r="F25" s="28">
        <v>0.11705685618729098</v>
      </c>
      <c r="G25" s="28">
        <v>9.0778786430960341E-3</v>
      </c>
      <c r="H25" s="28">
        <v>1.051122790253225E-2</v>
      </c>
      <c r="I25" s="28">
        <v>1.1944577161968466E-2</v>
      </c>
      <c r="J25" s="28">
        <v>9.4123268036311519E-2</v>
      </c>
      <c r="K25" s="28">
        <v>9.8901098901098897E-2</v>
      </c>
      <c r="L25" s="28">
        <v>3.0578117534639272E-2</v>
      </c>
      <c r="M25" s="28">
        <v>1.098901098901099E-2</v>
      </c>
      <c r="N25" s="28">
        <v>2.866698518872432E-3</v>
      </c>
      <c r="O25" s="28">
        <v>2.3411371237458192E-2</v>
      </c>
    </row>
    <row r="26" spans="1:15" ht="15" customHeight="1">
      <c r="A26" s="47"/>
      <c r="B26" s="25"/>
      <c r="C26" s="49" t="s">
        <v>308</v>
      </c>
      <c r="D26" s="29">
        <v>6217</v>
      </c>
      <c r="E26" s="30">
        <v>5161</v>
      </c>
      <c r="F26" s="31">
        <v>366</v>
      </c>
      <c r="G26" s="31">
        <v>41</v>
      </c>
      <c r="H26" s="31">
        <v>22</v>
      </c>
      <c r="I26" s="31">
        <v>41</v>
      </c>
      <c r="J26" s="31">
        <v>301</v>
      </c>
      <c r="K26" s="31">
        <v>143</v>
      </c>
      <c r="L26" s="31">
        <v>98</v>
      </c>
      <c r="M26" s="31">
        <v>6</v>
      </c>
      <c r="N26" s="31">
        <v>2</v>
      </c>
      <c r="O26" s="31">
        <v>36</v>
      </c>
    </row>
    <row r="27" spans="1:15" ht="15" customHeight="1">
      <c r="A27" s="47"/>
      <c r="B27" s="25"/>
      <c r="C27" s="51"/>
      <c r="D27" s="32">
        <v>1</v>
      </c>
      <c r="E27" s="27">
        <v>0.83014315586295639</v>
      </c>
      <c r="F27" s="28">
        <v>5.8870838024770791E-2</v>
      </c>
      <c r="G27" s="28">
        <v>6.5948206530480943E-3</v>
      </c>
      <c r="H27" s="28">
        <v>3.5386842528550748E-3</v>
      </c>
      <c r="I27" s="28">
        <v>6.5948206530480943E-3</v>
      </c>
      <c r="J27" s="28">
        <v>4.8415634550426252E-2</v>
      </c>
      <c r="K27" s="28">
        <v>2.3001447643557986E-2</v>
      </c>
      <c r="L27" s="28">
        <v>1.5763229853627152E-2</v>
      </c>
      <c r="M27" s="28">
        <v>9.6509570532411131E-4</v>
      </c>
      <c r="N27" s="28">
        <v>3.2169856844137045E-4</v>
      </c>
      <c r="O27" s="28">
        <v>5.7905742319446681E-3</v>
      </c>
    </row>
    <row r="28" spans="1:15" ht="15" customHeight="1">
      <c r="A28" s="47"/>
      <c r="B28" s="25"/>
      <c r="C28" s="49" t="s">
        <v>406</v>
      </c>
      <c r="D28" s="29">
        <v>7018</v>
      </c>
      <c r="E28" s="30">
        <v>5387</v>
      </c>
      <c r="F28" s="31">
        <v>678</v>
      </c>
      <c r="G28" s="31">
        <v>64</v>
      </c>
      <c r="H28" s="31">
        <v>25</v>
      </c>
      <c r="I28" s="31">
        <v>66</v>
      </c>
      <c r="J28" s="31">
        <v>415</v>
      </c>
      <c r="K28" s="31">
        <v>211</v>
      </c>
      <c r="L28" s="31">
        <v>104</v>
      </c>
      <c r="M28" s="31">
        <v>15</v>
      </c>
      <c r="N28" s="31">
        <v>1</v>
      </c>
      <c r="O28" s="31">
        <v>52</v>
      </c>
    </row>
    <row r="29" spans="1:15" ht="15" customHeight="1">
      <c r="A29" s="47"/>
      <c r="B29" s="25"/>
      <c r="C29" s="51"/>
      <c r="D29" s="32">
        <v>1</v>
      </c>
      <c r="E29" s="27">
        <v>0.76759760615559991</v>
      </c>
      <c r="F29" s="28">
        <v>9.6608720433171841E-2</v>
      </c>
      <c r="G29" s="28">
        <v>9.119407238529496E-3</v>
      </c>
      <c r="H29" s="28">
        <v>3.5622684525505842E-3</v>
      </c>
      <c r="I29" s="28">
        <v>9.4043887147335428E-3</v>
      </c>
      <c r="J29" s="28">
        <v>5.9133656312339695E-2</v>
      </c>
      <c r="K29" s="28">
        <v>3.0065545739526932E-2</v>
      </c>
      <c r="L29" s="28">
        <v>1.481903676261043E-2</v>
      </c>
      <c r="M29" s="28">
        <v>2.1373610715303506E-3</v>
      </c>
      <c r="N29" s="28">
        <v>1.4249073810202338E-4</v>
      </c>
      <c r="O29" s="28">
        <v>7.4095183813052152E-3</v>
      </c>
    </row>
    <row r="30" spans="1:15" ht="15" customHeight="1">
      <c r="A30" s="47"/>
      <c r="B30" s="25"/>
      <c r="C30" s="49" t="s">
        <v>407</v>
      </c>
      <c r="D30" s="29">
        <v>4023</v>
      </c>
      <c r="E30" s="30">
        <v>3313</v>
      </c>
      <c r="F30" s="31">
        <v>155</v>
      </c>
      <c r="G30" s="31">
        <v>15</v>
      </c>
      <c r="H30" s="31">
        <v>12</v>
      </c>
      <c r="I30" s="31">
        <v>29</v>
      </c>
      <c r="J30" s="31">
        <v>134</v>
      </c>
      <c r="K30" s="31">
        <v>64</v>
      </c>
      <c r="L30" s="31">
        <v>10</v>
      </c>
      <c r="M30" s="31">
        <v>72</v>
      </c>
      <c r="N30" s="31">
        <v>15</v>
      </c>
      <c r="O30" s="31">
        <v>204</v>
      </c>
    </row>
    <row r="31" spans="1:15" ht="15" customHeight="1">
      <c r="A31" s="47"/>
      <c r="B31" s="40"/>
      <c r="C31" s="50"/>
      <c r="D31" s="41">
        <v>1</v>
      </c>
      <c r="E31" s="42">
        <v>0.82351478995774297</v>
      </c>
      <c r="F31" s="43">
        <v>3.8528461347253296E-2</v>
      </c>
      <c r="G31" s="43">
        <v>3.7285607755406414E-3</v>
      </c>
      <c r="H31" s="43">
        <v>2.9828486204325128E-3</v>
      </c>
      <c r="I31" s="43">
        <v>7.2085508327119066E-3</v>
      </c>
      <c r="J31" s="43">
        <v>3.3308476261496398E-2</v>
      </c>
      <c r="K31" s="43">
        <v>1.5908525975640068E-2</v>
      </c>
      <c r="L31" s="43">
        <v>2.4857071836937609E-3</v>
      </c>
      <c r="M31" s="43">
        <v>1.7897091722595078E-2</v>
      </c>
      <c r="N31" s="43">
        <v>3.7285607755406414E-3</v>
      </c>
      <c r="O31" s="43">
        <v>5.070842654735272E-2</v>
      </c>
    </row>
    <row r="32" spans="1:15" ht="15" customHeight="1">
      <c r="A32" s="47"/>
      <c r="B32" s="25" t="s">
        <v>296</v>
      </c>
      <c r="C32" s="52" t="s">
        <v>408</v>
      </c>
      <c r="D32" s="22">
        <v>2534</v>
      </c>
      <c r="E32" s="33">
        <v>1932</v>
      </c>
      <c r="F32" s="34">
        <v>197</v>
      </c>
      <c r="G32" s="34">
        <v>21</v>
      </c>
      <c r="H32" s="34">
        <v>15</v>
      </c>
      <c r="I32" s="34">
        <v>17</v>
      </c>
      <c r="J32" s="34">
        <v>130</v>
      </c>
      <c r="K32" s="34">
        <v>90</v>
      </c>
      <c r="L32" s="34">
        <v>52</v>
      </c>
      <c r="M32" s="34">
        <v>15</v>
      </c>
      <c r="N32" s="34">
        <v>2</v>
      </c>
      <c r="O32" s="34">
        <v>63</v>
      </c>
    </row>
    <row r="33" spans="1:15" ht="15" customHeight="1">
      <c r="A33" s="47"/>
      <c r="B33" s="25"/>
      <c r="C33" s="51"/>
      <c r="D33" s="32">
        <v>1</v>
      </c>
      <c r="E33" s="27">
        <v>0.76243093922651939</v>
      </c>
      <c r="F33" s="28">
        <v>7.7742699289660613E-2</v>
      </c>
      <c r="G33" s="28">
        <v>8.2872928176795577E-3</v>
      </c>
      <c r="H33" s="28">
        <v>5.9194948697711127E-3</v>
      </c>
      <c r="I33" s="28">
        <v>6.7087608524072613E-3</v>
      </c>
      <c r="J33" s="28">
        <v>5.1302288871349647E-2</v>
      </c>
      <c r="K33" s="28">
        <v>3.5516969218626675E-2</v>
      </c>
      <c r="L33" s="28">
        <v>2.0520915548539857E-2</v>
      </c>
      <c r="M33" s="28">
        <v>5.9194948697711127E-3</v>
      </c>
      <c r="N33" s="28">
        <v>7.8926598263614838E-4</v>
      </c>
      <c r="O33" s="28">
        <v>2.4861878453038673E-2</v>
      </c>
    </row>
    <row r="34" spans="1:15" ht="15" customHeight="1">
      <c r="A34" s="47"/>
      <c r="B34" s="25"/>
      <c r="C34" s="49" t="s">
        <v>409</v>
      </c>
      <c r="D34" s="29">
        <v>13584</v>
      </c>
      <c r="E34" s="35">
        <v>10636</v>
      </c>
      <c r="F34" s="36">
        <v>984</v>
      </c>
      <c r="G34" s="36">
        <v>101</v>
      </c>
      <c r="H34" s="36">
        <v>53</v>
      </c>
      <c r="I34" s="36">
        <v>103</v>
      </c>
      <c r="J34" s="36">
        <v>706</v>
      </c>
      <c r="K34" s="36">
        <v>407</v>
      </c>
      <c r="L34" s="36">
        <v>193</v>
      </c>
      <c r="M34" s="36">
        <v>64</v>
      </c>
      <c r="N34" s="36">
        <v>14</v>
      </c>
      <c r="O34" s="36">
        <v>323</v>
      </c>
    </row>
    <row r="35" spans="1:15" ht="15" customHeight="1">
      <c r="A35" s="47"/>
      <c r="B35" s="25"/>
      <c r="C35" s="51"/>
      <c r="D35" s="32">
        <v>1</v>
      </c>
      <c r="E35" s="27">
        <v>0.78297997644287398</v>
      </c>
      <c r="F35" s="28">
        <v>7.2438162544169613E-2</v>
      </c>
      <c r="G35" s="28">
        <v>7.4352179034157832E-3</v>
      </c>
      <c r="H35" s="28">
        <v>3.9016489988221437E-3</v>
      </c>
      <c r="I35" s="28">
        <v>7.582449941107185E-3</v>
      </c>
      <c r="J35" s="28">
        <v>5.1972909305064784E-2</v>
      </c>
      <c r="K35" s="28">
        <v>2.9961719670200237E-2</v>
      </c>
      <c r="L35" s="28">
        <v>1.4207891637220259E-2</v>
      </c>
      <c r="M35" s="28">
        <v>4.7114252061248524E-3</v>
      </c>
      <c r="N35" s="28">
        <v>1.0306242638398115E-3</v>
      </c>
      <c r="O35" s="28">
        <v>2.3777974087161365E-2</v>
      </c>
    </row>
    <row r="36" spans="1:15" ht="15" customHeight="1">
      <c r="A36" s="47"/>
      <c r="B36" s="25"/>
      <c r="C36" s="49" t="s">
        <v>410</v>
      </c>
      <c r="D36" s="29">
        <v>2397</v>
      </c>
      <c r="E36" s="35">
        <v>1814</v>
      </c>
      <c r="F36" s="36">
        <v>199</v>
      </c>
      <c r="G36" s="36">
        <v>11</v>
      </c>
      <c r="H36" s="36">
        <v>8</v>
      </c>
      <c r="I36" s="36">
        <v>23</v>
      </c>
      <c r="J36" s="36">
        <v>138</v>
      </c>
      <c r="K36" s="36">
        <v>83</v>
      </c>
      <c r="L36" s="36">
        <v>23</v>
      </c>
      <c r="M36" s="36">
        <v>24</v>
      </c>
      <c r="N36" s="36">
        <v>4</v>
      </c>
      <c r="O36" s="36">
        <v>70</v>
      </c>
    </row>
    <row r="37" spans="1:15" ht="15" customHeight="1">
      <c r="A37" s="47"/>
      <c r="B37" s="25"/>
      <c r="C37" s="51"/>
      <c r="D37" s="32">
        <v>1</v>
      </c>
      <c r="E37" s="27">
        <v>0.75677930746766797</v>
      </c>
      <c r="F37" s="28">
        <v>8.3020442219440965E-2</v>
      </c>
      <c r="G37" s="28">
        <v>4.5890696704213602E-3</v>
      </c>
      <c r="H37" s="28">
        <v>3.3375052148518982E-3</v>
      </c>
      <c r="I37" s="28">
        <v>9.5953274926992068E-3</v>
      </c>
      <c r="J37" s="28">
        <v>5.7571964956195244E-2</v>
      </c>
      <c r="K37" s="28">
        <v>3.4626616604088445E-2</v>
      </c>
      <c r="L37" s="28">
        <v>9.5953274926992068E-3</v>
      </c>
      <c r="M37" s="28">
        <v>1.0012515644555695E-2</v>
      </c>
      <c r="N37" s="28">
        <v>1.6687526074259491E-3</v>
      </c>
      <c r="O37" s="28">
        <v>2.920317062995411E-2</v>
      </c>
    </row>
    <row r="38" spans="1:15" ht="15" customHeight="1">
      <c r="A38" s="47"/>
      <c r="B38" s="25"/>
      <c r="C38" s="49" t="s">
        <v>411</v>
      </c>
      <c r="D38" s="29">
        <v>794</v>
      </c>
      <c r="E38" s="35">
        <v>555</v>
      </c>
      <c r="F38" s="36">
        <v>61</v>
      </c>
      <c r="G38" s="36">
        <v>4</v>
      </c>
      <c r="H38" s="36">
        <v>7</v>
      </c>
      <c r="I38" s="36">
        <v>13</v>
      </c>
      <c r="J38" s="36">
        <v>53</v>
      </c>
      <c r="K38" s="36">
        <v>36</v>
      </c>
      <c r="L38" s="36">
        <v>5</v>
      </c>
      <c r="M38" s="36">
        <v>11</v>
      </c>
      <c r="N38" s="36">
        <v>2</v>
      </c>
      <c r="O38" s="36">
        <v>47</v>
      </c>
    </row>
    <row r="39" spans="1:15" ht="15" customHeight="1">
      <c r="A39" s="47"/>
      <c r="B39" s="40"/>
      <c r="C39" s="50"/>
      <c r="D39" s="41">
        <v>1</v>
      </c>
      <c r="E39" s="42">
        <v>0.69899244332493704</v>
      </c>
      <c r="F39" s="43">
        <v>7.6826196473551642E-2</v>
      </c>
      <c r="G39" s="43">
        <v>5.0377833753148613E-3</v>
      </c>
      <c r="H39" s="43">
        <v>8.8161209068010078E-3</v>
      </c>
      <c r="I39" s="43">
        <v>1.6372795969773299E-2</v>
      </c>
      <c r="J39" s="43">
        <v>6.6750629722921909E-2</v>
      </c>
      <c r="K39" s="43">
        <v>4.534005037783375E-2</v>
      </c>
      <c r="L39" s="43">
        <v>6.2972292191435771E-3</v>
      </c>
      <c r="M39" s="43">
        <v>1.3853904282115869E-2</v>
      </c>
      <c r="N39" s="43">
        <v>2.5188916876574307E-3</v>
      </c>
      <c r="O39" s="43">
        <v>5.9193954659949623E-2</v>
      </c>
    </row>
    <row r="40" spans="1:15" ht="15" customHeight="1">
      <c r="A40" s="47"/>
      <c r="B40" s="25" t="s">
        <v>297</v>
      </c>
      <c r="C40" s="52" t="s">
        <v>2</v>
      </c>
      <c r="D40" s="22">
        <v>1979</v>
      </c>
      <c r="E40" s="23">
        <v>1322</v>
      </c>
      <c r="F40" s="24">
        <v>109</v>
      </c>
      <c r="G40" s="24">
        <v>99</v>
      </c>
      <c r="H40" s="24">
        <v>7</v>
      </c>
      <c r="I40" s="24">
        <v>26</v>
      </c>
      <c r="J40" s="24">
        <v>109</v>
      </c>
      <c r="K40" s="24">
        <v>181</v>
      </c>
      <c r="L40" s="24">
        <v>50</v>
      </c>
      <c r="M40" s="24">
        <v>10</v>
      </c>
      <c r="N40" s="24">
        <v>5</v>
      </c>
      <c r="O40" s="24">
        <v>61</v>
      </c>
    </row>
    <row r="41" spans="1:15" ht="15" customHeight="1">
      <c r="A41" s="47"/>
      <c r="B41" s="25"/>
      <c r="C41" s="51"/>
      <c r="D41" s="32">
        <v>1</v>
      </c>
      <c r="E41" s="27">
        <v>0.66801414855987873</v>
      </c>
      <c r="F41" s="28">
        <v>5.5078322385042948E-2</v>
      </c>
      <c r="G41" s="28">
        <v>5.0025265285497729E-2</v>
      </c>
      <c r="H41" s="28">
        <v>3.5371399696816574E-3</v>
      </c>
      <c r="I41" s="28">
        <v>1.3137948458817585E-2</v>
      </c>
      <c r="J41" s="28">
        <v>5.5078322385042948E-2</v>
      </c>
      <c r="K41" s="28">
        <v>9.1460333501768576E-2</v>
      </c>
      <c r="L41" s="28">
        <v>2.5265285497726123E-2</v>
      </c>
      <c r="M41" s="28">
        <v>5.053057099545225E-3</v>
      </c>
      <c r="N41" s="28">
        <v>2.5265285497726125E-3</v>
      </c>
      <c r="O41" s="28">
        <v>3.0823648307225872E-2</v>
      </c>
    </row>
    <row r="42" spans="1:15" ht="15" customHeight="1">
      <c r="A42" s="47"/>
      <c r="B42" s="25"/>
      <c r="C42" s="49" t="s">
        <v>309</v>
      </c>
      <c r="D42" s="29">
        <v>1921</v>
      </c>
      <c r="E42" s="30">
        <v>1669</v>
      </c>
      <c r="F42" s="31">
        <v>107</v>
      </c>
      <c r="G42" s="31">
        <v>2</v>
      </c>
      <c r="H42" s="31">
        <v>8</v>
      </c>
      <c r="I42" s="31">
        <v>8</v>
      </c>
      <c r="J42" s="31">
        <v>36</v>
      </c>
      <c r="K42" s="31">
        <v>26</v>
      </c>
      <c r="L42" s="31">
        <v>15</v>
      </c>
      <c r="M42" s="31">
        <v>10</v>
      </c>
      <c r="N42" s="31">
        <v>0</v>
      </c>
      <c r="O42" s="31">
        <v>40</v>
      </c>
    </row>
    <row r="43" spans="1:15" ht="15" customHeight="1">
      <c r="A43" s="47"/>
      <c r="B43" s="25"/>
      <c r="C43" s="51"/>
      <c r="D43" s="32">
        <v>1</v>
      </c>
      <c r="E43" s="27">
        <v>0.86881832378969281</v>
      </c>
      <c r="F43" s="28">
        <v>5.5700156168662154E-2</v>
      </c>
      <c r="G43" s="28">
        <v>1.0411244143675169E-3</v>
      </c>
      <c r="H43" s="28">
        <v>4.1644976574700676E-3</v>
      </c>
      <c r="I43" s="28">
        <v>4.1644976574700676E-3</v>
      </c>
      <c r="J43" s="28">
        <v>1.8740239458615304E-2</v>
      </c>
      <c r="K43" s="28">
        <v>1.353461738677772E-2</v>
      </c>
      <c r="L43" s="28">
        <v>7.8084331077563768E-3</v>
      </c>
      <c r="M43" s="28">
        <v>5.2056220718375845E-3</v>
      </c>
      <c r="N43" s="28">
        <v>0</v>
      </c>
      <c r="O43" s="28">
        <v>2.0822488287350338E-2</v>
      </c>
    </row>
    <row r="44" spans="1:15" ht="15" customHeight="1">
      <c r="A44" s="47"/>
      <c r="B44" s="25"/>
      <c r="C44" s="49" t="s">
        <v>310</v>
      </c>
      <c r="D44" s="29">
        <v>1117</v>
      </c>
      <c r="E44" s="30">
        <v>896</v>
      </c>
      <c r="F44" s="31">
        <v>67</v>
      </c>
      <c r="G44" s="31">
        <v>13</v>
      </c>
      <c r="H44" s="31">
        <v>0</v>
      </c>
      <c r="I44" s="31">
        <v>10</v>
      </c>
      <c r="J44" s="31">
        <v>40</v>
      </c>
      <c r="K44" s="31">
        <v>48</v>
      </c>
      <c r="L44" s="31">
        <v>9</v>
      </c>
      <c r="M44" s="31">
        <v>7</v>
      </c>
      <c r="N44" s="31">
        <v>0</v>
      </c>
      <c r="O44" s="31">
        <v>27</v>
      </c>
    </row>
    <row r="45" spans="1:15" ht="15" customHeight="1">
      <c r="A45" s="47"/>
      <c r="B45" s="25"/>
      <c r="C45" s="51"/>
      <c r="D45" s="32">
        <v>1</v>
      </c>
      <c r="E45" s="27">
        <v>0.80214861235452106</v>
      </c>
      <c r="F45" s="28">
        <v>5.998209489704566E-2</v>
      </c>
      <c r="G45" s="28">
        <v>1.1638316920322292E-2</v>
      </c>
      <c r="H45" s="28">
        <v>0</v>
      </c>
      <c r="I45" s="28">
        <v>8.9525514771709933E-3</v>
      </c>
      <c r="J45" s="28">
        <v>3.5810205908683973E-2</v>
      </c>
      <c r="K45" s="28">
        <v>4.2972247090420773E-2</v>
      </c>
      <c r="L45" s="28">
        <v>8.057296329453895E-3</v>
      </c>
      <c r="M45" s="28">
        <v>6.2667860340196958E-3</v>
      </c>
      <c r="N45" s="28">
        <v>0</v>
      </c>
      <c r="O45" s="28">
        <v>2.4171888988361683E-2</v>
      </c>
    </row>
    <row r="46" spans="1:15" ht="15" customHeight="1">
      <c r="A46" s="47"/>
      <c r="B46" s="25"/>
      <c r="C46" s="49" t="s">
        <v>5</v>
      </c>
      <c r="D46" s="29">
        <v>1482</v>
      </c>
      <c r="E46" s="30">
        <v>1258</v>
      </c>
      <c r="F46" s="31">
        <v>72</v>
      </c>
      <c r="G46" s="31">
        <v>3</v>
      </c>
      <c r="H46" s="31">
        <v>3</v>
      </c>
      <c r="I46" s="31">
        <v>11</v>
      </c>
      <c r="J46" s="31">
        <v>51</v>
      </c>
      <c r="K46" s="31">
        <v>26</v>
      </c>
      <c r="L46" s="31">
        <v>16</v>
      </c>
      <c r="M46" s="31">
        <v>10</v>
      </c>
      <c r="N46" s="31">
        <v>0</v>
      </c>
      <c r="O46" s="31">
        <v>32</v>
      </c>
    </row>
    <row r="47" spans="1:15" ht="15" customHeight="1">
      <c r="A47" s="47"/>
      <c r="B47" s="25"/>
      <c r="C47" s="51"/>
      <c r="D47" s="32">
        <v>1</v>
      </c>
      <c r="E47" s="27">
        <v>0.84885290148448045</v>
      </c>
      <c r="F47" s="28">
        <v>4.8582995951417005E-2</v>
      </c>
      <c r="G47" s="28">
        <v>2.0242914979757085E-3</v>
      </c>
      <c r="H47" s="28">
        <v>2.0242914979757085E-3</v>
      </c>
      <c r="I47" s="28">
        <v>7.4224021592442643E-3</v>
      </c>
      <c r="J47" s="28">
        <v>3.4412955465587043E-2</v>
      </c>
      <c r="K47" s="28">
        <v>1.7543859649122806E-2</v>
      </c>
      <c r="L47" s="28">
        <v>1.0796221322537112E-2</v>
      </c>
      <c r="M47" s="28">
        <v>6.7476383265856954E-3</v>
      </c>
      <c r="N47" s="28">
        <v>0</v>
      </c>
      <c r="O47" s="28">
        <v>2.1592442645074223E-2</v>
      </c>
    </row>
    <row r="48" spans="1:15" ht="15" customHeight="1">
      <c r="A48" s="47"/>
      <c r="B48" s="25"/>
      <c r="C48" s="49" t="s">
        <v>311</v>
      </c>
      <c r="D48" s="29">
        <v>2208</v>
      </c>
      <c r="E48" s="30">
        <v>1796</v>
      </c>
      <c r="F48" s="31">
        <v>113</v>
      </c>
      <c r="G48" s="31">
        <v>11</v>
      </c>
      <c r="H48" s="31">
        <v>6</v>
      </c>
      <c r="I48" s="31">
        <v>10</v>
      </c>
      <c r="J48" s="31">
        <v>78</v>
      </c>
      <c r="K48" s="31">
        <v>125</v>
      </c>
      <c r="L48" s="31">
        <v>17</v>
      </c>
      <c r="M48" s="31">
        <v>14</v>
      </c>
      <c r="N48" s="31">
        <v>5</v>
      </c>
      <c r="O48" s="31">
        <v>33</v>
      </c>
    </row>
    <row r="49" spans="1:15" ht="15" customHeight="1">
      <c r="A49" s="47"/>
      <c r="B49" s="25"/>
      <c r="C49" s="51"/>
      <c r="D49" s="32">
        <v>1</v>
      </c>
      <c r="E49" s="27">
        <v>0.81340579710144922</v>
      </c>
      <c r="F49" s="28">
        <v>5.1177536231884056E-2</v>
      </c>
      <c r="G49" s="28">
        <v>4.9818840579710141E-3</v>
      </c>
      <c r="H49" s="28">
        <v>2.717391304347826E-3</v>
      </c>
      <c r="I49" s="28">
        <v>4.528985507246377E-3</v>
      </c>
      <c r="J49" s="28">
        <v>3.5326086956521736E-2</v>
      </c>
      <c r="K49" s="28">
        <v>5.6612318840579712E-2</v>
      </c>
      <c r="L49" s="28">
        <v>7.6992753623188409E-3</v>
      </c>
      <c r="M49" s="28">
        <v>6.3405797101449279E-3</v>
      </c>
      <c r="N49" s="28">
        <v>2.2644927536231885E-3</v>
      </c>
      <c r="O49" s="28">
        <v>1.4945652173913044E-2</v>
      </c>
    </row>
    <row r="50" spans="1:15" ht="15" customHeight="1">
      <c r="A50" s="47"/>
      <c r="B50" s="25"/>
      <c r="C50" s="49" t="s">
        <v>7</v>
      </c>
      <c r="D50" s="29">
        <v>1532</v>
      </c>
      <c r="E50" s="30">
        <v>1371</v>
      </c>
      <c r="F50" s="31">
        <v>66</v>
      </c>
      <c r="G50" s="31">
        <v>0</v>
      </c>
      <c r="H50" s="31">
        <v>2</v>
      </c>
      <c r="I50" s="31">
        <v>0</v>
      </c>
      <c r="J50" s="31">
        <v>32</v>
      </c>
      <c r="K50" s="31">
        <v>2</v>
      </c>
      <c r="L50" s="31">
        <v>4</v>
      </c>
      <c r="M50" s="31">
        <v>5</v>
      </c>
      <c r="N50" s="31">
        <v>0</v>
      </c>
      <c r="O50" s="31">
        <v>50</v>
      </c>
    </row>
    <row r="51" spans="1:15" ht="15" customHeight="1">
      <c r="A51" s="47"/>
      <c r="B51" s="25"/>
      <c r="C51" s="51"/>
      <c r="D51" s="32">
        <v>1</v>
      </c>
      <c r="E51" s="27">
        <v>0.89490861618798956</v>
      </c>
      <c r="F51" s="28">
        <v>4.3080939947780679E-2</v>
      </c>
      <c r="G51" s="28">
        <v>0</v>
      </c>
      <c r="H51" s="28">
        <v>1.3054830287206266E-3</v>
      </c>
      <c r="I51" s="28">
        <v>0</v>
      </c>
      <c r="J51" s="28">
        <v>2.0887728459530026E-2</v>
      </c>
      <c r="K51" s="28">
        <v>1.3054830287206266E-3</v>
      </c>
      <c r="L51" s="28">
        <v>2.6109660574412533E-3</v>
      </c>
      <c r="M51" s="28">
        <v>3.2637075718015664E-3</v>
      </c>
      <c r="N51" s="28">
        <v>0</v>
      </c>
      <c r="O51" s="28">
        <v>3.2637075718015669E-2</v>
      </c>
    </row>
    <row r="52" spans="1:15" ht="15" customHeight="1">
      <c r="A52" s="47"/>
      <c r="B52" s="25"/>
      <c r="C52" s="49" t="s">
        <v>3</v>
      </c>
      <c r="D52" s="29">
        <v>2344</v>
      </c>
      <c r="E52" s="30">
        <v>1923</v>
      </c>
      <c r="F52" s="31">
        <v>154</v>
      </c>
      <c r="G52" s="31">
        <v>5</v>
      </c>
      <c r="H52" s="31">
        <v>5</v>
      </c>
      <c r="I52" s="31">
        <v>17</v>
      </c>
      <c r="J52" s="31">
        <v>90</v>
      </c>
      <c r="K52" s="31">
        <v>42</v>
      </c>
      <c r="L52" s="31">
        <v>24</v>
      </c>
      <c r="M52" s="31">
        <v>16</v>
      </c>
      <c r="N52" s="31">
        <v>2</v>
      </c>
      <c r="O52" s="31">
        <v>66</v>
      </c>
    </row>
    <row r="53" spans="1:15" ht="15" customHeight="1">
      <c r="A53" s="47"/>
      <c r="B53" s="25"/>
      <c r="C53" s="51"/>
      <c r="D53" s="32">
        <v>1</v>
      </c>
      <c r="E53" s="27">
        <v>0.82039249146757676</v>
      </c>
      <c r="F53" s="28">
        <v>6.5699658703071678E-2</v>
      </c>
      <c r="G53" s="28">
        <v>2.1331058020477816E-3</v>
      </c>
      <c r="H53" s="28">
        <v>2.1331058020477816E-3</v>
      </c>
      <c r="I53" s="28">
        <v>7.2525597269624577E-3</v>
      </c>
      <c r="J53" s="28">
        <v>3.839590443686007E-2</v>
      </c>
      <c r="K53" s="28">
        <v>1.7918088737201365E-2</v>
      </c>
      <c r="L53" s="28">
        <v>1.0238907849829351E-2</v>
      </c>
      <c r="M53" s="28">
        <v>6.8259385665529011E-3</v>
      </c>
      <c r="N53" s="28">
        <v>8.5324232081911264E-4</v>
      </c>
      <c r="O53" s="28">
        <v>2.8156996587030716E-2</v>
      </c>
    </row>
    <row r="54" spans="1:15" ht="15" customHeight="1">
      <c r="A54" s="47"/>
      <c r="B54" s="25"/>
      <c r="C54" s="49" t="s">
        <v>6</v>
      </c>
      <c r="D54" s="29">
        <v>1909</v>
      </c>
      <c r="E54" s="30">
        <v>1464</v>
      </c>
      <c r="F54" s="31">
        <v>189</v>
      </c>
      <c r="G54" s="31">
        <v>2</v>
      </c>
      <c r="H54" s="31">
        <v>12</v>
      </c>
      <c r="I54" s="31">
        <v>21</v>
      </c>
      <c r="J54" s="31">
        <v>90</v>
      </c>
      <c r="K54" s="31">
        <v>34</v>
      </c>
      <c r="L54" s="31">
        <v>41</v>
      </c>
      <c r="M54" s="31">
        <v>10</v>
      </c>
      <c r="N54" s="31">
        <v>0</v>
      </c>
      <c r="O54" s="31">
        <v>46</v>
      </c>
    </row>
    <row r="55" spans="1:15" ht="15" customHeight="1">
      <c r="A55" s="47"/>
      <c r="B55" s="25"/>
      <c r="C55" s="51"/>
      <c r="D55" s="32">
        <v>1</v>
      </c>
      <c r="E55" s="27">
        <v>0.76689366160293349</v>
      </c>
      <c r="F55" s="28">
        <v>9.9004714510214767E-2</v>
      </c>
      <c r="G55" s="28">
        <v>1.0476689366160294E-3</v>
      </c>
      <c r="H55" s="28">
        <v>6.2860136196961763E-3</v>
      </c>
      <c r="I55" s="28">
        <v>1.1000523834468309E-2</v>
      </c>
      <c r="J55" s="28">
        <v>4.7145102147721323E-2</v>
      </c>
      <c r="K55" s="28">
        <v>1.78103719224725E-2</v>
      </c>
      <c r="L55" s="28">
        <v>2.1477213200628602E-2</v>
      </c>
      <c r="M55" s="28">
        <v>5.2383446830801469E-3</v>
      </c>
      <c r="N55" s="28">
        <v>0</v>
      </c>
      <c r="O55" s="28">
        <v>2.4096385542168676E-2</v>
      </c>
    </row>
    <row r="56" spans="1:15" ht="15" customHeight="1">
      <c r="A56" s="47"/>
      <c r="B56" s="25"/>
      <c r="C56" s="49" t="s">
        <v>8</v>
      </c>
      <c r="D56" s="29">
        <v>5182</v>
      </c>
      <c r="E56" s="30">
        <v>3501</v>
      </c>
      <c r="F56" s="31">
        <v>582</v>
      </c>
      <c r="G56" s="31">
        <v>6</v>
      </c>
      <c r="H56" s="31">
        <v>40</v>
      </c>
      <c r="I56" s="31">
        <v>61</v>
      </c>
      <c r="J56" s="31">
        <v>528</v>
      </c>
      <c r="K56" s="31">
        <v>144</v>
      </c>
      <c r="L56" s="31">
        <v>100</v>
      </c>
      <c r="M56" s="31">
        <v>36</v>
      </c>
      <c r="N56" s="31">
        <v>12</v>
      </c>
      <c r="O56" s="31">
        <v>172</v>
      </c>
    </row>
    <row r="57" spans="1:15" ht="15" customHeight="1">
      <c r="A57" s="47"/>
      <c r="B57" s="40"/>
      <c r="C57" s="50"/>
      <c r="D57" s="41">
        <v>1</v>
      </c>
      <c r="E57" s="42">
        <v>0.67560787340795059</v>
      </c>
      <c r="F57" s="43">
        <v>0.11231184870706291</v>
      </c>
      <c r="G57" s="43">
        <v>1.1578541103820917E-3</v>
      </c>
      <c r="H57" s="43">
        <v>7.7190274025472792E-3</v>
      </c>
      <c r="I57" s="43">
        <v>1.1771516788884601E-2</v>
      </c>
      <c r="J57" s="43">
        <v>0.10189116171362408</v>
      </c>
      <c r="K57" s="43">
        <v>2.7788498649170205E-2</v>
      </c>
      <c r="L57" s="43">
        <v>1.9297568506368198E-2</v>
      </c>
      <c r="M57" s="43">
        <v>6.9471246622925514E-3</v>
      </c>
      <c r="N57" s="43">
        <v>2.3157082207641835E-3</v>
      </c>
      <c r="O57" s="43">
        <v>3.3191817830953298E-2</v>
      </c>
    </row>
    <row r="58" spans="1:15" ht="15" customHeight="1"/>
    <row r="59" spans="1:15" ht="15" hidden="1" customHeight="1"/>
    <row r="60" spans="1:15" ht="12" hidden="1" customHeight="1">
      <c r="C60" s="37"/>
    </row>
    <row r="61" spans="1:15" ht="12" hidden="1" customHeight="1">
      <c r="C61" s="37"/>
    </row>
    <row r="62" spans="1:15" ht="12" hidden="1" customHeight="1"/>
    <row r="63" spans="1:15" ht="12" hidden="1" customHeight="1"/>
    <row r="64" spans="1:15"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O9">
    <cfRule type="top10" dxfId="1274" priority="31" rank="1"/>
  </conditionalFormatting>
  <conditionalFormatting sqref="E57:O57">
    <cfRule type="top10" dxfId="1273" priority="25" rank="1"/>
  </conditionalFormatting>
  <conditionalFormatting sqref="E55:O55">
    <cfRule type="top10" dxfId="1272" priority="24" rank="1"/>
  </conditionalFormatting>
  <conditionalFormatting sqref="E53:O53">
    <cfRule type="top10" dxfId="1271" priority="23" rank="1"/>
  </conditionalFormatting>
  <conditionalFormatting sqref="E51:O51">
    <cfRule type="top10" dxfId="1270" priority="22" rank="1"/>
  </conditionalFormatting>
  <conditionalFormatting sqref="E49:O49">
    <cfRule type="top10" dxfId="1269" priority="21" rank="1"/>
  </conditionalFormatting>
  <conditionalFormatting sqref="E47:O47">
    <cfRule type="top10" dxfId="1268" priority="20" rank="1"/>
  </conditionalFormatting>
  <conditionalFormatting sqref="E45:O45">
    <cfRule type="top10" dxfId="1267" priority="19" rank="1"/>
  </conditionalFormatting>
  <conditionalFormatting sqref="E43:O43">
    <cfRule type="top10" dxfId="1266" priority="18" rank="1"/>
  </conditionalFormatting>
  <conditionalFormatting sqref="E41:O41">
    <cfRule type="top10" dxfId="1265" priority="17" rank="1"/>
  </conditionalFormatting>
  <conditionalFormatting sqref="E39:O39">
    <cfRule type="top10" dxfId="1264" priority="16" rank="1"/>
  </conditionalFormatting>
  <conditionalFormatting sqref="E37:O37">
    <cfRule type="top10" dxfId="1263" priority="15" rank="1"/>
  </conditionalFormatting>
  <conditionalFormatting sqref="E35:O35">
    <cfRule type="top10" dxfId="1262" priority="14" rank="1"/>
  </conditionalFormatting>
  <conditionalFormatting sqref="E33:O33">
    <cfRule type="top10" dxfId="1261" priority="13" rank="1"/>
  </conditionalFormatting>
  <conditionalFormatting sqref="E31:O31">
    <cfRule type="top10" dxfId="1260" priority="11" rank="1"/>
  </conditionalFormatting>
  <conditionalFormatting sqref="E29:O29">
    <cfRule type="top10" dxfId="1259" priority="10" rank="1"/>
  </conditionalFormatting>
  <conditionalFormatting sqref="E27:O27">
    <cfRule type="top10" dxfId="1258" priority="9" rank="1"/>
  </conditionalFormatting>
  <conditionalFormatting sqref="E25:O25">
    <cfRule type="top10" dxfId="1257" priority="8" rank="1"/>
  </conditionalFormatting>
  <conditionalFormatting sqref="E23:O23">
    <cfRule type="top10" dxfId="1256" priority="7" rank="1"/>
  </conditionalFormatting>
  <conditionalFormatting sqref="E21:O21">
    <cfRule type="top10" dxfId="1255" priority="6" rank="1"/>
  </conditionalFormatting>
  <conditionalFormatting sqref="E19:O19">
    <cfRule type="top10" dxfId="1254" priority="5" rank="1"/>
  </conditionalFormatting>
  <conditionalFormatting sqref="E17:O17">
    <cfRule type="top10" dxfId="1253" priority="4" rank="1"/>
  </conditionalFormatting>
  <conditionalFormatting sqref="E15:O15">
    <cfRule type="top10" dxfId="1252" priority="3" rank="1"/>
  </conditionalFormatting>
  <conditionalFormatting sqref="E13:O13">
    <cfRule type="top10" dxfId="1251" priority="2" rank="1"/>
  </conditionalFormatting>
  <conditionalFormatting sqref="E11:O11">
    <cfRule type="top10" dxfId="12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4" width="8.625" style="3"/>
    <col min="15" max="16384" width="8.625" style="38"/>
  </cols>
  <sheetData>
    <row r="1" spans="1:16384" ht="15" customHeight="1">
      <c r="A1" s="48"/>
      <c r="B1" s="37"/>
      <c r="C1" s="37"/>
      <c r="D1" s="37"/>
      <c r="E1" s="37"/>
      <c r="F1" s="37"/>
      <c r="G1" s="37"/>
      <c r="H1" s="37"/>
      <c r="I1" s="37"/>
      <c r="J1" s="37"/>
      <c r="K1" s="37"/>
      <c r="L1" s="37"/>
      <c r="M1" s="37"/>
      <c r="N1" s="37"/>
    </row>
    <row r="2" spans="1:16384" ht="15" customHeight="1"/>
    <row r="3" spans="1:16384" ht="15" customHeight="1">
      <c r="B3" s="3" t="s">
        <v>317</v>
      </c>
    </row>
    <row r="4" spans="1:16384" ht="15" customHeight="1"/>
    <row r="5" spans="1:16384" ht="15" customHeight="1"/>
    <row r="6" spans="1:16384" ht="2.1" customHeight="1">
      <c r="B6" s="5"/>
      <c r="C6" s="6"/>
      <c r="D6" s="7"/>
      <c r="E6" s="8"/>
      <c r="F6" s="9"/>
      <c r="G6" s="9"/>
      <c r="H6" s="9"/>
      <c r="I6" s="9"/>
      <c r="J6" s="9"/>
      <c r="K6" s="9"/>
      <c r="L6" s="9"/>
      <c r="M6" s="9"/>
      <c r="N6" s="9"/>
    </row>
    <row r="7" spans="1:16384" s="44" customFormat="1" ht="117.95" customHeight="1" thickBot="1">
      <c r="A7" s="10"/>
      <c r="B7" s="11"/>
      <c r="C7" s="12" t="s">
        <v>298</v>
      </c>
      <c r="D7" s="13" t="s">
        <v>0</v>
      </c>
      <c r="E7" s="14" t="s">
        <v>72</v>
      </c>
      <c r="F7" s="14" t="s">
        <v>74</v>
      </c>
      <c r="G7" s="14" t="s">
        <v>76</v>
      </c>
      <c r="H7" s="14" t="s">
        <v>78</v>
      </c>
      <c r="I7" s="14" t="s">
        <v>80</v>
      </c>
      <c r="J7" s="14" t="s">
        <v>82</v>
      </c>
      <c r="K7" s="14" t="s">
        <v>84</v>
      </c>
      <c r="L7" s="14" t="s">
        <v>86</v>
      </c>
      <c r="M7" s="14" t="s">
        <v>69</v>
      </c>
      <c r="N7" s="14" t="s">
        <v>20</v>
      </c>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13485</v>
      </c>
      <c r="F8" s="17">
        <v>2058</v>
      </c>
      <c r="G8" s="17">
        <v>620</v>
      </c>
      <c r="H8" s="17">
        <v>747</v>
      </c>
      <c r="I8" s="17">
        <v>508</v>
      </c>
      <c r="J8" s="17">
        <v>169</v>
      </c>
      <c r="K8" s="17">
        <v>452</v>
      </c>
      <c r="L8" s="17">
        <v>346</v>
      </c>
      <c r="M8" s="17">
        <v>970</v>
      </c>
      <c r="N8" s="17">
        <v>319</v>
      </c>
    </row>
    <row r="9" spans="1:16384" ht="15" customHeight="1">
      <c r="A9" s="47"/>
      <c r="B9" s="55"/>
      <c r="C9" s="56"/>
      <c r="D9" s="18">
        <v>1</v>
      </c>
      <c r="E9" s="19">
        <v>0.68542238487343699</v>
      </c>
      <c r="F9" s="20">
        <v>0.1046050625190607</v>
      </c>
      <c r="G9" s="20">
        <v>3.151367286774423E-2</v>
      </c>
      <c r="H9" s="20">
        <v>3.796889295516926E-2</v>
      </c>
      <c r="I9" s="20">
        <v>2.5820880349700114E-2</v>
      </c>
      <c r="J9" s="20">
        <v>8.590017281691573E-3</v>
      </c>
      <c r="K9" s="20">
        <v>2.2974484090678052E-2</v>
      </c>
      <c r="L9" s="20">
        <v>1.7586662600386296E-2</v>
      </c>
      <c r="M9" s="20">
        <v>4.9303649486632101E-2</v>
      </c>
      <c r="N9" s="20">
        <v>1.6214292975500661E-2</v>
      </c>
    </row>
    <row r="10" spans="1:16384" ht="15" customHeight="1">
      <c r="A10" s="47"/>
      <c r="B10" s="21" t="s">
        <v>294</v>
      </c>
      <c r="C10" s="57" t="s">
        <v>300</v>
      </c>
      <c r="D10" s="22">
        <v>9368</v>
      </c>
      <c r="E10" s="23">
        <v>6853</v>
      </c>
      <c r="F10" s="24">
        <v>811</v>
      </c>
      <c r="G10" s="24">
        <v>348</v>
      </c>
      <c r="H10" s="24">
        <v>292</v>
      </c>
      <c r="I10" s="24">
        <v>134</v>
      </c>
      <c r="J10" s="24">
        <v>57</v>
      </c>
      <c r="K10" s="24">
        <v>154</v>
      </c>
      <c r="L10" s="24">
        <v>124</v>
      </c>
      <c r="M10" s="24">
        <v>454</v>
      </c>
      <c r="N10" s="24">
        <v>141</v>
      </c>
    </row>
    <row r="11" spans="1:16384" ht="15" customHeight="1">
      <c r="A11" s="47"/>
      <c r="B11" s="25"/>
      <c r="C11" s="51"/>
      <c r="D11" s="26">
        <v>1</v>
      </c>
      <c r="E11" s="27">
        <v>0.73153287788215204</v>
      </c>
      <c r="F11" s="28">
        <v>8.6571306575576434E-2</v>
      </c>
      <c r="G11" s="28">
        <v>3.7147736976942784E-2</v>
      </c>
      <c r="H11" s="28">
        <v>3.1169940222032452E-2</v>
      </c>
      <c r="I11" s="28">
        <v>1.4304013663535439E-2</v>
      </c>
      <c r="J11" s="28">
        <v>6.0845431255337323E-3</v>
      </c>
      <c r="K11" s="28">
        <v>1.6438941076003417E-2</v>
      </c>
      <c r="L11" s="28">
        <v>1.3236549957301452E-2</v>
      </c>
      <c r="M11" s="28">
        <v>4.8462852263023055E-2</v>
      </c>
      <c r="N11" s="28">
        <v>1.5051238257899231E-2</v>
      </c>
    </row>
    <row r="12" spans="1:16384" ht="15" customHeight="1">
      <c r="A12" s="47"/>
      <c r="B12" s="25"/>
      <c r="C12" s="49" t="s">
        <v>301</v>
      </c>
      <c r="D12" s="29">
        <v>10225</v>
      </c>
      <c r="E12" s="30">
        <v>6584</v>
      </c>
      <c r="F12" s="31">
        <v>1241</v>
      </c>
      <c r="G12" s="31">
        <v>268</v>
      </c>
      <c r="H12" s="31">
        <v>453</v>
      </c>
      <c r="I12" s="31">
        <v>371</v>
      </c>
      <c r="J12" s="31">
        <v>111</v>
      </c>
      <c r="K12" s="31">
        <v>297</v>
      </c>
      <c r="L12" s="31">
        <v>219</v>
      </c>
      <c r="M12" s="31">
        <v>511</v>
      </c>
      <c r="N12" s="31">
        <v>170</v>
      </c>
    </row>
    <row r="13" spans="1:16384" ht="15" customHeight="1">
      <c r="A13" s="47"/>
      <c r="B13" s="40"/>
      <c r="C13" s="50"/>
      <c r="D13" s="41">
        <v>1</v>
      </c>
      <c r="E13" s="42">
        <v>0.64391198044009779</v>
      </c>
      <c r="F13" s="43">
        <v>0.12136919315403423</v>
      </c>
      <c r="G13" s="43">
        <v>2.6210268948655257E-2</v>
      </c>
      <c r="H13" s="43">
        <v>4.4303178484107579E-2</v>
      </c>
      <c r="I13" s="43">
        <v>3.6283618581907089E-2</v>
      </c>
      <c r="J13" s="43">
        <v>1.0855745721271393E-2</v>
      </c>
      <c r="K13" s="43">
        <v>2.904645476772616E-2</v>
      </c>
      <c r="L13" s="43">
        <v>2.1418092909535454E-2</v>
      </c>
      <c r="M13" s="43">
        <v>4.9975550122249392E-2</v>
      </c>
      <c r="N13" s="43">
        <v>1.6625916870415647E-2</v>
      </c>
    </row>
    <row r="14" spans="1:16384" ht="15" customHeight="1">
      <c r="A14" s="47"/>
      <c r="B14" s="25" t="s">
        <v>1</v>
      </c>
      <c r="C14" s="52" t="s">
        <v>302</v>
      </c>
      <c r="D14" s="22">
        <v>2690</v>
      </c>
      <c r="E14" s="23">
        <v>1452</v>
      </c>
      <c r="F14" s="24">
        <v>472</v>
      </c>
      <c r="G14" s="24">
        <v>184</v>
      </c>
      <c r="H14" s="24">
        <v>138</v>
      </c>
      <c r="I14" s="24">
        <v>103</v>
      </c>
      <c r="J14" s="24">
        <v>15</v>
      </c>
      <c r="K14" s="24">
        <v>53</v>
      </c>
      <c r="L14" s="24">
        <v>28</v>
      </c>
      <c r="M14" s="24">
        <v>208</v>
      </c>
      <c r="N14" s="24">
        <v>37</v>
      </c>
    </row>
    <row r="15" spans="1:16384" ht="15" customHeight="1">
      <c r="A15" s="47"/>
      <c r="B15" s="25"/>
      <c r="C15" s="51"/>
      <c r="D15" s="32">
        <v>1</v>
      </c>
      <c r="E15" s="27">
        <v>0.53977695167286244</v>
      </c>
      <c r="F15" s="28">
        <v>0.17546468401486989</v>
      </c>
      <c r="G15" s="28">
        <v>6.8401486988847585E-2</v>
      </c>
      <c r="H15" s="28">
        <v>5.1301115241635685E-2</v>
      </c>
      <c r="I15" s="28">
        <v>3.8289962825278807E-2</v>
      </c>
      <c r="J15" s="28">
        <v>5.5762081784386614E-3</v>
      </c>
      <c r="K15" s="28">
        <v>1.9702602230483271E-2</v>
      </c>
      <c r="L15" s="28">
        <v>1.0408921933085501E-2</v>
      </c>
      <c r="M15" s="28">
        <v>7.7323420074349447E-2</v>
      </c>
      <c r="N15" s="28">
        <v>1.3754646840148699E-2</v>
      </c>
    </row>
    <row r="16" spans="1:16384" ht="15" customHeight="1">
      <c r="A16" s="47"/>
      <c r="B16" s="25"/>
      <c r="C16" s="49" t="s">
        <v>303</v>
      </c>
      <c r="D16" s="29">
        <v>2875</v>
      </c>
      <c r="E16" s="30">
        <v>1707</v>
      </c>
      <c r="F16" s="31">
        <v>432</v>
      </c>
      <c r="G16" s="31">
        <v>137</v>
      </c>
      <c r="H16" s="31">
        <v>133</v>
      </c>
      <c r="I16" s="31">
        <v>86</v>
      </c>
      <c r="J16" s="31">
        <v>28</v>
      </c>
      <c r="K16" s="31">
        <v>56</v>
      </c>
      <c r="L16" s="31">
        <v>41</v>
      </c>
      <c r="M16" s="31">
        <v>200</v>
      </c>
      <c r="N16" s="31">
        <v>55</v>
      </c>
    </row>
    <row r="17" spans="1:14" ht="15" customHeight="1">
      <c r="A17" s="47"/>
      <c r="B17" s="25"/>
      <c r="C17" s="51"/>
      <c r="D17" s="32">
        <v>1</v>
      </c>
      <c r="E17" s="27">
        <v>0.59373913043478266</v>
      </c>
      <c r="F17" s="28">
        <v>0.15026086956521739</v>
      </c>
      <c r="G17" s="28">
        <v>4.765217391304348E-2</v>
      </c>
      <c r="H17" s="28">
        <v>4.626086956521739E-2</v>
      </c>
      <c r="I17" s="28">
        <v>2.9913043478260869E-2</v>
      </c>
      <c r="J17" s="28">
        <v>9.7391304347826078E-3</v>
      </c>
      <c r="K17" s="28">
        <v>1.9478260869565216E-2</v>
      </c>
      <c r="L17" s="28">
        <v>1.4260869565217391E-2</v>
      </c>
      <c r="M17" s="28">
        <v>6.9565217391304349E-2</v>
      </c>
      <c r="N17" s="28">
        <v>1.9130434782608695E-2</v>
      </c>
    </row>
    <row r="18" spans="1:14" ht="15" customHeight="1">
      <c r="A18" s="47"/>
      <c r="B18" s="25"/>
      <c r="C18" s="49" t="s">
        <v>304</v>
      </c>
      <c r="D18" s="29">
        <v>3280</v>
      </c>
      <c r="E18" s="30">
        <v>2159</v>
      </c>
      <c r="F18" s="31">
        <v>408</v>
      </c>
      <c r="G18" s="31">
        <v>102</v>
      </c>
      <c r="H18" s="31">
        <v>148</v>
      </c>
      <c r="I18" s="31">
        <v>84</v>
      </c>
      <c r="J18" s="31">
        <v>30</v>
      </c>
      <c r="K18" s="31">
        <v>69</v>
      </c>
      <c r="L18" s="31">
        <v>44</v>
      </c>
      <c r="M18" s="31">
        <v>188</v>
      </c>
      <c r="N18" s="31">
        <v>48</v>
      </c>
    </row>
    <row r="19" spans="1:14" ht="15" customHeight="1">
      <c r="A19" s="47"/>
      <c r="B19" s="25"/>
      <c r="C19" s="51"/>
      <c r="D19" s="32">
        <v>1</v>
      </c>
      <c r="E19" s="27">
        <v>0.65823170731707314</v>
      </c>
      <c r="F19" s="28">
        <v>0.12439024390243902</v>
      </c>
      <c r="G19" s="28">
        <v>3.1097560975609756E-2</v>
      </c>
      <c r="H19" s="28">
        <v>4.5121951219512194E-2</v>
      </c>
      <c r="I19" s="28">
        <v>2.5609756097560974E-2</v>
      </c>
      <c r="J19" s="28">
        <v>9.1463414634146336E-3</v>
      </c>
      <c r="K19" s="28">
        <v>2.103658536585366E-2</v>
      </c>
      <c r="L19" s="28">
        <v>1.3414634146341463E-2</v>
      </c>
      <c r="M19" s="28">
        <v>5.731707317073171E-2</v>
      </c>
      <c r="N19" s="28">
        <v>1.4634146341463415E-2</v>
      </c>
    </row>
    <row r="20" spans="1:14" ht="15" customHeight="1">
      <c r="A20" s="47"/>
      <c r="B20" s="25"/>
      <c r="C20" s="49" t="s">
        <v>305</v>
      </c>
      <c r="D20" s="29">
        <v>4523</v>
      </c>
      <c r="E20" s="30">
        <v>3273</v>
      </c>
      <c r="F20" s="31">
        <v>395</v>
      </c>
      <c r="G20" s="31">
        <v>115</v>
      </c>
      <c r="H20" s="31">
        <v>149</v>
      </c>
      <c r="I20" s="31">
        <v>104</v>
      </c>
      <c r="J20" s="31">
        <v>45</v>
      </c>
      <c r="K20" s="31">
        <v>110</v>
      </c>
      <c r="L20" s="31">
        <v>92</v>
      </c>
      <c r="M20" s="31">
        <v>175</v>
      </c>
      <c r="N20" s="31">
        <v>65</v>
      </c>
    </row>
    <row r="21" spans="1:14" ht="15" customHeight="1">
      <c r="A21" s="47"/>
      <c r="B21" s="25"/>
      <c r="C21" s="51"/>
      <c r="D21" s="32">
        <v>1</v>
      </c>
      <c r="E21" s="27">
        <v>0.72363475569312408</v>
      </c>
      <c r="F21" s="28">
        <v>8.7331417200972802E-2</v>
      </c>
      <c r="G21" s="28">
        <v>2.542560247623259E-2</v>
      </c>
      <c r="H21" s="28">
        <v>3.2942737121379614E-2</v>
      </c>
      <c r="I21" s="28">
        <v>2.2993588326332082E-2</v>
      </c>
      <c r="J21" s="28">
        <v>9.9491487950475344E-3</v>
      </c>
      <c r="K21" s="28">
        <v>2.4320141499005084E-2</v>
      </c>
      <c r="L21" s="28">
        <v>2.0340481980986071E-2</v>
      </c>
      <c r="M21" s="28">
        <v>3.8691134202962635E-2</v>
      </c>
      <c r="N21" s="28">
        <v>1.4370992703957551E-2</v>
      </c>
    </row>
    <row r="22" spans="1:14" ht="15" customHeight="1">
      <c r="A22" s="47"/>
      <c r="B22" s="25"/>
      <c r="C22" s="49" t="s">
        <v>306</v>
      </c>
      <c r="D22" s="29">
        <v>5762</v>
      </c>
      <c r="E22" s="30">
        <v>4509</v>
      </c>
      <c r="F22" s="31">
        <v>312</v>
      </c>
      <c r="G22" s="31">
        <v>66</v>
      </c>
      <c r="H22" s="31">
        <v>163</v>
      </c>
      <c r="I22" s="31">
        <v>115</v>
      </c>
      <c r="J22" s="31">
        <v>46</v>
      </c>
      <c r="K22" s="31">
        <v>150</v>
      </c>
      <c r="L22" s="31">
        <v>127</v>
      </c>
      <c r="M22" s="31">
        <v>181</v>
      </c>
      <c r="N22" s="31">
        <v>93</v>
      </c>
    </row>
    <row r="23" spans="1:14" ht="15" customHeight="1">
      <c r="A23" s="47"/>
      <c r="B23" s="40"/>
      <c r="C23" s="50"/>
      <c r="D23" s="41">
        <v>1</v>
      </c>
      <c r="E23" s="42">
        <v>0.78254078444984376</v>
      </c>
      <c r="F23" s="43">
        <v>5.4147865324540093E-2</v>
      </c>
      <c r="G23" s="43">
        <v>1.1454356126345018E-2</v>
      </c>
      <c r="H23" s="43">
        <v>2.8288788615064214E-2</v>
      </c>
      <c r="I23" s="43">
        <v>1.9958347795904201E-2</v>
      </c>
      <c r="J23" s="43">
        <v>7.9833391183616806E-3</v>
      </c>
      <c r="K23" s="43">
        <v>2.6032627559875045E-2</v>
      </c>
      <c r="L23" s="43">
        <v>2.2040958000694204E-2</v>
      </c>
      <c r="M23" s="43">
        <v>3.1412703922249222E-2</v>
      </c>
      <c r="N23" s="43">
        <v>1.6140229087122527E-2</v>
      </c>
    </row>
    <row r="24" spans="1:14" ht="15" customHeight="1">
      <c r="A24" s="47"/>
      <c r="B24" s="25" t="s">
        <v>295</v>
      </c>
      <c r="C24" s="52" t="s">
        <v>307</v>
      </c>
      <c r="D24" s="22">
        <v>2093</v>
      </c>
      <c r="E24" s="23">
        <v>1271</v>
      </c>
      <c r="F24" s="24">
        <v>207</v>
      </c>
      <c r="G24" s="24">
        <v>85</v>
      </c>
      <c r="H24" s="24">
        <v>168</v>
      </c>
      <c r="I24" s="24">
        <v>86</v>
      </c>
      <c r="J24" s="24">
        <v>26</v>
      </c>
      <c r="K24" s="24">
        <v>47</v>
      </c>
      <c r="L24" s="24">
        <v>52</v>
      </c>
      <c r="M24" s="24">
        <v>131</v>
      </c>
      <c r="N24" s="24">
        <v>20</v>
      </c>
    </row>
    <row r="25" spans="1:14" ht="15" customHeight="1">
      <c r="A25" s="47"/>
      <c r="B25" s="25"/>
      <c r="C25" s="51"/>
      <c r="D25" s="32">
        <v>1</v>
      </c>
      <c r="E25" s="27">
        <v>0.6072623029144768</v>
      </c>
      <c r="F25" s="28">
        <v>9.8901098901098897E-2</v>
      </c>
      <c r="G25" s="28">
        <v>4.0611562350692784E-2</v>
      </c>
      <c r="H25" s="28">
        <v>8.0267558528428096E-2</v>
      </c>
      <c r="I25" s="28">
        <v>4.1089345437171527E-2</v>
      </c>
      <c r="J25" s="28">
        <v>1.2422360248447204E-2</v>
      </c>
      <c r="K25" s="28">
        <v>2.2455805064500716E-2</v>
      </c>
      <c r="L25" s="28">
        <v>2.4844720496894408E-2</v>
      </c>
      <c r="M25" s="28">
        <v>6.2589584328714767E-2</v>
      </c>
      <c r="N25" s="28">
        <v>9.5556617295747739E-3</v>
      </c>
    </row>
    <row r="26" spans="1:14" ht="15" customHeight="1">
      <c r="A26" s="47"/>
      <c r="B26" s="25"/>
      <c r="C26" s="49" t="s">
        <v>308</v>
      </c>
      <c r="D26" s="29">
        <v>6217</v>
      </c>
      <c r="E26" s="30">
        <v>4508</v>
      </c>
      <c r="F26" s="31">
        <v>554</v>
      </c>
      <c r="G26" s="31">
        <v>166</v>
      </c>
      <c r="H26" s="31">
        <v>224</v>
      </c>
      <c r="I26" s="31">
        <v>146</v>
      </c>
      <c r="J26" s="31">
        <v>48</v>
      </c>
      <c r="K26" s="31">
        <v>186</v>
      </c>
      <c r="L26" s="31">
        <v>105</v>
      </c>
      <c r="M26" s="31">
        <v>234</v>
      </c>
      <c r="N26" s="31">
        <v>46</v>
      </c>
    </row>
    <row r="27" spans="1:14" ht="15" customHeight="1">
      <c r="A27" s="47"/>
      <c r="B27" s="25"/>
      <c r="C27" s="51"/>
      <c r="D27" s="32">
        <v>1</v>
      </c>
      <c r="E27" s="27">
        <v>0.72510857326684897</v>
      </c>
      <c r="F27" s="28">
        <v>8.9110503458259605E-2</v>
      </c>
      <c r="G27" s="28">
        <v>2.6700981180633746E-2</v>
      </c>
      <c r="H27" s="28">
        <v>3.6030239665433492E-2</v>
      </c>
      <c r="I27" s="28">
        <v>2.3483995496220041E-2</v>
      </c>
      <c r="J27" s="28">
        <v>7.7207656425928905E-3</v>
      </c>
      <c r="K27" s="28">
        <v>2.9917966865047451E-2</v>
      </c>
      <c r="L27" s="28">
        <v>1.6889174843171949E-2</v>
      </c>
      <c r="M27" s="28">
        <v>3.7638732507640341E-2</v>
      </c>
      <c r="N27" s="28">
        <v>7.3990670741515196E-3</v>
      </c>
    </row>
    <row r="28" spans="1:14" ht="15" customHeight="1">
      <c r="A28" s="47"/>
      <c r="B28" s="25"/>
      <c r="C28" s="49" t="s">
        <v>406</v>
      </c>
      <c r="D28" s="29">
        <v>7018</v>
      </c>
      <c r="E28" s="30">
        <v>4807</v>
      </c>
      <c r="F28" s="31">
        <v>883</v>
      </c>
      <c r="G28" s="31">
        <v>268</v>
      </c>
      <c r="H28" s="31">
        <v>243</v>
      </c>
      <c r="I28" s="31">
        <v>161</v>
      </c>
      <c r="J28" s="31">
        <v>50</v>
      </c>
      <c r="K28" s="31">
        <v>140</v>
      </c>
      <c r="L28" s="31">
        <v>104</v>
      </c>
      <c r="M28" s="31">
        <v>321</v>
      </c>
      <c r="N28" s="31">
        <v>41</v>
      </c>
    </row>
    <row r="29" spans="1:14" ht="15" customHeight="1">
      <c r="A29" s="47"/>
      <c r="B29" s="25"/>
      <c r="C29" s="51"/>
      <c r="D29" s="32">
        <v>1</v>
      </c>
      <c r="E29" s="27">
        <v>0.6849529780564263</v>
      </c>
      <c r="F29" s="28">
        <v>0.12581932174408664</v>
      </c>
      <c r="G29" s="28">
        <v>3.8187517811342261E-2</v>
      </c>
      <c r="H29" s="28">
        <v>3.4625249358791681E-2</v>
      </c>
      <c r="I29" s="28">
        <v>2.2941008834425763E-2</v>
      </c>
      <c r="J29" s="28">
        <v>7.1245369051011684E-3</v>
      </c>
      <c r="K29" s="28">
        <v>1.9948703334283273E-2</v>
      </c>
      <c r="L29" s="28">
        <v>1.481903676261043E-2</v>
      </c>
      <c r="M29" s="28">
        <v>4.5739526930749501E-2</v>
      </c>
      <c r="N29" s="28">
        <v>5.8421202621829578E-3</v>
      </c>
    </row>
    <row r="30" spans="1:14" ht="15" customHeight="1">
      <c r="A30" s="47"/>
      <c r="B30" s="25"/>
      <c r="C30" s="49" t="s">
        <v>407</v>
      </c>
      <c r="D30" s="29">
        <v>4023</v>
      </c>
      <c r="E30" s="30">
        <v>2801</v>
      </c>
      <c r="F30" s="31">
        <v>402</v>
      </c>
      <c r="G30" s="31">
        <v>97</v>
      </c>
      <c r="H30" s="31">
        <v>110</v>
      </c>
      <c r="I30" s="31">
        <v>110</v>
      </c>
      <c r="J30" s="31">
        <v>41</v>
      </c>
      <c r="K30" s="31">
        <v>78</v>
      </c>
      <c r="L30" s="31">
        <v>82</v>
      </c>
      <c r="M30" s="31">
        <v>270</v>
      </c>
      <c r="N30" s="31">
        <v>32</v>
      </c>
    </row>
    <row r="31" spans="1:14" ht="15" customHeight="1">
      <c r="A31" s="47"/>
      <c r="B31" s="40"/>
      <c r="C31" s="50"/>
      <c r="D31" s="41">
        <v>1</v>
      </c>
      <c r="E31" s="42">
        <v>0.69624658215262247</v>
      </c>
      <c r="F31" s="43">
        <v>9.9925428784489193E-2</v>
      </c>
      <c r="G31" s="43">
        <v>2.4111359681829481E-2</v>
      </c>
      <c r="H31" s="43">
        <v>2.7342779020631369E-2</v>
      </c>
      <c r="I31" s="43">
        <v>2.7342779020631369E-2</v>
      </c>
      <c r="J31" s="43">
        <v>1.019139945314442E-2</v>
      </c>
      <c r="K31" s="43">
        <v>1.9388516032811335E-2</v>
      </c>
      <c r="L31" s="43">
        <v>2.038279890628884E-2</v>
      </c>
      <c r="M31" s="43">
        <v>6.7114093959731544E-2</v>
      </c>
      <c r="N31" s="43">
        <v>7.9542629878200342E-3</v>
      </c>
    </row>
    <row r="32" spans="1:14" ht="15" customHeight="1">
      <c r="A32" s="47"/>
      <c r="B32" s="25" t="s">
        <v>296</v>
      </c>
      <c r="C32" s="52" t="s">
        <v>408</v>
      </c>
      <c r="D32" s="22">
        <v>2534</v>
      </c>
      <c r="E32" s="33">
        <v>1796</v>
      </c>
      <c r="F32" s="34">
        <v>239</v>
      </c>
      <c r="G32" s="34">
        <v>92</v>
      </c>
      <c r="H32" s="34">
        <v>88</v>
      </c>
      <c r="I32" s="34">
        <v>64</v>
      </c>
      <c r="J32" s="34">
        <v>28</v>
      </c>
      <c r="K32" s="34">
        <v>46</v>
      </c>
      <c r="L32" s="34">
        <v>35</v>
      </c>
      <c r="M32" s="34">
        <v>109</v>
      </c>
      <c r="N32" s="34">
        <v>37</v>
      </c>
    </row>
    <row r="33" spans="1:14" ht="15" customHeight="1">
      <c r="A33" s="47"/>
      <c r="B33" s="25"/>
      <c r="C33" s="51"/>
      <c r="D33" s="32">
        <v>1</v>
      </c>
      <c r="E33" s="27">
        <v>0.70876085240726128</v>
      </c>
      <c r="F33" s="28">
        <v>9.4317284925019729E-2</v>
      </c>
      <c r="G33" s="28">
        <v>3.6306235201262825E-2</v>
      </c>
      <c r="H33" s="28">
        <v>3.4727703235990531E-2</v>
      </c>
      <c r="I33" s="28">
        <v>2.5256511444356748E-2</v>
      </c>
      <c r="J33" s="28">
        <v>1.1049723756906077E-2</v>
      </c>
      <c r="K33" s="28">
        <v>1.8153117600631413E-2</v>
      </c>
      <c r="L33" s="28">
        <v>1.3812154696132596E-2</v>
      </c>
      <c r="M33" s="28">
        <v>4.3014996053670089E-2</v>
      </c>
      <c r="N33" s="28">
        <v>1.4601420678768745E-2</v>
      </c>
    </row>
    <row r="34" spans="1:14" ht="15" customHeight="1">
      <c r="A34" s="47"/>
      <c r="B34" s="25"/>
      <c r="C34" s="49" t="s">
        <v>409</v>
      </c>
      <c r="D34" s="29">
        <v>13584</v>
      </c>
      <c r="E34" s="35">
        <v>9391</v>
      </c>
      <c r="F34" s="36">
        <v>1412</v>
      </c>
      <c r="G34" s="36">
        <v>418</v>
      </c>
      <c r="H34" s="36">
        <v>517</v>
      </c>
      <c r="I34" s="36">
        <v>351</v>
      </c>
      <c r="J34" s="36">
        <v>104</v>
      </c>
      <c r="K34" s="36">
        <v>328</v>
      </c>
      <c r="L34" s="36">
        <v>220</v>
      </c>
      <c r="M34" s="36">
        <v>653</v>
      </c>
      <c r="N34" s="36">
        <v>190</v>
      </c>
    </row>
    <row r="35" spans="1:14" ht="15" customHeight="1">
      <c r="A35" s="47"/>
      <c r="B35" s="25"/>
      <c r="C35" s="51"/>
      <c r="D35" s="32">
        <v>1</v>
      </c>
      <c r="E35" s="27">
        <v>0.69132803297997647</v>
      </c>
      <c r="F35" s="28">
        <v>0.10394581861012957</v>
      </c>
      <c r="G35" s="28">
        <v>3.0771495877502945E-2</v>
      </c>
      <c r="H35" s="28">
        <v>3.8059481743227326E-2</v>
      </c>
      <c r="I35" s="28">
        <v>2.5839222614840989E-2</v>
      </c>
      <c r="J35" s="28">
        <v>7.6560659599528855E-3</v>
      </c>
      <c r="K35" s="28">
        <v>2.4146054181389872E-2</v>
      </c>
      <c r="L35" s="28">
        <v>1.6195524146054182E-2</v>
      </c>
      <c r="M35" s="28">
        <v>4.807126030624264E-2</v>
      </c>
      <c r="N35" s="28">
        <v>1.3987043580683157E-2</v>
      </c>
    </row>
    <row r="36" spans="1:14" ht="15" customHeight="1">
      <c r="A36" s="47"/>
      <c r="B36" s="25"/>
      <c r="C36" s="49" t="s">
        <v>410</v>
      </c>
      <c r="D36" s="29">
        <v>2397</v>
      </c>
      <c r="E36" s="35">
        <v>1563</v>
      </c>
      <c r="F36" s="36">
        <v>272</v>
      </c>
      <c r="G36" s="36">
        <v>76</v>
      </c>
      <c r="H36" s="36">
        <v>107</v>
      </c>
      <c r="I36" s="36">
        <v>63</v>
      </c>
      <c r="J36" s="36">
        <v>29</v>
      </c>
      <c r="K36" s="36">
        <v>61</v>
      </c>
      <c r="L36" s="36">
        <v>48</v>
      </c>
      <c r="M36" s="36">
        <v>132</v>
      </c>
      <c r="N36" s="36">
        <v>46</v>
      </c>
    </row>
    <row r="37" spans="1:14" ht="15" customHeight="1">
      <c r="A37" s="47"/>
      <c r="B37" s="25"/>
      <c r="C37" s="51"/>
      <c r="D37" s="32">
        <v>1</v>
      </c>
      <c r="E37" s="27">
        <v>0.65206508135168961</v>
      </c>
      <c r="F37" s="28">
        <v>0.11347517730496454</v>
      </c>
      <c r="G37" s="28">
        <v>3.1706299541093032E-2</v>
      </c>
      <c r="H37" s="28">
        <v>4.4639132248644138E-2</v>
      </c>
      <c r="I37" s="28">
        <v>2.6282853566958697E-2</v>
      </c>
      <c r="J37" s="28">
        <v>1.2098456403838132E-2</v>
      </c>
      <c r="K37" s="28">
        <v>2.5448477263245724E-2</v>
      </c>
      <c r="L37" s="28">
        <v>2.002503128911139E-2</v>
      </c>
      <c r="M37" s="28">
        <v>5.5068836045056323E-2</v>
      </c>
      <c r="N37" s="28">
        <v>1.9190654985398414E-2</v>
      </c>
    </row>
    <row r="38" spans="1:14" ht="15" customHeight="1">
      <c r="A38" s="47"/>
      <c r="B38" s="25"/>
      <c r="C38" s="49" t="s">
        <v>411</v>
      </c>
      <c r="D38" s="29">
        <v>794</v>
      </c>
      <c r="E38" s="35">
        <v>491</v>
      </c>
      <c r="F38" s="36">
        <v>90</v>
      </c>
      <c r="G38" s="36">
        <v>25</v>
      </c>
      <c r="H38" s="36">
        <v>30</v>
      </c>
      <c r="I38" s="36">
        <v>22</v>
      </c>
      <c r="J38" s="36">
        <v>8</v>
      </c>
      <c r="K38" s="36">
        <v>11</v>
      </c>
      <c r="L38" s="36">
        <v>34</v>
      </c>
      <c r="M38" s="36">
        <v>61</v>
      </c>
      <c r="N38" s="36">
        <v>22</v>
      </c>
    </row>
    <row r="39" spans="1:14" ht="15" customHeight="1">
      <c r="A39" s="47"/>
      <c r="B39" s="40"/>
      <c r="C39" s="50"/>
      <c r="D39" s="41">
        <v>1</v>
      </c>
      <c r="E39" s="42">
        <v>0.61838790931989929</v>
      </c>
      <c r="F39" s="43">
        <v>0.11335012594458438</v>
      </c>
      <c r="G39" s="43">
        <v>3.1486146095717885E-2</v>
      </c>
      <c r="H39" s="43">
        <v>3.7783375314861464E-2</v>
      </c>
      <c r="I39" s="43">
        <v>2.7707808564231738E-2</v>
      </c>
      <c r="J39" s="43">
        <v>1.0075566750629723E-2</v>
      </c>
      <c r="K39" s="43">
        <v>1.3853904282115869E-2</v>
      </c>
      <c r="L39" s="43">
        <v>4.2821158690176324E-2</v>
      </c>
      <c r="M39" s="43">
        <v>7.6826196473551642E-2</v>
      </c>
      <c r="N39" s="43">
        <v>2.7707808564231738E-2</v>
      </c>
    </row>
    <row r="40" spans="1:14" ht="15" customHeight="1">
      <c r="A40" s="47"/>
      <c r="B40" s="25" t="s">
        <v>297</v>
      </c>
      <c r="C40" s="52" t="s">
        <v>2</v>
      </c>
      <c r="D40" s="22">
        <v>1979</v>
      </c>
      <c r="E40" s="23">
        <v>1188</v>
      </c>
      <c r="F40" s="24">
        <v>289</v>
      </c>
      <c r="G40" s="24">
        <v>95</v>
      </c>
      <c r="H40" s="24">
        <v>86</v>
      </c>
      <c r="I40" s="24">
        <v>64</v>
      </c>
      <c r="J40" s="24">
        <v>17</v>
      </c>
      <c r="K40" s="24">
        <v>41</v>
      </c>
      <c r="L40" s="24">
        <v>35</v>
      </c>
      <c r="M40" s="24">
        <v>122</v>
      </c>
      <c r="N40" s="24">
        <v>42</v>
      </c>
    </row>
    <row r="41" spans="1:14" ht="15" customHeight="1">
      <c r="A41" s="47"/>
      <c r="B41" s="25"/>
      <c r="C41" s="51"/>
      <c r="D41" s="32">
        <v>1</v>
      </c>
      <c r="E41" s="27">
        <v>0.60030318342597266</v>
      </c>
      <c r="F41" s="28">
        <v>0.14603335017685701</v>
      </c>
      <c r="G41" s="28">
        <v>4.8004042445679636E-2</v>
      </c>
      <c r="H41" s="28">
        <v>4.3456291056088933E-2</v>
      </c>
      <c r="I41" s="28">
        <v>3.2339565437089442E-2</v>
      </c>
      <c r="J41" s="28">
        <v>8.590197069226882E-3</v>
      </c>
      <c r="K41" s="28">
        <v>2.0717534108135423E-2</v>
      </c>
      <c r="L41" s="28">
        <v>1.7685699848408287E-2</v>
      </c>
      <c r="M41" s="28">
        <v>6.1647296614451744E-2</v>
      </c>
      <c r="N41" s="28">
        <v>2.1222839818089943E-2</v>
      </c>
    </row>
    <row r="42" spans="1:14" ht="15" customHeight="1">
      <c r="A42" s="47"/>
      <c r="B42" s="25"/>
      <c r="C42" s="49" t="s">
        <v>309</v>
      </c>
      <c r="D42" s="29">
        <v>1921</v>
      </c>
      <c r="E42" s="30">
        <v>1434</v>
      </c>
      <c r="F42" s="31">
        <v>169</v>
      </c>
      <c r="G42" s="31">
        <v>48</v>
      </c>
      <c r="H42" s="31">
        <v>47</v>
      </c>
      <c r="I42" s="31">
        <v>36</v>
      </c>
      <c r="J42" s="31">
        <v>13</v>
      </c>
      <c r="K42" s="31">
        <v>52</v>
      </c>
      <c r="L42" s="31">
        <v>29</v>
      </c>
      <c r="M42" s="31">
        <v>77</v>
      </c>
      <c r="N42" s="31">
        <v>16</v>
      </c>
    </row>
    <row r="43" spans="1:14" ht="15" customHeight="1">
      <c r="A43" s="47"/>
      <c r="B43" s="25"/>
      <c r="C43" s="51"/>
      <c r="D43" s="32">
        <v>1</v>
      </c>
      <c r="E43" s="27">
        <v>0.74648620510150965</v>
      </c>
      <c r="F43" s="28">
        <v>8.7975013014055178E-2</v>
      </c>
      <c r="G43" s="28">
        <v>2.4986985944820406E-2</v>
      </c>
      <c r="H43" s="28">
        <v>2.4466423737636647E-2</v>
      </c>
      <c r="I43" s="28">
        <v>1.8740239458615304E-2</v>
      </c>
      <c r="J43" s="28">
        <v>6.7673086933888599E-3</v>
      </c>
      <c r="K43" s="28">
        <v>2.7069234773555439E-2</v>
      </c>
      <c r="L43" s="28">
        <v>1.5096304008328995E-2</v>
      </c>
      <c r="M43" s="28">
        <v>4.0083289953149401E-2</v>
      </c>
      <c r="N43" s="28">
        <v>8.3289953149401352E-3</v>
      </c>
    </row>
    <row r="44" spans="1:14" ht="15" customHeight="1">
      <c r="A44" s="47"/>
      <c r="B44" s="25"/>
      <c r="C44" s="49" t="s">
        <v>310</v>
      </c>
      <c r="D44" s="29">
        <v>1117</v>
      </c>
      <c r="E44" s="30">
        <v>761</v>
      </c>
      <c r="F44" s="31">
        <v>137</v>
      </c>
      <c r="G44" s="31">
        <v>24</v>
      </c>
      <c r="H44" s="31">
        <v>40</v>
      </c>
      <c r="I44" s="31">
        <v>43</v>
      </c>
      <c r="J44" s="31">
        <v>6</v>
      </c>
      <c r="K44" s="31">
        <v>27</v>
      </c>
      <c r="L44" s="31">
        <v>21</v>
      </c>
      <c r="M44" s="31">
        <v>53</v>
      </c>
      <c r="N44" s="31">
        <v>5</v>
      </c>
    </row>
    <row r="45" spans="1:14" ht="15" customHeight="1">
      <c r="A45" s="47"/>
      <c r="B45" s="25"/>
      <c r="C45" s="51"/>
      <c r="D45" s="32">
        <v>1</v>
      </c>
      <c r="E45" s="27">
        <v>0.68128916741271262</v>
      </c>
      <c r="F45" s="28">
        <v>0.12264995523724262</v>
      </c>
      <c r="G45" s="28">
        <v>2.1486123545210387E-2</v>
      </c>
      <c r="H45" s="28">
        <v>3.5810205908683973E-2</v>
      </c>
      <c r="I45" s="28">
        <v>3.8495971351835273E-2</v>
      </c>
      <c r="J45" s="28">
        <v>5.3715308863025966E-3</v>
      </c>
      <c r="K45" s="28">
        <v>2.4171888988361683E-2</v>
      </c>
      <c r="L45" s="28">
        <v>1.8800358102059087E-2</v>
      </c>
      <c r="M45" s="28">
        <v>4.7448522829006266E-2</v>
      </c>
      <c r="N45" s="28">
        <v>4.4762757385854966E-3</v>
      </c>
    </row>
    <row r="46" spans="1:14" ht="15" customHeight="1">
      <c r="A46" s="47"/>
      <c r="B46" s="25"/>
      <c r="C46" s="49" t="s">
        <v>5</v>
      </c>
      <c r="D46" s="29">
        <v>1482</v>
      </c>
      <c r="E46" s="30">
        <v>1105</v>
      </c>
      <c r="F46" s="31">
        <v>113</v>
      </c>
      <c r="G46" s="31">
        <v>36</v>
      </c>
      <c r="H46" s="31">
        <v>47</v>
      </c>
      <c r="I46" s="31">
        <v>37</v>
      </c>
      <c r="J46" s="31">
        <v>12</v>
      </c>
      <c r="K46" s="31">
        <v>33</v>
      </c>
      <c r="L46" s="31">
        <v>18</v>
      </c>
      <c r="M46" s="31">
        <v>63</v>
      </c>
      <c r="N46" s="31">
        <v>18</v>
      </c>
    </row>
    <row r="47" spans="1:14" ht="15" customHeight="1">
      <c r="A47" s="47"/>
      <c r="B47" s="25"/>
      <c r="C47" s="51"/>
      <c r="D47" s="32">
        <v>1</v>
      </c>
      <c r="E47" s="27">
        <v>0.74561403508771928</v>
      </c>
      <c r="F47" s="28">
        <v>7.6248313090418351E-2</v>
      </c>
      <c r="G47" s="28">
        <v>2.4291497975708502E-2</v>
      </c>
      <c r="H47" s="28">
        <v>3.1713900134952767E-2</v>
      </c>
      <c r="I47" s="28">
        <v>2.4966261808367071E-2</v>
      </c>
      <c r="J47" s="28">
        <v>8.0971659919028341E-3</v>
      </c>
      <c r="K47" s="28">
        <v>2.2267206477732792E-2</v>
      </c>
      <c r="L47" s="28">
        <v>1.2145748987854251E-2</v>
      </c>
      <c r="M47" s="28">
        <v>4.2510121457489877E-2</v>
      </c>
      <c r="N47" s="28">
        <v>1.2145748987854251E-2</v>
      </c>
    </row>
    <row r="48" spans="1:14" ht="15" customHeight="1">
      <c r="A48" s="47"/>
      <c r="B48" s="25"/>
      <c r="C48" s="49" t="s">
        <v>311</v>
      </c>
      <c r="D48" s="29">
        <v>2208</v>
      </c>
      <c r="E48" s="30">
        <v>1520</v>
      </c>
      <c r="F48" s="31">
        <v>266</v>
      </c>
      <c r="G48" s="31">
        <v>55</v>
      </c>
      <c r="H48" s="31">
        <v>76</v>
      </c>
      <c r="I48" s="31">
        <v>72</v>
      </c>
      <c r="J48" s="31">
        <v>23</v>
      </c>
      <c r="K48" s="31">
        <v>56</v>
      </c>
      <c r="L48" s="31">
        <v>39</v>
      </c>
      <c r="M48" s="31">
        <v>74</v>
      </c>
      <c r="N48" s="31">
        <v>27</v>
      </c>
    </row>
    <row r="49" spans="1:14" ht="15" customHeight="1">
      <c r="A49" s="47"/>
      <c r="B49" s="25"/>
      <c r="C49" s="51"/>
      <c r="D49" s="32">
        <v>1</v>
      </c>
      <c r="E49" s="27">
        <v>0.68840579710144922</v>
      </c>
      <c r="F49" s="28">
        <v>0.12047101449275362</v>
      </c>
      <c r="G49" s="28">
        <v>2.4909420289855072E-2</v>
      </c>
      <c r="H49" s="28">
        <v>3.4420289855072464E-2</v>
      </c>
      <c r="I49" s="28">
        <v>3.2608695652173912E-2</v>
      </c>
      <c r="J49" s="28">
        <v>1.0416666666666666E-2</v>
      </c>
      <c r="K49" s="28">
        <v>2.5362318840579712E-2</v>
      </c>
      <c r="L49" s="28">
        <v>1.7663043478260868E-2</v>
      </c>
      <c r="M49" s="28">
        <v>3.3514492753623192E-2</v>
      </c>
      <c r="N49" s="28">
        <v>1.2228260869565218E-2</v>
      </c>
    </row>
    <row r="50" spans="1:14" ht="15" customHeight="1">
      <c r="A50" s="47"/>
      <c r="B50" s="25"/>
      <c r="C50" s="49" t="s">
        <v>7</v>
      </c>
      <c r="D50" s="29">
        <v>1532</v>
      </c>
      <c r="E50" s="30">
        <v>1145</v>
      </c>
      <c r="F50" s="31">
        <v>136</v>
      </c>
      <c r="G50" s="31">
        <v>22</v>
      </c>
      <c r="H50" s="31">
        <v>41</v>
      </c>
      <c r="I50" s="31">
        <v>32</v>
      </c>
      <c r="J50" s="31">
        <v>18</v>
      </c>
      <c r="K50" s="31">
        <v>48</v>
      </c>
      <c r="L50" s="31">
        <v>26</v>
      </c>
      <c r="M50" s="31">
        <v>33</v>
      </c>
      <c r="N50" s="31">
        <v>31</v>
      </c>
    </row>
    <row r="51" spans="1:14" ht="15" customHeight="1">
      <c r="A51" s="47"/>
      <c r="B51" s="25"/>
      <c r="C51" s="51"/>
      <c r="D51" s="32">
        <v>1</v>
      </c>
      <c r="E51" s="27">
        <v>0.74738903394255873</v>
      </c>
      <c r="F51" s="28">
        <v>8.877284595300261E-2</v>
      </c>
      <c r="G51" s="28">
        <v>1.4360313315926894E-2</v>
      </c>
      <c r="H51" s="28">
        <v>2.6762402088772844E-2</v>
      </c>
      <c r="I51" s="28">
        <v>2.0887728459530026E-2</v>
      </c>
      <c r="J51" s="28">
        <v>1.1749347258485639E-2</v>
      </c>
      <c r="K51" s="28">
        <v>3.1331592689295036E-2</v>
      </c>
      <c r="L51" s="28">
        <v>1.6971279373368148E-2</v>
      </c>
      <c r="M51" s="28">
        <v>2.1540469973890339E-2</v>
      </c>
      <c r="N51" s="28">
        <v>2.0234986945169713E-2</v>
      </c>
    </row>
    <row r="52" spans="1:14" ht="15" customHeight="1">
      <c r="A52" s="47"/>
      <c r="B52" s="25"/>
      <c r="C52" s="49" t="s">
        <v>3</v>
      </c>
      <c r="D52" s="29">
        <v>2344</v>
      </c>
      <c r="E52" s="30">
        <v>1546</v>
      </c>
      <c r="F52" s="31">
        <v>331</v>
      </c>
      <c r="G52" s="31">
        <v>54</v>
      </c>
      <c r="H52" s="31">
        <v>78</v>
      </c>
      <c r="I52" s="31">
        <v>63</v>
      </c>
      <c r="J52" s="31">
        <v>17</v>
      </c>
      <c r="K52" s="31">
        <v>57</v>
      </c>
      <c r="L52" s="31">
        <v>54</v>
      </c>
      <c r="M52" s="31">
        <v>105</v>
      </c>
      <c r="N52" s="31">
        <v>39</v>
      </c>
    </row>
    <row r="53" spans="1:14" ht="15" customHeight="1">
      <c r="A53" s="47"/>
      <c r="B53" s="25"/>
      <c r="C53" s="51"/>
      <c r="D53" s="32">
        <v>1</v>
      </c>
      <c r="E53" s="27">
        <v>0.65955631399317405</v>
      </c>
      <c r="F53" s="28">
        <v>0.14121160409556313</v>
      </c>
      <c r="G53" s="28">
        <v>2.303754266211604E-2</v>
      </c>
      <c r="H53" s="28">
        <v>3.3276450511945395E-2</v>
      </c>
      <c r="I53" s="28">
        <v>2.6877133105802049E-2</v>
      </c>
      <c r="J53" s="28">
        <v>7.2525597269624577E-3</v>
      </c>
      <c r="K53" s="28">
        <v>2.4317406143344711E-2</v>
      </c>
      <c r="L53" s="28">
        <v>2.303754266211604E-2</v>
      </c>
      <c r="M53" s="28">
        <v>4.4795221843003413E-2</v>
      </c>
      <c r="N53" s="28">
        <v>1.6638225255972697E-2</v>
      </c>
    </row>
    <row r="54" spans="1:14" ht="15" customHeight="1">
      <c r="A54" s="47"/>
      <c r="B54" s="25"/>
      <c r="C54" s="49" t="s">
        <v>6</v>
      </c>
      <c r="D54" s="29">
        <v>1909</v>
      </c>
      <c r="E54" s="30">
        <v>1317</v>
      </c>
      <c r="F54" s="31">
        <v>169</v>
      </c>
      <c r="G54" s="31">
        <v>51</v>
      </c>
      <c r="H54" s="31">
        <v>86</v>
      </c>
      <c r="I54" s="31">
        <v>41</v>
      </c>
      <c r="J54" s="31">
        <v>16</v>
      </c>
      <c r="K54" s="31">
        <v>33</v>
      </c>
      <c r="L54" s="31">
        <v>39</v>
      </c>
      <c r="M54" s="31">
        <v>127</v>
      </c>
      <c r="N54" s="31">
        <v>30</v>
      </c>
    </row>
    <row r="55" spans="1:14" ht="15" customHeight="1">
      <c r="A55" s="47"/>
      <c r="B55" s="25"/>
      <c r="C55" s="51"/>
      <c r="D55" s="32">
        <v>1</v>
      </c>
      <c r="E55" s="27">
        <v>0.68988999476165536</v>
      </c>
      <c r="F55" s="28">
        <v>8.8528025144054473E-2</v>
      </c>
      <c r="G55" s="28">
        <v>2.6715557883708749E-2</v>
      </c>
      <c r="H55" s="28">
        <v>4.5049764274489264E-2</v>
      </c>
      <c r="I55" s="28">
        <v>2.1477213200628602E-2</v>
      </c>
      <c r="J55" s="28">
        <v>8.3813514929282351E-3</v>
      </c>
      <c r="K55" s="28">
        <v>1.7286537454164485E-2</v>
      </c>
      <c r="L55" s="28">
        <v>2.0429544264012573E-2</v>
      </c>
      <c r="M55" s="28">
        <v>6.6526977475117863E-2</v>
      </c>
      <c r="N55" s="28">
        <v>1.5715034049240441E-2</v>
      </c>
    </row>
    <row r="56" spans="1:14" ht="15" customHeight="1">
      <c r="A56" s="47"/>
      <c r="B56" s="25"/>
      <c r="C56" s="49" t="s">
        <v>8</v>
      </c>
      <c r="D56" s="29">
        <v>5182</v>
      </c>
      <c r="E56" s="30">
        <v>3469</v>
      </c>
      <c r="F56" s="31">
        <v>448</v>
      </c>
      <c r="G56" s="31">
        <v>235</v>
      </c>
      <c r="H56" s="31">
        <v>246</v>
      </c>
      <c r="I56" s="31">
        <v>120</v>
      </c>
      <c r="J56" s="31">
        <v>47</v>
      </c>
      <c r="K56" s="31">
        <v>105</v>
      </c>
      <c r="L56" s="31">
        <v>85</v>
      </c>
      <c r="M56" s="31">
        <v>316</v>
      </c>
      <c r="N56" s="31">
        <v>111</v>
      </c>
    </row>
    <row r="57" spans="1:14" ht="15" customHeight="1">
      <c r="A57" s="47"/>
      <c r="B57" s="40"/>
      <c r="C57" s="50"/>
      <c r="D57" s="41">
        <v>1</v>
      </c>
      <c r="E57" s="42">
        <v>0.6694326514859128</v>
      </c>
      <c r="F57" s="43">
        <v>8.6453106908529531E-2</v>
      </c>
      <c r="G57" s="43">
        <v>4.5349285989965266E-2</v>
      </c>
      <c r="H57" s="43">
        <v>4.7472018525665766E-2</v>
      </c>
      <c r="I57" s="43">
        <v>2.3157082207641837E-2</v>
      </c>
      <c r="J57" s="43">
        <v>9.0698571979930531E-3</v>
      </c>
      <c r="K57" s="43">
        <v>2.0262446931686606E-2</v>
      </c>
      <c r="L57" s="43">
        <v>1.6402933230412968E-2</v>
      </c>
      <c r="M57" s="43">
        <v>6.0980316480123503E-2</v>
      </c>
      <c r="N57" s="43">
        <v>2.1420301042068698E-2</v>
      </c>
    </row>
    <row r="58" spans="1:14" ht="15" customHeight="1"/>
    <row r="59" spans="1:14" ht="15" hidden="1" customHeight="1"/>
    <row r="60" spans="1:14" ht="12" hidden="1" customHeight="1">
      <c r="C60" s="37"/>
    </row>
    <row r="61" spans="1:14" ht="12" hidden="1" customHeight="1">
      <c r="C61" s="37"/>
    </row>
    <row r="62" spans="1:14" ht="12" hidden="1" customHeight="1"/>
    <row r="63" spans="1:14" ht="12" hidden="1" customHeight="1"/>
    <row r="64" spans="1:14"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N9">
    <cfRule type="top10" dxfId="1249" priority="31" rank="1"/>
  </conditionalFormatting>
  <conditionalFormatting sqref="E57:N57">
    <cfRule type="top10" dxfId="1248" priority="25" rank="1"/>
  </conditionalFormatting>
  <conditionalFormatting sqref="E55:N55">
    <cfRule type="top10" dxfId="1247" priority="24" rank="1"/>
  </conditionalFormatting>
  <conditionalFormatting sqref="E53:N53">
    <cfRule type="top10" dxfId="1246" priority="23" rank="1"/>
  </conditionalFormatting>
  <conditionalFormatting sqref="E51:N51">
    <cfRule type="top10" dxfId="1245" priority="22" rank="1"/>
  </conditionalFormatting>
  <conditionalFormatting sqref="E49:N49">
    <cfRule type="top10" dxfId="1244" priority="21" rank="1"/>
  </conditionalFormatting>
  <conditionalFormatting sqref="E47:N47">
    <cfRule type="top10" dxfId="1243" priority="20" rank="1"/>
  </conditionalFormatting>
  <conditionalFormatting sqref="E45:N45">
    <cfRule type="top10" dxfId="1242" priority="19" rank="1"/>
  </conditionalFormatting>
  <conditionalFormatting sqref="E43:N43">
    <cfRule type="top10" dxfId="1241" priority="18" rank="1"/>
  </conditionalFormatting>
  <conditionalFormatting sqref="E41:N41">
    <cfRule type="top10" dxfId="1240" priority="17" rank="1"/>
  </conditionalFormatting>
  <conditionalFormatting sqref="E39:N39">
    <cfRule type="top10" dxfId="1239" priority="16" rank="1"/>
  </conditionalFormatting>
  <conditionalFormatting sqref="E37:N37">
    <cfRule type="top10" dxfId="1238" priority="15" rank="1"/>
  </conditionalFormatting>
  <conditionalFormatting sqref="E35:N35">
    <cfRule type="top10" dxfId="1237" priority="14" rank="1"/>
  </conditionalFormatting>
  <conditionalFormatting sqref="E33:N33">
    <cfRule type="top10" dxfId="1236" priority="13" rank="1"/>
  </conditionalFormatting>
  <conditionalFormatting sqref="E31:N31">
    <cfRule type="top10" dxfId="1235" priority="11" rank="1"/>
  </conditionalFormatting>
  <conditionalFormatting sqref="E29:N29">
    <cfRule type="top10" dxfId="1234" priority="10" rank="1"/>
  </conditionalFormatting>
  <conditionalFormatting sqref="E27:N27">
    <cfRule type="top10" dxfId="1233" priority="9" rank="1"/>
  </conditionalFormatting>
  <conditionalFormatting sqref="E25:N25">
    <cfRule type="top10" dxfId="1232" priority="8" rank="1"/>
  </conditionalFormatting>
  <conditionalFormatting sqref="E23:N23">
    <cfRule type="top10" dxfId="1231" priority="7" rank="1"/>
  </conditionalFormatting>
  <conditionalFormatting sqref="E21:N21">
    <cfRule type="top10" dxfId="1230" priority="6" rank="1"/>
  </conditionalFormatting>
  <conditionalFormatting sqref="E19:N19">
    <cfRule type="top10" dxfId="1229" priority="5" rank="1"/>
  </conditionalFormatting>
  <conditionalFormatting sqref="E17:N17">
    <cfRule type="top10" dxfId="1228" priority="4" rank="1"/>
  </conditionalFormatting>
  <conditionalFormatting sqref="E15:N15">
    <cfRule type="top10" dxfId="1227" priority="3" rank="1"/>
  </conditionalFormatting>
  <conditionalFormatting sqref="E13:N13">
    <cfRule type="top10" dxfId="1226" priority="2" rank="1"/>
  </conditionalFormatting>
  <conditionalFormatting sqref="E11:N11">
    <cfRule type="top10" dxfId="12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6" width="8.625" style="3"/>
    <col min="17" max="16384" width="8.625" style="38"/>
  </cols>
  <sheetData>
    <row r="1" spans="1:16384" ht="15" customHeight="1">
      <c r="A1" s="48"/>
      <c r="B1" s="37"/>
      <c r="C1" s="37"/>
      <c r="D1" s="37"/>
      <c r="E1" s="37"/>
      <c r="F1" s="37"/>
      <c r="G1" s="37"/>
      <c r="H1" s="37"/>
      <c r="I1" s="37"/>
      <c r="J1" s="37"/>
      <c r="K1" s="37"/>
      <c r="L1" s="37"/>
      <c r="M1" s="37"/>
      <c r="N1" s="37"/>
      <c r="O1" s="37"/>
      <c r="P1" s="37"/>
    </row>
    <row r="2" spans="1:16384" ht="15" customHeight="1"/>
    <row r="3" spans="1:16384" ht="15" customHeight="1">
      <c r="B3" s="3" t="s">
        <v>318</v>
      </c>
    </row>
    <row r="4" spans="1:16384" ht="15" customHeight="1">
      <c r="B4" s="3" t="s">
        <v>319</v>
      </c>
    </row>
    <row r="5" spans="1:16384" ht="15" customHeight="1"/>
    <row r="6" spans="1:16384" ht="2.1" customHeight="1">
      <c r="B6" s="5"/>
      <c r="C6" s="6"/>
      <c r="D6" s="7"/>
      <c r="E6" s="8"/>
      <c r="F6" s="9"/>
      <c r="G6" s="9"/>
      <c r="H6" s="9"/>
      <c r="I6" s="9"/>
      <c r="J6" s="9"/>
      <c r="K6" s="9"/>
      <c r="L6" s="9"/>
      <c r="M6" s="9"/>
      <c r="N6" s="9"/>
      <c r="O6" s="9"/>
      <c r="P6" s="9"/>
    </row>
    <row r="7" spans="1:16384" s="44" customFormat="1" ht="117.95" customHeight="1" thickBot="1">
      <c r="A7" s="10"/>
      <c r="B7" s="11"/>
      <c r="C7" s="12" t="s">
        <v>298</v>
      </c>
      <c r="D7" s="13" t="s">
        <v>0</v>
      </c>
      <c r="E7" s="14" t="s">
        <v>90</v>
      </c>
      <c r="F7" s="14" t="s">
        <v>92</v>
      </c>
      <c r="G7" s="14" t="s">
        <v>94</v>
      </c>
      <c r="H7" s="14" t="s">
        <v>96</v>
      </c>
      <c r="I7" s="14" t="s">
        <v>98</v>
      </c>
      <c r="J7" s="14" t="s">
        <v>100</v>
      </c>
      <c r="K7" s="14" t="s">
        <v>102</v>
      </c>
      <c r="L7" s="14" t="s">
        <v>104</v>
      </c>
      <c r="M7" s="14" t="s">
        <v>106</v>
      </c>
      <c r="N7" s="14" t="s">
        <v>413</v>
      </c>
      <c r="O7" s="14" t="s">
        <v>107</v>
      </c>
      <c r="P7" s="14" t="s">
        <v>20</v>
      </c>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12284</v>
      </c>
      <c r="F8" s="17">
        <v>10815</v>
      </c>
      <c r="G8" s="17">
        <v>4300</v>
      </c>
      <c r="H8" s="17">
        <v>9941</v>
      </c>
      <c r="I8" s="17">
        <v>3377</v>
      </c>
      <c r="J8" s="17">
        <v>1251</v>
      </c>
      <c r="K8" s="17">
        <v>838</v>
      </c>
      <c r="L8" s="17">
        <v>4959</v>
      </c>
      <c r="M8" s="17">
        <v>1104</v>
      </c>
      <c r="N8" s="17">
        <v>4048</v>
      </c>
      <c r="O8" s="17">
        <v>1119</v>
      </c>
      <c r="P8" s="17">
        <v>315</v>
      </c>
    </row>
    <row r="9" spans="1:16384" ht="15" customHeight="1">
      <c r="A9" s="47"/>
      <c r="B9" s="55"/>
      <c r="C9" s="56"/>
      <c r="D9" s="18">
        <v>1</v>
      </c>
      <c r="E9" s="19">
        <v>0.62437735081833889</v>
      </c>
      <c r="F9" s="20">
        <v>0.54971027752363522</v>
      </c>
      <c r="G9" s="20">
        <v>0.21856256988919387</v>
      </c>
      <c r="H9" s="20">
        <v>0.50528616448104102</v>
      </c>
      <c r="I9" s="20">
        <v>0.17164786011995528</v>
      </c>
      <c r="J9" s="20">
        <v>6.3586459286367789E-2</v>
      </c>
      <c r="K9" s="20">
        <v>4.2594286876080106E-2</v>
      </c>
      <c r="L9" s="20">
        <v>0.25205855443732844</v>
      </c>
      <c r="M9" s="20">
        <v>5.6114669106434888E-2</v>
      </c>
      <c r="N9" s="20">
        <v>0.20575378672359459</v>
      </c>
      <c r="O9" s="20">
        <v>5.6877096675815794E-2</v>
      </c>
      <c r="P9" s="20">
        <v>1.6010978956999086E-2</v>
      </c>
    </row>
    <row r="10" spans="1:16384" ht="15" customHeight="1">
      <c r="A10" s="47"/>
      <c r="B10" s="21" t="s">
        <v>294</v>
      </c>
      <c r="C10" s="57" t="s">
        <v>300</v>
      </c>
      <c r="D10" s="22">
        <v>9368</v>
      </c>
      <c r="E10" s="23">
        <v>5908</v>
      </c>
      <c r="F10" s="24">
        <v>4875</v>
      </c>
      <c r="G10" s="24">
        <v>1962</v>
      </c>
      <c r="H10" s="24">
        <v>4517</v>
      </c>
      <c r="I10" s="24">
        <v>1622</v>
      </c>
      <c r="J10" s="24">
        <v>588</v>
      </c>
      <c r="K10" s="24">
        <v>406</v>
      </c>
      <c r="L10" s="24">
        <v>2274</v>
      </c>
      <c r="M10" s="24">
        <v>468</v>
      </c>
      <c r="N10" s="24">
        <v>1872</v>
      </c>
      <c r="O10" s="24">
        <v>615</v>
      </c>
      <c r="P10" s="24">
        <v>160</v>
      </c>
    </row>
    <row r="11" spans="1:16384" ht="15" customHeight="1">
      <c r="A11" s="47"/>
      <c r="B11" s="25"/>
      <c r="C11" s="51"/>
      <c r="D11" s="26">
        <v>1</v>
      </c>
      <c r="E11" s="27">
        <v>0.6306575576430401</v>
      </c>
      <c r="F11" s="28">
        <v>0.52038855678906915</v>
      </c>
      <c r="G11" s="28">
        <v>0.20943637916310845</v>
      </c>
      <c r="H11" s="28">
        <v>0.4821733561058924</v>
      </c>
      <c r="I11" s="28">
        <v>0.17314261315115287</v>
      </c>
      <c r="J11" s="28">
        <v>6.2766865926558502E-2</v>
      </c>
      <c r="K11" s="28">
        <v>4.3339026473099916E-2</v>
      </c>
      <c r="L11" s="28">
        <v>0.24274124679760889</v>
      </c>
      <c r="M11" s="28">
        <v>4.9957301451750639E-2</v>
      </c>
      <c r="N11" s="28">
        <v>0.19982920580700256</v>
      </c>
      <c r="O11" s="28">
        <v>6.5649017933390258E-2</v>
      </c>
      <c r="P11" s="28">
        <v>1.7079419299743808E-2</v>
      </c>
    </row>
    <row r="12" spans="1:16384" ht="15" customHeight="1">
      <c r="A12" s="47"/>
      <c r="B12" s="25"/>
      <c r="C12" s="49" t="s">
        <v>301</v>
      </c>
      <c r="D12" s="29">
        <v>10225</v>
      </c>
      <c r="E12" s="30">
        <v>6335</v>
      </c>
      <c r="F12" s="31">
        <v>5900</v>
      </c>
      <c r="G12" s="31">
        <v>2316</v>
      </c>
      <c r="H12" s="31">
        <v>5386</v>
      </c>
      <c r="I12" s="31">
        <v>1740</v>
      </c>
      <c r="J12" s="31">
        <v>658</v>
      </c>
      <c r="K12" s="31">
        <v>428</v>
      </c>
      <c r="L12" s="31">
        <v>2668</v>
      </c>
      <c r="M12" s="31">
        <v>629</v>
      </c>
      <c r="N12" s="31">
        <v>2163</v>
      </c>
      <c r="O12" s="31">
        <v>497</v>
      </c>
      <c r="P12" s="31">
        <v>148</v>
      </c>
    </row>
    <row r="13" spans="1:16384" ht="15" customHeight="1">
      <c r="A13" s="47"/>
      <c r="B13" s="40"/>
      <c r="C13" s="50"/>
      <c r="D13" s="41">
        <v>1</v>
      </c>
      <c r="E13" s="42">
        <v>0.61955990220048895</v>
      </c>
      <c r="F13" s="43">
        <v>0.57701711491442542</v>
      </c>
      <c r="G13" s="43">
        <v>0.22650366748166259</v>
      </c>
      <c r="H13" s="43">
        <v>0.52674816625916865</v>
      </c>
      <c r="I13" s="43">
        <v>0.17017114914425427</v>
      </c>
      <c r="J13" s="43">
        <v>6.4352078239608798E-2</v>
      </c>
      <c r="K13" s="43">
        <v>4.1858190709046457E-2</v>
      </c>
      <c r="L13" s="43">
        <v>0.26092909535452324</v>
      </c>
      <c r="M13" s="43">
        <v>6.1515892420537899E-2</v>
      </c>
      <c r="N13" s="43">
        <v>0.2115403422982885</v>
      </c>
      <c r="O13" s="43">
        <v>4.8606356968215157E-2</v>
      </c>
      <c r="P13" s="43">
        <v>1.4474327628361858E-2</v>
      </c>
    </row>
    <row r="14" spans="1:16384" ht="15" customHeight="1">
      <c r="A14" s="47"/>
      <c r="B14" s="25" t="s">
        <v>1</v>
      </c>
      <c r="C14" s="52" t="s">
        <v>302</v>
      </c>
      <c r="D14" s="22">
        <v>2690</v>
      </c>
      <c r="E14" s="23">
        <v>1526</v>
      </c>
      <c r="F14" s="24">
        <v>1331</v>
      </c>
      <c r="G14" s="24">
        <v>628</v>
      </c>
      <c r="H14" s="24">
        <v>1580</v>
      </c>
      <c r="I14" s="24">
        <v>385</v>
      </c>
      <c r="J14" s="24">
        <v>199</v>
      </c>
      <c r="K14" s="24">
        <v>132</v>
      </c>
      <c r="L14" s="24">
        <v>799</v>
      </c>
      <c r="M14" s="24">
        <v>186</v>
      </c>
      <c r="N14" s="24">
        <v>634</v>
      </c>
      <c r="O14" s="24">
        <v>177</v>
      </c>
      <c r="P14" s="24">
        <v>28</v>
      </c>
    </row>
    <row r="15" spans="1:16384" ht="15" customHeight="1">
      <c r="A15" s="47"/>
      <c r="B15" s="25"/>
      <c r="C15" s="51"/>
      <c r="D15" s="32">
        <v>1</v>
      </c>
      <c r="E15" s="27">
        <v>0.56728624535315986</v>
      </c>
      <c r="F15" s="28">
        <v>0.49479553903345724</v>
      </c>
      <c r="G15" s="28">
        <v>0.23345724907063198</v>
      </c>
      <c r="H15" s="28">
        <v>0.58736059479553904</v>
      </c>
      <c r="I15" s="28">
        <v>0.14312267657992564</v>
      </c>
      <c r="J15" s="28">
        <v>7.397769516728625E-2</v>
      </c>
      <c r="K15" s="28">
        <v>4.9070631970260223E-2</v>
      </c>
      <c r="L15" s="28">
        <v>0.29702602230483272</v>
      </c>
      <c r="M15" s="28">
        <v>6.9144981412639403E-2</v>
      </c>
      <c r="N15" s="28">
        <v>0.23568773234200743</v>
      </c>
      <c r="O15" s="28">
        <v>6.5799256505576206E-2</v>
      </c>
      <c r="P15" s="28">
        <v>1.0408921933085501E-2</v>
      </c>
    </row>
    <row r="16" spans="1:16384" ht="15" customHeight="1">
      <c r="A16" s="47"/>
      <c r="B16" s="25"/>
      <c r="C16" s="49" t="s">
        <v>303</v>
      </c>
      <c r="D16" s="29">
        <v>2875</v>
      </c>
      <c r="E16" s="30">
        <v>1684</v>
      </c>
      <c r="F16" s="31">
        <v>1473</v>
      </c>
      <c r="G16" s="31">
        <v>702</v>
      </c>
      <c r="H16" s="31">
        <v>1631</v>
      </c>
      <c r="I16" s="31">
        <v>469</v>
      </c>
      <c r="J16" s="31">
        <v>192</v>
      </c>
      <c r="K16" s="31">
        <v>146</v>
      </c>
      <c r="L16" s="31">
        <v>797</v>
      </c>
      <c r="M16" s="31">
        <v>187</v>
      </c>
      <c r="N16" s="31">
        <v>600</v>
      </c>
      <c r="O16" s="31">
        <v>165</v>
      </c>
      <c r="P16" s="31">
        <v>51</v>
      </c>
    </row>
    <row r="17" spans="1:16" ht="15" customHeight="1">
      <c r="A17" s="47"/>
      <c r="B17" s="25"/>
      <c r="C17" s="51"/>
      <c r="D17" s="32">
        <v>1</v>
      </c>
      <c r="E17" s="27">
        <v>0.58573913043478265</v>
      </c>
      <c r="F17" s="28">
        <v>0.5123478260869565</v>
      </c>
      <c r="G17" s="28">
        <v>0.24417391304347827</v>
      </c>
      <c r="H17" s="28">
        <v>0.56730434782608696</v>
      </c>
      <c r="I17" s="28">
        <v>0.16313043478260869</v>
      </c>
      <c r="J17" s="28">
        <v>6.6782608695652168E-2</v>
      </c>
      <c r="K17" s="28">
        <v>5.0782608695652175E-2</v>
      </c>
      <c r="L17" s="28">
        <v>0.2772173913043478</v>
      </c>
      <c r="M17" s="28">
        <v>6.5043478260869564E-2</v>
      </c>
      <c r="N17" s="28">
        <v>0.20869565217391303</v>
      </c>
      <c r="O17" s="28">
        <v>5.7391304347826085E-2</v>
      </c>
      <c r="P17" s="28">
        <v>1.7739130434782608E-2</v>
      </c>
    </row>
    <row r="18" spans="1:16" ht="15" customHeight="1">
      <c r="A18" s="47"/>
      <c r="B18" s="25"/>
      <c r="C18" s="49" t="s">
        <v>304</v>
      </c>
      <c r="D18" s="29">
        <v>3280</v>
      </c>
      <c r="E18" s="30">
        <v>2062</v>
      </c>
      <c r="F18" s="31">
        <v>1796</v>
      </c>
      <c r="G18" s="31">
        <v>749</v>
      </c>
      <c r="H18" s="31">
        <v>1801</v>
      </c>
      <c r="I18" s="31">
        <v>599</v>
      </c>
      <c r="J18" s="31">
        <v>219</v>
      </c>
      <c r="K18" s="31">
        <v>128</v>
      </c>
      <c r="L18" s="31">
        <v>816</v>
      </c>
      <c r="M18" s="31">
        <v>177</v>
      </c>
      <c r="N18" s="31">
        <v>699</v>
      </c>
      <c r="O18" s="31">
        <v>176</v>
      </c>
      <c r="P18" s="31">
        <v>48</v>
      </c>
    </row>
    <row r="19" spans="1:16" ht="15" customHeight="1">
      <c r="A19" s="47"/>
      <c r="B19" s="25"/>
      <c r="C19" s="51"/>
      <c r="D19" s="32">
        <v>1</v>
      </c>
      <c r="E19" s="27">
        <v>0.62865853658536586</v>
      </c>
      <c r="F19" s="28">
        <v>0.54756097560975614</v>
      </c>
      <c r="G19" s="28">
        <v>0.22835365853658537</v>
      </c>
      <c r="H19" s="28">
        <v>0.54908536585365852</v>
      </c>
      <c r="I19" s="28">
        <v>0.18262195121951219</v>
      </c>
      <c r="J19" s="28">
        <v>6.6768292682926833E-2</v>
      </c>
      <c r="K19" s="28">
        <v>3.9024390243902439E-2</v>
      </c>
      <c r="L19" s="28">
        <v>0.24878048780487805</v>
      </c>
      <c r="M19" s="28">
        <v>5.3963414634146341E-2</v>
      </c>
      <c r="N19" s="28">
        <v>0.21310975609756097</v>
      </c>
      <c r="O19" s="28">
        <v>5.3658536585365853E-2</v>
      </c>
      <c r="P19" s="28">
        <v>1.4634146341463415E-2</v>
      </c>
    </row>
    <row r="20" spans="1:16" ht="15" customHeight="1">
      <c r="A20" s="47"/>
      <c r="B20" s="25"/>
      <c r="C20" s="49" t="s">
        <v>305</v>
      </c>
      <c r="D20" s="29">
        <v>4523</v>
      </c>
      <c r="E20" s="30">
        <v>2927</v>
      </c>
      <c r="F20" s="31">
        <v>2607</v>
      </c>
      <c r="G20" s="31">
        <v>959</v>
      </c>
      <c r="H20" s="31">
        <v>2302</v>
      </c>
      <c r="I20" s="31">
        <v>850</v>
      </c>
      <c r="J20" s="31">
        <v>288</v>
      </c>
      <c r="K20" s="31">
        <v>207</v>
      </c>
      <c r="L20" s="31">
        <v>1078</v>
      </c>
      <c r="M20" s="31">
        <v>246</v>
      </c>
      <c r="N20" s="31">
        <v>946</v>
      </c>
      <c r="O20" s="31">
        <v>228</v>
      </c>
      <c r="P20" s="31">
        <v>67</v>
      </c>
    </row>
    <row r="21" spans="1:16" ht="15" customHeight="1">
      <c r="A21" s="47"/>
      <c r="B21" s="25"/>
      <c r="C21" s="51"/>
      <c r="D21" s="32">
        <v>1</v>
      </c>
      <c r="E21" s="27">
        <v>0.64713685606898075</v>
      </c>
      <c r="F21" s="28">
        <v>0.57638735352642056</v>
      </c>
      <c r="G21" s="28">
        <v>0.21202741543223524</v>
      </c>
      <c r="H21" s="28">
        <v>0.50895423391554273</v>
      </c>
      <c r="I21" s="28">
        <v>0.18792836612867567</v>
      </c>
      <c r="J21" s="28">
        <v>6.3674552288304223E-2</v>
      </c>
      <c r="K21" s="28">
        <v>4.5766084457218657E-2</v>
      </c>
      <c r="L21" s="28">
        <v>0.23833738669024984</v>
      </c>
      <c r="M21" s="28">
        <v>5.4388680079593188E-2</v>
      </c>
      <c r="N21" s="28">
        <v>0.20915321689144373</v>
      </c>
      <c r="O21" s="28">
        <v>5.0409020561574175E-2</v>
      </c>
      <c r="P21" s="28">
        <v>1.4813177094848551E-2</v>
      </c>
    </row>
    <row r="22" spans="1:16" ht="15" customHeight="1">
      <c r="A22" s="47"/>
      <c r="B22" s="25"/>
      <c r="C22" s="49" t="s">
        <v>306</v>
      </c>
      <c r="D22" s="29">
        <v>5762</v>
      </c>
      <c r="E22" s="30">
        <v>3769</v>
      </c>
      <c r="F22" s="31">
        <v>3334</v>
      </c>
      <c r="G22" s="31">
        <v>1146</v>
      </c>
      <c r="H22" s="31">
        <v>2390</v>
      </c>
      <c r="I22" s="31">
        <v>977</v>
      </c>
      <c r="J22" s="31">
        <v>318</v>
      </c>
      <c r="K22" s="31">
        <v>198</v>
      </c>
      <c r="L22" s="31">
        <v>1341</v>
      </c>
      <c r="M22" s="31">
        <v>269</v>
      </c>
      <c r="N22" s="31">
        <v>1064</v>
      </c>
      <c r="O22" s="31">
        <v>338</v>
      </c>
      <c r="P22" s="31">
        <v>101</v>
      </c>
    </row>
    <row r="23" spans="1:16" ht="15" customHeight="1">
      <c r="A23" s="47"/>
      <c r="B23" s="40"/>
      <c r="C23" s="50"/>
      <c r="D23" s="41">
        <v>1</v>
      </c>
      <c r="E23" s="42">
        <v>0.65411315515446022</v>
      </c>
      <c r="F23" s="43">
        <v>0.57861853523082263</v>
      </c>
      <c r="G23" s="43">
        <v>0.19888927455744534</v>
      </c>
      <c r="H23" s="43">
        <v>0.41478653245400904</v>
      </c>
      <c r="I23" s="43">
        <v>0.16955918083998611</v>
      </c>
      <c r="J23" s="43">
        <v>5.5189170426935094E-2</v>
      </c>
      <c r="K23" s="43">
        <v>3.4363068379035057E-2</v>
      </c>
      <c r="L23" s="43">
        <v>0.23273169038528288</v>
      </c>
      <c r="M23" s="43">
        <v>4.6685178757375913E-2</v>
      </c>
      <c r="N23" s="43">
        <v>0.18465810482471365</v>
      </c>
      <c r="O23" s="43">
        <v>5.866018743491843E-2</v>
      </c>
      <c r="P23" s="43">
        <v>1.7528635890315863E-2</v>
      </c>
    </row>
    <row r="24" spans="1:16" ht="15" customHeight="1">
      <c r="A24" s="47"/>
      <c r="B24" s="25" t="s">
        <v>295</v>
      </c>
      <c r="C24" s="52" t="s">
        <v>307</v>
      </c>
      <c r="D24" s="22">
        <v>2093</v>
      </c>
      <c r="E24" s="23">
        <v>856</v>
      </c>
      <c r="F24" s="24">
        <v>697</v>
      </c>
      <c r="G24" s="24">
        <v>616</v>
      </c>
      <c r="H24" s="24">
        <v>1097</v>
      </c>
      <c r="I24" s="24">
        <v>346</v>
      </c>
      <c r="J24" s="24">
        <v>170</v>
      </c>
      <c r="K24" s="24">
        <v>122</v>
      </c>
      <c r="L24" s="24">
        <v>315</v>
      </c>
      <c r="M24" s="24">
        <v>133</v>
      </c>
      <c r="N24" s="24">
        <v>436</v>
      </c>
      <c r="O24" s="24">
        <v>175</v>
      </c>
      <c r="P24" s="24">
        <v>42</v>
      </c>
    </row>
    <row r="25" spans="1:16" ht="15" customHeight="1">
      <c r="A25" s="47"/>
      <c r="B25" s="25"/>
      <c r="C25" s="51"/>
      <c r="D25" s="32">
        <v>1</v>
      </c>
      <c r="E25" s="27">
        <v>0.40898232202580026</v>
      </c>
      <c r="F25" s="28">
        <v>0.33301481127568083</v>
      </c>
      <c r="G25" s="28">
        <v>0.29431438127090304</v>
      </c>
      <c r="H25" s="28">
        <v>0.52412804586717632</v>
      </c>
      <c r="I25" s="28">
        <v>0.16531294792164358</v>
      </c>
      <c r="J25" s="28">
        <v>8.1223124701385568E-2</v>
      </c>
      <c r="K25" s="28">
        <v>5.8289536550406112E-2</v>
      </c>
      <c r="L25" s="28">
        <v>0.15050167224080269</v>
      </c>
      <c r="M25" s="28">
        <v>6.354515050167224E-2</v>
      </c>
      <c r="N25" s="28">
        <v>0.20831342570473005</v>
      </c>
      <c r="O25" s="28">
        <v>8.3612040133779264E-2</v>
      </c>
      <c r="P25" s="28">
        <v>2.0066889632107024E-2</v>
      </c>
    </row>
    <row r="26" spans="1:16" ht="15" customHeight="1">
      <c r="A26" s="47"/>
      <c r="B26" s="25"/>
      <c r="C26" s="49" t="s">
        <v>308</v>
      </c>
      <c r="D26" s="29">
        <v>6217</v>
      </c>
      <c r="E26" s="30">
        <v>4559</v>
      </c>
      <c r="F26" s="31">
        <v>4046</v>
      </c>
      <c r="G26" s="31">
        <v>1383</v>
      </c>
      <c r="H26" s="31">
        <v>2721</v>
      </c>
      <c r="I26" s="31">
        <v>1109</v>
      </c>
      <c r="J26" s="31">
        <v>331</v>
      </c>
      <c r="K26" s="31">
        <v>220</v>
      </c>
      <c r="L26" s="31">
        <v>1291</v>
      </c>
      <c r="M26" s="31">
        <v>312</v>
      </c>
      <c r="N26" s="31">
        <v>1204</v>
      </c>
      <c r="O26" s="31">
        <v>315</v>
      </c>
      <c r="P26" s="31">
        <v>75</v>
      </c>
    </row>
    <row r="27" spans="1:16" ht="15" customHeight="1">
      <c r="A27" s="47"/>
      <c r="B27" s="25"/>
      <c r="C27" s="51"/>
      <c r="D27" s="32">
        <v>1</v>
      </c>
      <c r="E27" s="27">
        <v>0.7333118867621039</v>
      </c>
      <c r="F27" s="28">
        <v>0.65079620395689242</v>
      </c>
      <c r="G27" s="28">
        <v>0.22245456007720765</v>
      </c>
      <c r="H27" s="28">
        <v>0.43767090236448447</v>
      </c>
      <c r="I27" s="28">
        <v>0.1783818562007399</v>
      </c>
      <c r="J27" s="28">
        <v>5.3241113077046806E-2</v>
      </c>
      <c r="K27" s="28">
        <v>3.5386842528550747E-2</v>
      </c>
      <c r="L27" s="28">
        <v>0.20765642592890463</v>
      </c>
      <c r="M27" s="28">
        <v>5.0184976676853787E-2</v>
      </c>
      <c r="N27" s="28">
        <v>0.19366253820170501</v>
      </c>
      <c r="O27" s="28">
        <v>5.0667524529515846E-2</v>
      </c>
      <c r="P27" s="28">
        <v>1.2063696316551391E-2</v>
      </c>
    </row>
    <row r="28" spans="1:16" ht="15" customHeight="1">
      <c r="A28" s="47"/>
      <c r="B28" s="25"/>
      <c r="C28" s="49" t="s">
        <v>406</v>
      </c>
      <c r="D28" s="29">
        <v>7018</v>
      </c>
      <c r="E28" s="30">
        <v>4698</v>
      </c>
      <c r="F28" s="31">
        <v>4154</v>
      </c>
      <c r="G28" s="31">
        <v>1102</v>
      </c>
      <c r="H28" s="31">
        <v>3798</v>
      </c>
      <c r="I28" s="31">
        <v>1101</v>
      </c>
      <c r="J28" s="31">
        <v>441</v>
      </c>
      <c r="K28" s="31">
        <v>281</v>
      </c>
      <c r="L28" s="31">
        <v>2412</v>
      </c>
      <c r="M28" s="31">
        <v>390</v>
      </c>
      <c r="N28" s="31">
        <v>1513</v>
      </c>
      <c r="O28" s="31">
        <v>338</v>
      </c>
      <c r="P28" s="31">
        <v>64</v>
      </c>
    </row>
    <row r="29" spans="1:16" ht="15" customHeight="1">
      <c r="A29" s="47"/>
      <c r="B29" s="25"/>
      <c r="C29" s="51"/>
      <c r="D29" s="32">
        <v>1</v>
      </c>
      <c r="E29" s="27">
        <v>0.66942148760330578</v>
      </c>
      <c r="F29" s="28">
        <v>0.59190652607580507</v>
      </c>
      <c r="G29" s="28">
        <v>0.15702479338842976</v>
      </c>
      <c r="H29" s="28">
        <v>0.54117982331148473</v>
      </c>
      <c r="I29" s="28">
        <v>0.15688230265032774</v>
      </c>
      <c r="J29" s="28">
        <v>6.2838415502992309E-2</v>
      </c>
      <c r="K29" s="28">
        <v>4.0039897406668565E-2</v>
      </c>
      <c r="L29" s="28">
        <v>0.34368766030208037</v>
      </c>
      <c r="M29" s="28">
        <v>5.5571387859789115E-2</v>
      </c>
      <c r="N29" s="28">
        <v>0.21558848674836137</v>
      </c>
      <c r="O29" s="28">
        <v>4.8161869478483901E-2</v>
      </c>
      <c r="P29" s="28">
        <v>9.119407238529496E-3</v>
      </c>
    </row>
    <row r="30" spans="1:16" ht="15" customHeight="1">
      <c r="A30" s="47"/>
      <c r="B30" s="25"/>
      <c r="C30" s="49" t="s">
        <v>407</v>
      </c>
      <c r="D30" s="29">
        <v>4023</v>
      </c>
      <c r="E30" s="30">
        <v>2023</v>
      </c>
      <c r="F30" s="31">
        <v>1801</v>
      </c>
      <c r="G30" s="31">
        <v>1130</v>
      </c>
      <c r="H30" s="31">
        <v>2195</v>
      </c>
      <c r="I30" s="31">
        <v>780</v>
      </c>
      <c r="J30" s="31">
        <v>288</v>
      </c>
      <c r="K30" s="31">
        <v>202</v>
      </c>
      <c r="L30" s="31">
        <v>878</v>
      </c>
      <c r="M30" s="31">
        <v>245</v>
      </c>
      <c r="N30" s="31">
        <v>835</v>
      </c>
      <c r="O30" s="31">
        <v>281</v>
      </c>
      <c r="P30" s="31">
        <v>66</v>
      </c>
    </row>
    <row r="31" spans="1:16" ht="15" customHeight="1">
      <c r="A31" s="47"/>
      <c r="B31" s="40"/>
      <c r="C31" s="50"/>
      <c r="D31" s="41">
        <v>1</v>
      </c>
      <c r="E31" s="42">
        <v>0.50285856326124778</v>
      </c>
      <c r="F31" s="43">
        <v>0.44767586378324631</v>
      </c>
      <c r="G31" s="43">
        <v>0.28088491175739499</v>
      </c>
      <c r="H31" s="43">
        <v>0.54561272682078055</v>
      </c>
      <c r="I31" s="43">
        <v>0.19388516032811334</v>
      </c>
      <c r="J31" s="43">
        <v>7.1588366890380312E-2</v>
      </c>
      <c r="K31" s="43">
        <v>5.0211285110613971E-2</v>
      </c>
      <c r="L31" s="43">
        <v>0.21824509072831219</v>
      </c>
      <c r="M31" s="43">
        <v>6.0899826000497141E-2</v>
      </c>
      <c r="N31" s="43">
        <v>0.20755654983842903</v>
      </c>
      <c r="O31" s="43">
        <v>6.9848371861794684E-2</v>
      </c>
      <c r="P31" s="43">
        <v>1.6405667412378821E-2</v>
      </c>
    </row>
    <row r="32" spans="1:16" ht="15" customHeight="1">
      <c r="A32" s="47"/>
      <c r="B32" s="25" t="s">
        <v>296</v>
      </c>
      <c r="C32" s="52" t="s">
        <v>408</v>
      </c>
      <c r="D32" s="22">
        <v>2534</v>
      </c>
      <c r="E32" s="33">
        <v>1343</v>
      </c>
      <c r="F32" s="34">
        <v>1186</v>
      </c>
      <c r="G32" s="34">
        <v>437</v>
      </c>
      <c r="H32" s="34">
        <v>1040</v>
      </c>
      <c r="I32" s="34">
        <v>340</v>
      </c>
      <c r="J32" s="34">
        <v>119</v>
      </c>
      <c r="K32" s="34">
        <v>70</v>
      </c>
      <c r="L32" s="34">
        <v>588</v>
      </c>
      <c r="M32" s="34">
        <v>113</v>
      </c>
      <c r="N32" s="34">
        <v>457</v>
      </c>
      <c r="O32" s="34">
        <v>308</v>
      </c>
      <c r="P32" s="34">
        <v>49</v>
      </c>
    </row>
    <row r="33" spans="1:16" ht="15" customHeight="1">
      <c r="A33" s="47"/>
      <c r="B33" s="25"/>
      <c r="C33" s="51"/>
      <c r="D33" s="32">
        <v>1</v>
      </c>
      <c r="E33" s="27">
        <v>0.52999210734017366</v>
      </c>
      <c r="F33" s="28">
        <v>0.46803472770323601</v>
      </c>
      <c r="G33" s="28">
        <v>0.17245461720599842</v>
      </c>
      <c r="H33" s="28">
        <v>0.41041831097079717</v>
      </c>
      <c r="I33" s="28">
        <v>0.13417521704814522</v>
      </c>
      <c r="J33" s="28">
        <v>4.6961325966850827E-2</v>
      </c>
      <c r="K33" s="28">
        <v>2.7624309392265192E-2</v>
      </c>
      <c r="L33" s="28">
        <v>0.23204419889502761</v>
      </c>
      <c r="M33" s="28">
        <v>4.4593528018942383E-2</v>
      </c>
      <c r="N33" s="28">
        <v>0.18034727703235989</v>
      </c>
      <c r="O33" s="28">
        <v>0.12154696132596685</v>
      </c>
      <c r="P33" s="28">
        <v>1.9337016574585635E-2</v>
      </c>
    </row>
    <row r="34" spans="1:16" ht="15" customHeight="1">
      <c r="A34" s="47"/>
      <c r="B34" s="25"/>
      <c r="C34" s="49" t="s">
        <v>409</v>
      </c>
      <c r="D34" s="29">
        <v>13584</v>
      </c>
      <c r="E34" s="35">
        <v>8631</v>
      </c>
      <c r="F34" s="36">
        <v>7709</v>
      </c>
      <c r="G34" s="36">
        <v>2909</v>
      </c>
      <c r="H34" s="36">
        <v>6864</v>
      </c>
      <c r="I34" s="36">
        <v>2404</v>
      </c>
      <c r="J34" s="36">
        <v>794</v>
      </c>
      <c r="K34" s="36">
        <v>529</v>
      </c>
      <c r="L34" s="36">
        <v>3470</v>
      </c>
      <c r="M34" s="36">
        <v>746</v>
      </c>
      <c r="N34" s="36">
        <v>2811</v>
      </c>
      <c r="O34" s="36">
        <v>690</v>
      </c>
      <c r="P34" s="36">
        <v>177</v>
      </c>
    </row>
    <row r="35" spans="1:16" ht="15" customHeight="1">
      <c r="A35" s="47"/>
      <c r="B35" s="25"/>
      <c r="C35" s="51"/>
      <c r="D35" s="32">
        <v>1</v>
      </c>
      <c r="E35" s="27">
        <v>0.63537985865724378</v>
      </c>
      <c r="F35" s="28">
        <v>0.56750588928150769</v>
      </c>
      <c r="G35" s="28">
        <v>0.21414899882214369</v>
      </c>
      <c r="H35" s="28">
        <v>0.5053003533568905</v>
      </c>
      <c r="I35" s="28">
        <v>0.17697290930506479</v>
      </c>
      <c r="J35" s="28">
        <v>5.8451118963486454E-2</v>
      </c>
      <c r="K35" s="28">
        <v>3.8942873969375735E-2</v>
      </c>
      <c r="L35" s="28">
        <v>0.25544758539458184</v>
      </c>
      <c r="M35" s="28">
        <v>5.4917550058892817E-2</v>
      </c>
      <c r="N35" s="28">
        <v>0.20693462897526502</v>
      </c>
      <c r="O35" s="28">
        <v>5.0795053003533569E-2</v>
      </c>
      <c r="P35" s="28">
        <v>1.3030035335689047E-2</v>
      </c>
    </row>
    <row r="36" spans="1:16" ht="15" customHeight="1">
      <c r="A36" s="47"/>
      <c r="B36" s="25"/>
      <c r="C36" s="49" t="s">
        <v>410</v>
      </c>
      <c r="D36" s="29">
        <v>2397</v>
      </c>
      <c r="E36" s="35">
        <v>1595</v>
      </c>
      <c r="F36" s="36">
        <v>1360</v>
      </c>
      <c r="G36" s="36">
        <v>639</v>
      </c>
      <c r="H36" s="36">
        <v>1427</v>
      </c>
      <c r="I36" s="36">
        <v>448</v>
      </c>
      <c r="J36" s="36">
        <v>239</v>
      </c>
      <c r="K36" s="36">
        <v>159</v>
      </c>
      <c r="L36" s="36">
        <v>649</v>
      </c>
      <c r="M36" s="36">
        <v>161</v>
      </c>
      <c r="N36" s="36">
        <v>524</v>
      </c>
      <c r="O36" s="36">
        <v>64</v>
      </c>
      <c r="P36" s="36">
        <v>32</v>
      </c>
    </row>
    <row r="37" spans="1:16" ht="15" customHeight="1">
      <c r="A37" s="47"/>
      <c r="B37" s="25"/>
      <c r="C37" s="51"/>
      <c r="D37" s="32">
        <v>1</v>
      </c>
      <c r="E37" s="27">
        <v>0.66541510221109723</v>
      </c>
      <c r="F37" s="28">
        <v>0.56737588652482274</v>
      </c>
      <c r="G37" s="28">
        <v>0.26658322903629539</v>
      </c>
      <c r="H37" s="28">
        <v>0.59532749269920737</v>
      </c>
      <c r="I37" s="28">
        <v>0.1869002920317063</v>
      </c>
      <c r="J37" s="28">
        <v>9.9707968293700461E-2</v>
      </c>
      <c r="K37" s="28">
        <v>6.6332916145181484E-2</v>
      </c>
      <c r="L37" s="28">
        <v>0.27075511055486023</v>
      </c>
      <c r="M37" s="28">
        <v>6.7167292448894453E-2</v>
      </c>
      <c r="N37" s="28">
        <v>0.21860659157279932</v>
      </c>
      <c r="O37" s="28">
        <v>2.6700041718815185E-2</v>
      </c>
      <c r="P37" s="28">
        <v>1.3350020859407593E-2</v>
      </c>
    </row>
    <row r="38" spans="1:16" ht="15" customHeight="1">
      <c r="A38" s="47"/>
      <c r="B38" s="25"/>
      <c r="C38" s="49" t="s">
        <v>411</v>
      </c>
      <c r="D38" s="29">
        <v>794</v>
      </c>
      <c r="E38" s="35">
        <v>526</v>
      </c>
      <c r="F38" s="36">
        <v>411</v>
      </c>
      <c r="G38" s="36">
        <v>247</v>
      </c>
      <c r="H38" s="36">
        <v>460</v>
      </c>
      <c r="I38" s="36">
        <v>135</v>
      </c>
      <c r="J38" s="36">
        <v>81</v>
      </c>
      <c r="K38" s="36">
        <v>68</v>
      </c>
      <c r="L38" s="36">
        <v>171</v>
      </c>
      <c r="M38" s="36">
        <v>67</v>
      </c>
      <c r="N38" s="36">
        <v>191</v>
      </c>
      <c r="O38" s="36">
        <v>31</v>
      </c>
      <c r="P38" s="36">
        <v>19</v>
      </c>
    </row>
    <row r="39" spans="1:16" ht="15" customHeight="1">
      <c r="A39" s="47"/>
      <c r="B39" s="40"/>
      <c r="C39" s="50"/>
      <c r="D39" s="41">
        <v>1</v>
      </c>
      <c r="E39" s="42">
        <v>0.66246851385390426</v>
      </c>
      <c r="F39" s="43">
        <v>0.51763224181360201</v>
      </c>
      <c r="G39" s="43">
        <v>0.31108312342569272</v>
      </c>
      <c r="H39" s="43">
        <v>0.57934508816120911</v>
      </c>
      <c r="I39" s="43">
        <v>0.17002518891687657</v>
      </c>
      <c r="J39" s="43">
        <v>0.10201511335012595</v>
      </c>
      <c r="K39" s="43">
        <v>8.5642317380352648E-2</v>
      </c>
      <c r="L39" s="43">
        <v>0.21536523929471033</v>
      </c>
      <c r="M39" s="43">
        <v>8.4382871536523935E-2</v>
      </c>
      <c r="N39" s="43">
        <v>0.24055415617128464</v>
      </c>
      <c r="O39" s="43">
        <v>3.9042821158690177E-2</v>
      </c>
      <c r="P39" s="43">
        <v>2.3929471032745592E-2</v>
      </c>
    </row>
    <row r="40" spans="1:16" ht="15" customHeight="1">
      <c r="A40" s="47"/>
      <c r="B40" s="25" t="s">
        <v>297</v>
      </c>
      <c r="C40" s="52" t="s">
        <v>2</v>
      </c>
      <c r="D40" s="22">
        <v>1979</v>
      </c>
      <c r="E40" s="23">
        <v>1215</v>
      </c>
      <c r="F40" s="24">
        <v>1103</v>
      </c>
      <c r="G40" s="24">
        <v>442</v>
      </c>
      <c r="H40" s="24">
        <v>1122</v>
      </c>
      <c r="I40" s="24">
        <v>325</v>
      </c>
      <c r="J40" s="24">
        <v>115</v>
      </c>
      <c r="K40" s="24">
        <v>93</v>
      </c>
      <c r="L40" s="24">
        <v>465</v>
      </c>
      <c r="M40" s="24">
        <v>109</v>
      </c>
      <c r="N40" s="24">
        <v>440</v>
      </c>
      <c r="O40" s="24">
        <v>83</v>
      </c>
      <c r="P40" s="24">
        <v>21</v>
      </c>
    </row>
    <row r="41" spans="1:16" ht="15" customHeight="1">
      <c r="A41" s="47"/>
      <c r="B41" s="25"/>
      <c r="C41" s="51"/>
      <c r="D41" s="32">
        <v>1</v>
      </c>
      <c r="E41" s="27">
        <v>0.61394643759474488</v>
      </c>
      <c r="F41" s="28">
        <v>0.55735219807983827</v>
      </c>
      <c r="G41" s="28">
        <v>0.22334512379989893</v>
      </c>
      <c r="H41" s="28">
        <v>0.56695300656897418</v>
      </c>
      <c r="I41" s="28">
        <v>0.16422435573521982</v>
      </c>
      <c r="J41" s="28">
        <v>5.8110156644770088E-2</v>
      </c>
      <c r="K41" s="28">
        <v>4.6993431025770589E-2</v>
      </c>
      <c r="L41" s="28">
        <v>0.23496715512885297</v>
      </c>
      <c r="M41" s="28">
        <v>5.5078322385042948E-2</v>
      </c>
      <c r="N41" s="28">
        <v>0.22233451237998988</v>
      </c>
      <c r="O41" s="28">
        <v>4.1940373926225363E-2</v>
      </c>
      <c r="P41" s="28">
        <v>1.0611419909044972E-2</v>
      </c>
    </row>
    <row r="42" spans="1:16" ht="15" customHeight="1">
      <c r="A42" s="47"/>
      <c r="B42" s="25"/>
      <c r="C42" s="49" t="s">
        <v>309</v>
      </c>
      <c r="D42" s="29">
        <v>1921</v>
      </c>
      <c r="E42" s="30">
        <v>1232</v>
      </c>
      <c r="F42" s="31">
        <v>1062</v>
      </c>
      <c r="G42" s="31">
        <v>374</v>
      </c>
      <c r="H42" s="31">
        <v>900</v>
      </c>
      <c r="I42" s="31">
        <v>331</v>
      </c>
      <c r="J42" s="31">
        <v>97</v>
      </c>
      <c r="K42" s="31">
        <v>80</v>
      </c>
      <c r="L42" s="31">
        <v>508</v>
      </c>
      <c r="M42" s="31">
        <v>113</v>
      </c>
      <c r="N42" s="31">
        <v>435</v>
      </c>
      <c r="O42" s="31">
        <v>96</v>
      </c>
      <c r="P42" s="31">
        <v>20</v>
      </c>
    </row>
    <row r="43" spans="1:16" ht="15" customHeight="1">
      <c r="A43" s="47"/>
      <c r="B43" s="25"/>
      <c r="C43" s="51"/>
      <c r="D43" s="32">
        <v>1</v>
      </c>
      <c r="E43" s="27">
        <v>0.64133263925039041</v>
      </c>
      <c r="F43" s="28">
        <v>0.55283706402915145</v>
      </c>
      <c r="G43" s="28">
        <v>0.19469026548672566</v>
      </c>
      <c r="H43" s="28">
        <v>0.46850598646538261</v>
      </c>
      <c r="I43" s="28">
        <v>0.17230609057782406</v>
      </c>
      <c r="J43" s="28">
        <v>5.049453409682457E-2</v>
      </c>
      <c r="K43" s="28">
        <v>4.1644976574700676E-2</v>
      </c>
      <c r="L43" s="28">
        <v>0.26444560124934929</v>
      </c>
      <c r="M43" s="28">
        <v>5.8823529411764705E-2</v>
      </c>
      <c r="N43" s="28">
        <v>0.22644456012493494</v>
      </c>
      <c r="O43" s="28">
        <v>4.9973971889640811E-2</v>
      </c>
      <c r="P43" s="28">
        <v>1.0411244143675169E-2</v>
      </c>
    </row>
    <row r="44" spans="1:16" ht="15" customHeight="1">
      <c r="A44" s="47"/>
      <c r="B44" s="25"/>
      <c r="C44" s="49" t="s">
        <v>310</v>
      </c>
      <c r="D44" s="29">
        <v>1117</v>
      </c>
      <c r="E44" s="30">
        <v>732</v>
      </c>
      <c r="F44" s="31">
        <v>701</v>
      </c>
      <c r="G44" s="31">
        <v>259</v>
      </c>
      <c r="H44" s="31">
        <v>625</v>
      </c>
      <c r="I44" s="31">
        <v>248</v>
      </c>
      <c r="J44" s="31">
        <v>73</v>
      </c>
      <c r="K44" s="31">
        <v>63</v>
      </c>
      <c r="L44" s="31">
        <v>272</v>
      </c>
      <c r="M44" s="31">
        <v>66</v>
      </c>
      <c r="N44" s="31">
        <v>282</v>
      </c>
      <c r="O44" s="31">
        <v>48</v>
      </c>
      <c r="P44" s="31">
        <v>5</v>
      </c>
    </row>
    <row r="45" spans="1:16" ht="15" customHeight="1">
      <c r="A45" s="47"/>
      <c r="B45" s="25"/>
      <c r="C45" s="51"/>
      <c r="D45" s="32">
        <v>1</v>
      </c>
      <c r="E45" s="27">
        <v>0.65532676812891677</v>
      </c>
      <c r="F45" s="28">
        <v>0.62757385854968661</v>
      </c>
      <c r="G45" s="28">
        <v>0.23187108325872874</v>
      </c>
      <c r="H45" s="28">
        <v>0.55953446732318712</v>
      </c>
      <c r="I45" s="28">
        <v>0.22202327663384064</v>
      </c>
      <c r="J45" s="28">
        <v>6.535362578334826E-2</v>
      </c>
      <c r="K45" s="28">
        <v>5.640107430617726E-2</v>
      </c>
      <c r="L45" s="28">
        <v>0.24350940017905104</v>
      </c>
      <c r="M45" s="28">
        <v>5.908683974932856E-2</v>
      </c>
      <c r="N45" s="28">
        <v>0.25246195165622204</v>
      </c>
      <c r="O45" s="28">
        <v>4.2972247090420773E-2</v>
      </c>
      <c r="P45" s="28">
        <v>4.4762757385854966E-3</v>
      </c>
    </row>
    <row r="46" spans="1:16" ht="15" customHeight="1">
      <c r="A46" s="47"/>
      <c r="B46" s="25"/>
      <c r="C46" s="49" t="s">
        <v>5</v>
      </c>
      <c r="D46" s="29">
        <v>1482</v>
      </c>
      <c r="E46" s="30">
        <v>951</v>
      </c>
      <c r="F46" s="31">
        <v>859</v>
      </c>
      <c r="G46" s="31">
        <v>318</v>
      </c>
      <c r="H46" s="31">
        <v>819</v>
      </c>
      <c r="I46" s="31">
        <v>258</v>
      </c>
      <c r="J46" s="31">
        <v>98</v>
      </c>
      <c r="K46" s="31">
        <v>59</v>
      </c>
      <c r="L46" s="31">
        <v>410</v>
      </c>
      <c r="M46" s="31">
        <v>100</v>
      </c>
      <c r="N46" s="31">
        <v>340</v>
      </c>
      <c r="O46" s="31">
        <v>73</v>
      </c>
      <c r="P46" s="31">
        <v>38</v>
      </c>
    </row>
    <row r="47" spans="1:16" ht="15" customHeight="1">
      <c r="A47" s="47"/>
      <c r="B47" s="25"/>
      <c r="C47" s="51"/>
      <c r="D47" s="32">
        <v>1</v>
      </c>
      <c r="E47" s="27">
        <v>0.6417004048582996</v>
      </c>
      <c r="F47" s="28">
        <v>0.57962213225371118</v>
      </c>
      <c r="G47" s="28">
        <v>0.2145748987854251</v>
      </c>
      <c r="H47" s="28">
        <v>0.55263157894736847</v>
      </c>
      <c r="I47" s="28">
        <v>0.17408906882591094</v>
      </c>
      <c r="J47" s="28">
        <v>6.6126855600539811E-2</v>
      </c>
      <c r="K47" s="28">
        <v>3.9811066126855602E-2</v>
      </c>
      <c r="L47" s="28">
        <v>0.2766531713900135</v>
      </c>
      <c r="M47" s="28">
        <v>6.7476383265856948E-2</v>
      </c>
      <c r="N47" s="28">
        <v>0.22941970310391363</v>
      </c>
      <c r="O47" s="28">
        <v>4.9257759784075573E-2</v>
      </c>
      <c r="P47" s="28">
        <v>2.564102564102564E-2</v>
      </c>
    </row>
    <row r="48" spans="1:16" ht="15" customHeight="1">
      <c r="A48" s="47"/>
      <c r="B48" s="25"/>
      <c r="C48" s="49" t="s">
        <v>311</v>
      </c>
      <c r="D48" s="29">
        <v>2208</v>
      </c>
      <c r="E48" s="30">
        <v>1422</v>
      </c>
      <c r="F48" s="31">
        <v>1282</v>
      </c>
      <c r="G48" s="31">
        <v>520</v>
      </c>
      <c r="H48" s="31">
        <v>1167</v>
      </c>
      <c r="I48" s="31">
        <v>418</v>
      </c>
      <c r="J48" s="31">
        <v>159</v>
      </c>
      <c r="K48" s="31">
        <v>106</v>
      </c>
      <c r="L48" s="31">
        <v>537</v>
      </c>
      <c r="M48" s="31">
        <v>156</v>
      </c>
      <c r="N48" s="31">
        <v>471</v>
      </c>
      <c r="O48" s="31">
        <v>82</v>
      </c>
      <c r="P48" s="31">
        <v>41</v>
      </c>
    </row>
    <row r="49" spans="1:16" ht="15" customHeight="1">
      <c r="A49" s="47"/>
      <c r="B49" s="25"/>
      <c r="C49" s="51"/>
      <c r="D49" s="32">
        <v>1</v>
      </c>
      <c r="E49" s="27">
        <v>0.64402173913043481</v>
      </c>
      <c r="F49" s="28">
        <v>0.58061594202898548</v>
      </c>
      <c r="G49" s="28">
        <v>0.23550724637681159</v>
      </c>
      <c r="H49" s="28">
        <v>0.52853260869565222</v>
      </c>
      <c r="I49" s="28">
        <v>0.18931159420289856</v>
      </c>
      <c r="J49" s="28">
        <v>7.2010869565217392E-2</v>
      </c>
      <c r="K49" s="28">
        <v>4.8007246376811592E-2</v>
      </c>
      <c r="L49" s="28">
        <v>0.24320652173913043</v>
      </c>
      <c r="M49" s="28">
        <v>7.0652173913043473E-2</v>
      </c>
      <c r="N49" s="28">
        <v>0.21331521739130435</v>
      </c>
      <c r="O49" s="28">
        <v>3.7137681159420288E-2</v>
      </c>
      <c r="P49" s="28">
        <v>1.8568840579710144E-2</v>
      </c>
    </row>
    <row r="50" spans="1:16" ht="15" customHeight="1">
      <c r="A50" s="47"/>
      <c r="B50" s="25"/>
      <c r="C50" s="49" t="s">
        <v>7</v>
      </c>
      <c r="D50" s="29">
        <v>1532</v>
      </c>
      <c r="E50" s="30">
        <v>976</v>
      </c>
      <c r="F50" s="31">
        <v>885</v>
      </c>
      <c r="G50" s="31">
        <v>355</v>
      </c>
      <c r="H50" s="31">
        <v>733</v>
      </c>
      <c r="I50" s="31">
        <v>307</v>
      </c>
      <c r="J50" s="31">
        <v>102</v>
      </c>
      <c r="K50" s="31">
        <v>56</v>
      </c>
      <c r="L50" s="31">
        <v>373</v>
      </c>
      <c r="M50" s="31">
        <v>110</v>
      </c>
      <c r="N50" s="31">
        <v>333</v>
      </c>
      <c r="O50" s="31">
        <v>72</v>
      </c>
      <c r="P50" s="31">
        <v>21</v>
      </c>
    </row>
    <row r="51" spans="1:16" ht="15" customHeight="1">
      <c r="A51" s="47"/>
      <c r="B51" s="25"/>
      <c r="C51" s="51"/>
      <c r="D51" s="32">
        <v>1</v>
      </c>
      <c r="E51" s="27">
        <v>0.63707571801566576</v>
      </c>
      <c r="F51" s="28">
        <v>0.57767624020887731</v>
      </c>
      <c r="G51" s="28">
        <v>0.23172323759791122</v>
      </c>
      <c r="H51" s="28">
        <v>0.47845953002610964</v>
      </c>
      <c r="I51" s="28">
        <v>0.20039164490861619</v>
      </c>
      <c r="J51" s="28">
        <v>6.6579634464751958E-2</v>
      </c>
      <c r="K51" s="28">
        <v>3.6553524804177548E-2</v>
      </c>
      <c r="L51" s="28">
        <v>0.24347258485639686</v>
      </c>
      <c r="M51" s="28">
        <v>7.1801566579634463E-2</v>
      </c>
      <c r="N51" s="28">
        <v>0.21736292428198434</v>
      </c>
      <c r="O51" s="28">
        <v>4.6997389033942558E-2</v>
      </c>
      <c r="P51" s="28">
        <v>1.370757180156658E-2</v>
      </c>
    </row>
    <row r="52" spans="1:16" ht="15" customHeight="1">
      <c r="A52" s="47"/>
      <c r="B52" s="25"/>
      <c r="C52" s="49" t="s">
        <v>3</v>
      </c>
      <c r="D52" s="29">
        <v>2344</v>
      </c>
      <c r="E52" s="30">
        <v>1452</v>
      </c>
      <c r="F52" s="31">
        <v>1346</v>
      </c>
      <c r="G52" s="31">
        <v>560</v>
      </c>
      <c r="H52" s="31">
        <v>1235</v>
      </c>
      <c r="I52" s="31">
        <v>449</v>
      </c>
      <c r="J52" s="31">
        <v>144</v>
      </c>
      <c r="K52" s="31">
        <v>126</v>
      </c>
      <c r="L52" s="31">
        <v>570</v>
      </c>
      <c r="M52" s="31">
        <v>136</v>
      </c>
      <c r="N52" s="31">
        <v>496</v>
      </c>
      <c r="O52" s="31">
        <v>115</v>
      </c>
      <c r="P52" s="31">
        <v>31</v>
      </c>
    </row>
    <row r="53" spans="1:16" ht="15" customHeight="1">
      <c r="A53" s="47"/>
      <c r="B53" s="25"/>
      <c r="C53" s="51"/>
      <c r="D53" s="32">
        <v>1</v>
      </c>
      <c r="E53" s="27">
        <v>0.61945392491467577</v>
      </c>
      <c r="F53" s="28">
        <v>0.57423208191126285</v>
      </c>
      <c r="G53" s="28">
        <v>0.23890784982935154</v>
      </c>
      <c r="H53" s="28">
        <v>0.52687713310580209</v>
      </c>
      <c r="I53" s="28">
        <v>0.19155290102389078</v>
      </c>
      <c r="J53" s="28">
        <v>6.1433447098976107E-2</v>
      </c>
      <c r="K53" s="28">
        <v>5.3754266211604097E-2</v>
      </c>
      <c r="L53" s="28">
        <v>0.24317406143344711</v>
      </c>
      <c r="M53" s="28">
        <v>5.8020477815699661E-2</v>
      </c>
      <c r="N53" s="28">
        <v>0.21160409556313994</v>
      </c>
      <c r="O53" s="28">
        <v>4.9061433447098977E-2</v>
      </c>
      <c r="P53" s="28">
        <v>1.3225255972696246E-2</v>
      </c>
    </row>
    <row r="54" spans="1:16" ht="15" customHeight="1">
      <c r="A54" s="47"/>
      <c r="B54" s="25"/>
      <c r="C54" s="49" t="s">
        <v>6</v>
      </c>
      <c r="D54" s="29">
        <v>1909</v>
      </c>
      <c r="E54" s="30">
        <v>1164</v>
      </c>
      <c r="F54" s="31">
        <v>1103</v>
      </c>
      <c r="G54" s="31">
        <v>459</v>
      </c>
      <c r="H54" s="31">
        <v>942</v>
      </c>
      <c r="I54" s="31">
        <v>334</v>
      </c>
      <c r="J54" s="31">
        <v>97</v>
      </c>
      <c r="K54" s="31">
        <v>58</v>
      </c>
      <c r="L54" s="31">
        <v>445</v>
      </c>
      <c r="M54" s="31">
        <v>72</v>
      </c>
      <c r="N54" s="31">
        <v>350</v>
      </c>
      <c r="O54" s="31">
        <v>102</v>
      </c>
      <c r="P54" s="31">
        <v>27</v>
      </c>
    </row>
    <row r="55" spans="1:16" ht="15" customHeight="1">
      <c r="A55" s="47"/>
      <c r="B55" s="25"/>
      <c r="C55" s="51"/>
      <c r="D55" s="32">
        <v>1</v>
      </c>
      <c r="E55" s="27">
        <v>0.60974332111052909</v>
      </c>
      <c r="F55" s="28">
        <v>0.57778941854374022</v>
      </c>
      <c r="G55" s="28">
        <v>0.24044002095337874</v>
      </c>
      <c r="H55" s="28">
        <v>0.49345206914614981</v>
      </c>
      <c r="I55" s="28">
        <v>0.1749607124148769</v>
      </c>
      <c r="J55" s="28">
        <v>5.0811943425877422E-2</v>
      </c>
      <c r="K55" s="28">
        <v>3.0382399161864852E-2</v>
      </c>
      <c r="L55" s="28">
        <v>0.23310633839706651</v>
      </c>
      <c r="M55" s="28">
        <v>3.7716081718177058E-2</v>
      </c>
      <c r="N55" s="28">
        <v>0.18334206390780514</v>
      </c>
      <c r="O55" s="28">
        <v>5.3431115767417499E-2</v>
      </c>
      <c r="P55" s="28">
        <v>1.4143530644316397E-2</v>
      </c>
    </row>
    <row r="56" spans="1:16" ht="15" customHeight="1">
      <c r="A56" s="47"/>
      <c r="B56" s="25"/>
      <c r="C56" s="49" t="s">
        <v>8</v>
      </c>
      <c r="D56" s="29">
        <v>5182</v>
      </c>
      <c r="E56" s="30">
        <v>3140</v>
      </c>
      <c r="F56" s="31">
        <v>2474</v>
      </c>
      <c r="G56" s="31">
        <v>1013</v>
      </c>
      <c r="H56" s="31">
        <v>2398</v>
      </c>
      <c r="I56" s="31">
        <v>707</v>
      </c>
      <c r="J56" s="31">
        <v>366</v>
      </c>
      <c r="K56" s="31">
        <v>197</v>
      </c>
      <c r="L56" s="31">
        <v>1379</v>
      </c>
      <c r="M56" s="31">
        <v>242</v>
      </c>
      <c r="N56" s="31">
        <v>901</v>
      </c>
      <c r="O56" s="31">
        <v>448</v>
      </c>
      <c r="P56" s="31">
        <v>111</v>
      </c>
    </row>
    <row r="57" spans="1:16" ht="15" customHeight="1">
      <c r="A57" s="47"/>
      <c r="B57" s="40"/>
      <c r="C57" s="50"/>
      <c r="D57" s="41">
        <v>1</v>
      </c>
      <c r="E57" s="42">
        <v>0.6059436510999614</v>
      </c>
      <c r="F57" s="43">
        <v>0.47742184484754918</v>
      </c>
      <c r="G57" s="43">
        <v>0.19548436896950985</v>
      </c>
      <c r="H57" s="43">
        <v>0.46275569278270939</v>
      </c>
      <c r="I57" s="43">
        <v>0.13643380934002317</v>
      </c>
      <c r="J57" s="43">
        <v>7.0629100733307609E-2</v>
      </c>
      <c r="K57" s="43">
        <v>3.8016209957545351E-2</v>
      </c>
      <c r="L57" s="43">
        <v>0.26611346970281746</v>
      </c>
      <c r="M57" s="43">
        <v>4.6700115785411035E-2</v>
      </c>
      <c r="N57" s="43">
        <v>0.17387109224237746</v>
      </c>
      <c r="O57" s="43">
        <v>8.6453106908529531E-2</v>
      </c>
      <c r="P57" s="43">
        <v>2.1420301042068698E-2</v>
      </c>
    </row>
    <row r="58" spans="1:16" ht="15" customHeight="1"/>
    <row r="59" spans="1:16" ht="15" hidden="1" customHeight="1"/>
    <row r="60" spans="1:16" ht="12" hidden="1" customHeight="1">
      <c r="C60" s="37"/>
    </row>
    <row r="61" spans="1:16" ht="12" hidden="1" customHeight="1">
      <c r="C61" s="37"/>
    </row>
    <row r="62" spans="1:16" ht="12" hidden="1" customHeight="1"/>
    <row r="63" spans="1:16" ht="12" hidden="1" customHeight="1"/>
    <row r="64" spans="1:16"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P9">
    <cfRule type="top10" dxfId="1224" priority="31" rank="1"/>
  </conditionalFormatting>
  <conditionalFormatting sqref="E57:P57">
    <cfRule type="top10" dxfId="1223" priority="25" rank="1"/>
  </conditionalFormatting>
  <conditionalFormatting sqref="E55:P55">
    <cfRule type="top10" dxfId="1222" priority="24" rank="1"/>
  </conditionalFormatting>
  <conditionalFormatting sqref="E53:P53">
    <cfRule type="top10" dxfId="1221" priority="23" rank="1"/>
  </conditionalFormatting>
  <conditionalFormatting sqref="E51:P51">
    <cfRule type="top10" dxfId="1220" priority="22" rank="1"/>
  </conditionalFormatting>
  <conditionalFormatting sqref="E49:P49">
    <cfRule type="top10" dxfId="1219" priority="21" rank="1"/>
  </conditionalFormatting>
  <conditionalFormatting sqref="E47:P47">
    <cfRule type="top10" dxfId="1218" priority="20" rank="1"/>
  </conditionalFormatting>
  <conditionalFormatting sqref="E45:P45">
    <cfRule type="top10" dxfId="1217" priority="19" rank="1"/>
  </conditionalFormatting>
  <conditionalFormatting sqref="E43:P43">
    <cfRule type="top10" dxfId="1216" priority="18" rank="1"/>
  </conditionalFormatting>
  <conditionalFormatting sqref="E41:P41">
    <cfRule type="top10" dxfId="1215" priority="17" rank="1"/>
  </conditionalFormatting>
  <conditionalFormatting sqref="E39:P39">
    <cfRule type="top10" dxfId="1214" priority="16" rank="1"/>
  </conditionalFormatting>
  <conditionalFormatting sqref="E37:P37">
    <cfRule type="top10" dxfId="1213" priority="15" rank="1"/>
  </conditionalFormatting>
  <conditionalFormatting sqref="E35:P35">
    <cfRule type="top10" dxfId="1212" priority="14" rank="1"/>
  </conditionalFormatting>
  <conditionalFormatting sqref="E33:P33">
    <cfRule type="top10" dxfId="1211" priority="13" rank="1"/>
  </conditionalFormatting>
  <conditionalFormatting sqref="E31:P31">
    <cfRule type="top10" dxfId="1210" priority="11" rank="1"/>
  </conditionalFormatting>
  <conditionalFormatting sqref="E29:P29">
    <cfRule type="top10" dxfId="1209" priority="10" rank="1"/>
  </conditionalFormatting>
  <conditionalFormatting sqref="E27:P27">
    <cfRule type="top10" dxfId="1208" priority="9" rank="1"/>
  </conditionalFormatting>
  <conditionalFormatting sqref="E25:P25">
    <cfRule type="top10" dxfId="1207" priority="8" rank="1"/>
  </conditionalFormatting>
  <conditionalFormatting sqref="E23:P23">
    <cfRule type="top10" dxfId="1206" priority="7" rank="1"/>
  </conditionalFormatting>
  <conditionalFormatting sqref="E21:P21">
    <cfRule type="top10" dxfId="1205" priority="6" rank="1"/>
  </conditionalFormatting>
  <conditionalFormatting sqref="E19:P19">
    <cfRule type="top10" dxfId="1204" priority="5" rank="1"/>
  </conditionalFormatting>
  <conditionalFormatting sqref="E17:P17">
    <cfRule type="top10" dxfId="1203" priority="4" rank="1"/>
  </conditionalFormatting>
  <conditionalFormatting sqref="E15:P15">
    <cfRule type="top10" dxfId="1202" priority="3" rank="1"/>
  </conditionalFormatting>
  <conditionalFormatting sqref="E13:P13">
    <cfRule type="top10" dxfId="1201" priority="2" rank="1"/>
  </conditionalFormatting>
  <conditionalFormatting sqref="E11:P11">
    <cfRule type="top10" dxfId="12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FD131"/>
  <sheetViews>
    <sheetView showGridLines="0" zoomScale="80" zoomScaleNormal="80" workbookViewId="0"/>
  </sheetViews>
  <sheetFormatPr defaultColWidth="8.625" defaultRowHeight="0" customHeight="1" zeroHeight="1"/>
  <cols>
    <col min="1" max="1" width="5.625" style="2" customWidth="1"/>
    <col min="2" max="2" width="5.625" style="3" customWidth="1"/>
    <col min="3" max="3" width="12.625" style="3" customWidth="1"/>
    <col min="4" max="10" width="8.625" style="3"/>
    <col min="11" max="16384" width="8.625" style="38"/>
  </cols>
  <sheetData>
    <row r="1" spans="1:16384" ht="15" customHeight="1">
      <c r="A1" s="48"/>
      <c r="B1" s="37"/>
      <c r="C1" s="37"/>
      <c r="D1" s="37"/>
      <c r="E1" s="37"/>
      <c r="F1" s="37"/>
      <c r="G1" s="37"/>
      <c r="H1" s="37"/>
      <c r="I1" s="37"/>
      <c r="J1" s="37"/>
    </row>
    <row r="2" spans="1:16384" ht="15" customHeight="1"/>
    <row r="3" spans="1:16384" ht="15" customHeight="1">
      <c r="B3" s="3" t="s">
        <v>320</v>
      </c>
    </row>
    <row r="4" spans="1:16384" ht="15" customHeight="1"/>
    <row r="5" spans="1:16384" ht="15" customHeight="1"/>
    <row r="6" spans="1:16384" ht="2.1" customHeight="1">
      <c r="B6" s="5"/>
      <c r="C6" s="6"/>
      <c r="D6" s="7"/>
      <c r="E6" s="8"/>
      <c r="F6" s="9"/>
      <c r="G6" s="9"/>
      <c r="H6" s="9"/>
      <c r="I6" s="9"/>
      <c r="J6" s="9"/>
    </row>
    <row r="7" spans="1:16384" s="44" customFormat="1" ht="117.95" customHeight="1" thickBot="1">
      <c r="A7" s="10"/>
      <c r="B7" s="11"/>
      <c r="C7" s="12" t="s">
        <v>298</v>
      </c>
      <c r="D7" s="13" t="s">
        <v>0</v>
      </c>
      <c r="E7" s="14" t="s">
        <v>108</v>
      </c>
      <c r="F7" s="14" t="s">
        <v>109</v>
      </c>
      <c r="G7" s="14" t="s">
        <v>110</v>
      </c>
      <c r="H7" s="14" t="s">
        <v>111</v>
      </c>
      <c r="I7" s="14" t="s">
        <v>112</v>
      </c>
      <c r="J7" s="14" t="s">
        <v>20</v>
      </c>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c r="WZI7" s="38"/>
      <c r="WZJ7" s="38"/>
      <c r="WZK7" s="38"/>
      <c r="WZL7" s="38"/>
      <c r="WZM7" s="38"/>
      <c r="WZN7" s="38"/>
      <c r="WZO7" s="38"/>
      <c r="WZP7" s="38"/>
      <c r="WZQ7" s="38"/>
      <c r="WZR7" s="38"/>
      <c r="WZS7" s="38"/>
      <c r="WZT7" s="38"/>
      <c r="WZU7" s="38"/>
      <c r="WZV7" s="38"/>
      <c r="WZW7" s="38"/>
      <c r="WZX7" s="38"/>
      <c r="WZY7" s="38"/>
      <c r="WZZ7" s="38"/>
      <c r="XAA7" s="38"/>
      <c r="XAB7" s="38"/>
      <c r="XAC7" s="38"/>
      <c r="XAD7" s="38"/>
      <c r="XAE7" s="38"/>
      <c r="XAF7" s="38"/>
      <c r="XAG7" s="38"/>
      <c r="XAH7" s="38"/>
      <c r="XAI7" s="38"/>
      <c r="XAJ7" s="38"/>
      <c r="XAK7" s="38"/>
      <c r="XAL7" s="38"/>
      <c r="XAM7" s="38"/>
      <c r="XAN7" s="38"/>
      <c r="XAO7" s="38"/>
      <c r="XAP7" s="38"/>
      <c r="XAQ7" s="38"/>
      <c r="XAR7" s="38"/>
      <c r="XAS7" s="38"/>
      <c r="XAT7" s="38"/>
      <c r="XAU7" s="38"/>
      <c r="XAV7" s="38"/>
      <c r="XAW7" s="38"/>
      <c r="XAX7" s="38"/>
      <c r="XAY7" s="38"/>
      <c r="XAZ7" s="38"/>
      <c r="XBA7" s="38"/>
      <c r="XBB7" s="38"/>
      <c r="XBC7" s="38"/>
      <c r="XBD7" s="38"/>
      <c r="XBE7" s="38"/>
      <c r="XBF7" s="38"/>
      <c r="XBG7" s="38"/>
      <c r="XBH7" s="38"/>
      <c r="XBI7" s="38"/>
      <c r="XBJ7" s="38"/>
      <c r="XBK7" s="38"/>
      <c r="XBL7" s="38"/>
      <c r="XBM7" s="38"/>
      <c r="XBN7" s="38"/>
      <c r="XBO7" s="38"/>
      <c r="XBP7" s="38"/>
      <c r="XBQ7" s="38"/>
      <c r="XBR7" s="38"/>
      <c r="XBS7" s="38"/>
      <c r="XBT7" s="38"/>
      <c r="XBU7" s="38"/>
      <c r="XBV7" s="38"/>
      <c r="XBW7" s="38"/>
      <c r="XBX7" s="38"/>
      <c r="XBY7" s="38"/>
      <c r="XBZ7" s="38"/>
      <c r="XCA7" s="38"/>
      <c r="XCB7" s="38"/>
      <c r="XCC7" s="38"/>
      <c r="XCD7" s="38"/>
      <c r="XCE7" s="38"/>
      <c r="XCF7" s="38"/>
      <c r="XCG7" s="38"/>
      <c r="XCH7" s="38"/>
      <c r="XCI7" s="38"/>
      <c r="XCJ7" s="38"/>
      <c r="XCK7" s="38"/>
      <c r="XCL7" s="38"/>
      <c r="XCM7" s="38"/>
      <c r="XCN7" s="38"/>
      <c r="XCO7" s="38"/>
      <c r="XCP7" s="38"/>
      <c r="XCQ7" s="38"/>
      <c r="XCR7" s="38"/>
      <c r="XCS7" s="38"/>
      <c r="XCT7" s="38"/>
      <c r="XCU7" s="38"/>
      <c r="XCV7" s="38"/>
      <c r="XCW7" s="38"/>
      <c r="XCX7" s="38"/>
      <c r="XCY7" s="38"/>
      <c r="XCZ7" s="38"/>
      <c r="XDA7" s="38"/>
      <c r="XDB7" s="38"/>
      <c r="XDC7" s="38"/>
      <c r="XDD7" s="38"/>
      <c r="XDE7" s="38"/>
      <c r="XDF7" s="38"/>
      <c r="XDG7" s="38"/>
      <c r="XDH7" s="38"/>
      <c r="XDI7" s="38"/>
      <c r="XDJ7" s="38"/>
      <c r="XDK7" s="38"/>
      <c r="XDL7" s="38"/>
      <c r="XDM7" s="38"/>
      <c r="XDN7" s="38"/>
      <c r="XDO7" s="38"/>
      <c r="XDP7" s="38"/>
      <c r="XDQ7" s="38"/>
      <c r="XDR7" s="38"/>
      <c r="XDS7" s="38"/>
      <c r="XDT7" s="38"/>
      <c r="XDU7" s="38"/>
      <c r="XDV7" s="38"/>
      <c r="XDW7" s="38"/>
      <c r="XDX7" s="38"/>
      <c r="XDY7" s="38"/>
      <c r="XDZ7" s="38"/>
      <c r="XEA7" s="38"/>
      <c r="XEB7" s="38"/>
      <c r="XEC7" s="38"/>
      <c r="XED7" s="38"/>
      <c r="XEE7" s="38"/>
      <c r="XEF7" s="38"/>
      <c r="XEG7" s="38"/>
      <c r="XEH7" s="38"/>
      <c r="XEI7" s="38"/>
      <c r="XEJ7" s="38"/>
      <c r="XEK7" s="38"/>
      <c r="XEL7" s="38"/>
      <c r="XEM7" s="38"/>
      <c r="XEN7" s="38"/>
      <c r="XEO7" s="38"/>
      <c r="XEP7" s="38"/>
      <c r="XEQ7" s="38"/>
      <c r="XER7" s="38"/>
      <c r="XES7" s="38"/>
      <c r="XET7" s="38"/>
      <c r="XEU7" s="38"/>
      <c r="XEV7" s="38"/>
      <c r="XEW7" s="38"/>
      <c r="XEX7" s="38"/>
      <c r="XEY7" s="38"/>
      <c r="XEZ7" s="38"/>
      <c r="XFA7" s="38"/>
      <c r="XFB7" s="38"/>
      <c r="XFC7" s="38"/>
      <c r="XFD7" s="38"/>
    </row>
    <row r="8" spans="1:16384" ht="15" customHeight="1" thickTop="1">
      <c r="A8" s="47"/>
      <c r="B8" s="53" t="s">
        <v>299</v>
      </c>
      <c r="C8" s="54"/>
      <c r="D8" s="15">
        <v>19674</v>
      </c>
      <c r="E8" s="16">
        <v>6117</v>
      </c>
      <c r="F8" s="17">
        <v>8822</v>
      </c>
      <c r="G8" s="17">
        <v>2786</v>
      </c>
      <c r="H8" s="17">
        <v>840</v>
      </c>
      <c r="I8" s="17">
        <v>865</v>
      </c>
      <c r="J8" s="17">
        <v>244</v>
      </c>
    </row>
    <row r="9" spans="1:16384" ht="15" customHeight="1">
      <c r="A9" s="47"/>
      <c r="B9" s="55"/>
      <c r="C9" s="56"/>
      <c r="D9" s="18">
        <v>1</v>
      </c>
      <c r="E9" s="19">
        <v>0.31091796279353462</v>
      </c>
      <c r="F9" s="20">
        <v>0.44840906780522516</v>
      </c>
      <c r="G9" s="20">
        <v>0.14160821388634745</v>
      </c>
      <c r="H9" s="20">
        <v>4.2695943885330892E-2</v>
      </c>
      <c r="I9" s="20">
        <v>4.3966656500965741E-2</v>
      </c>
      <c r="J9" s="20">
        <v>1.2402155128596116E-2</v>
      </c>
    </row>
    <row r="10" spans="1:16384" ht="15" customHeight="1">
      <c r="A10" s="47"/>
      <c r="B10" s="21" t="s">
        <v>294</v>
      </c>
      <c r="C10" s="57" t="s">
        <v>300</v>
      </c>
      <c r="D10" s="22">
        <v>9368</v>
      </c>
      <c r="E10" s="23">
        <v>3053</v>
      </c>
      <c r="F10" s="24">
        <v>4142</v>
      </c>
      <c r="G10" s="24">
        <v>1246</v>
      </c>
      <c r="H10" s="24">
        <v>424</v>
      </c>
      <c r="I10" s="24">
        <v>400</v>
      </c>
      <c r="J10" s="24">
        <v>103</v>
      </c>
    </row>
    <row r="11" spans="1:16384" ht="15" customHeight="1">
      <c r="A11" s="47"/>
      <c r="B11" s="25"/>
      <c r="C11" s="51"/>
      <c r="D11" s="26">
        <v>1</v>
      </c>
      <c r="E11" s="27">
        <v>0.32589666951323654</v>
      </c>
      <c r="F11" s="28">
        <v>0.44214346712211783</v>
      </c>
      <c r="G11" s="28">
        <v>0.13300597779675491</v>
      </c>
      <c r="H11" s="28">
        <v>4.5260461144321092E-2</v>
      </c>
      <c r="I11" s="28">
        <v>4.2698548249359522E-2</v>
      </c>
      <c r="J11" s="28">
        <v>1.0994876174210078E-2</v>
      </c>
    </row>
    <row r="12" spans="1:16384" ht="15" customHeight="1">
      <c r="A12" s="47"/>
      <c r="B12" s="25"/>
      <c r="C12" s="49" t="s">
        <v>301</v>
      </c>
      <c r="D12" s="29">
        <v>10225</v>
      </c>
      <c r="E12" s="30">
        <v>3038</v>
      </c>
      <c r="F12" s="31">
        <v>4642</v>
      </c>
      <c r="G12" s="31">
        <v>1532</v>
      </c>
      <c r="H12" s="31">
        <v>414</v>
      </c>
      <c r="I12" s="31">
        <v>461</v>
      </c>
      <c r="J12" s="31">
        <v>138</v>
      </c>
    </row>
    <row r="13" spans="1:16384" ht="15" customHeight="1">
      <c r="A13" s="47"/>
      <c r="B13" s="40"/>
      <c r="C13" s="50"/>
      <c r="D13" s="41">
        <v>1</v>
      </c>
      <c r="E13" s="42">
        <v>0.29711491442542787</v>
      </c>
      <c r="F13" s="43">
        <v>0.45398533007334962</v>
      </c>
      <c r="G13" s="43">
        <v>0.14982885085574571</v>
      </c>
      <c r="H13" s="43">
        <v>4.0488997555012222E-2</v>
      </c>
      <c r="I13" s="43">
        <v>4.5085574572127141E-2</v>
      </c>
      <c r="J13" s="43">
        <v>1.3496332518337407E-2</v>
      </c>
    </row>
    <row r="14" spans="1:16384" ht="15" customHeight="1">
      <c r="A14" s="47"/>
      <c r="B14" s="25" t="s">
        <v>1</v>
      </c>
      <c r="C14" s="52" t="s">
        <v>302</v>
      </c>
      <c r="D14" s="22">
        <v>2690</v>
      </c>
      <c r="E14" s="23">
        <v>828</v>
      </c>
      <c r="F14" s="24">
        <v>1175</v>
      </c>
      <c r="G14" s="24">
        <v>389</v>
      </c>
      <c r="H14" s="24">
        <v>122</v>
      </c>
      <c r="I14" s="24">
        <v>158</v>
      </c>
      <c r="J14" s="24">
        <v>18</v>
      </c>
    </row>
    <row r="15" spans="1:16384" ht="15" customHeight="1">
      <c r="A15" s="47"/>
      <c r="B15" s="25"/>
      <c r="C15" s="51"/>
      <c r="D15" s="32">
        <v>1</v>
      </c>
      <c r="E15" s="27">
        <v>0.30780669144981415</v>
      </c>
      <c r="F15" s="28">
        <v>0.43680297397769519</v>
      </c>
      <c r="G15" s="28">
        <v>0.1446096654275093</v>
      </c>
      <c r="H15" s="28">
        <v>4.5353159851301117E-2</v>
      </c>
      <c r="I15" s="28">
        <v>5.8736059479553904E-2</v>
      </c>
      <c r="J15" s="28">
        <v>6.6914498141263943E-3</v>
      </c>
    </row>
    <row r="16" spans="1:16384" ht="15" customHeight="1">
      <c r="A16" s="47"/>
      <c r="B16" s="25"/>
      <c r="C16" s="49" t="s">
        <v>303</v>
      </c>
      <c r="D16" s="29">
        <v>2875</v>
      </c>
      <c r="E16" s="30">
        <v>949</v>
      </c>
      <c r="F16" s="31">
        <v>1262</v>
      </c>
      <c r="G16" s="31">
        <v>386</v>
      </c>
      <c r="H16" s="31">
        <v>113</v>
      </c>
      <c r="I16" s="31">
        <v>134</v>
      </c>
      <c r="J16" s="31">
        <v>31</v>
      </c>
    </row>
    <row r="17" spans="1:10" ht="15" customHeight="1">
      <c r="A17" s="47"/>
      <c r="B17" s="25"/>
      <c r="C17" s="51"/>
      <c r="D17" s="32">
        <v>1</v>
      </c>
      <c r="E17" s="27">
        <v>0.33008695652173914</v>
      </c>
      <c r="F17" s="28">
        <v>0.43895652173913041</v>
      </c>
      <c r="G17" s="28">
        <v>0.13426086956521738</v>
      </c>
      <c r="H17" s="28">
        <v>3.9304347826086959E-2</v>
      </c>
      <c r="I17" s="28">
        <v>4.6608695652173911E-2</v>
      </c>
      <c r="J17" s="28">
        <v>1.0782608695652174E-2</v>
      </c>
    </row>
    <row r="18" spans="1:10" ht="15" customHeight="1">
      <c r="A18" s="47"/>
      <c r="B18" s="25"/>
      <c r="C18" s="49" t="s">
        <v>304</v>
      </c>
      <c r="D18" s="29">
        <v>3280</v>
      </c>
      <c r="E18" s="30">
        <v>1005</v>
      </c>
      <c r="F18" s="31">
        <v>1474</v>
      </c>
      <c r="G18" s="31">
        <v>466</v>
      </c>
      <c r="H18" s="31">
        <v>145</v>
      </c>
      <c r="I18" s="31">
        <v>160</v>
      </c>
      <c r="J18" s="31">
        <v>30</v>
      </c>
    </row>
    <row r="19" spans="1:10" ht="15" customHeight="1">
      <c r="A19" s="47"/>
      <c r="B19" s="25"/>
      <c r="C19" s="51"/>
      <c r="D19" s="32">
        <v>1</v>
      </c>
      <c r="E19" s="27">
        <v>0.30640243902439024</v>
      </c>
      <c r="F19" s="28">
        <v>0.44939024390243903</v>
      </c>
      <c r="G19" s="28">
        <v>0.1420731707317073</v>
      </c>
      <c r="H19" s="28">
        <v>4.4207317073170729E-2</v>
      </c>
      <c r="I19" s="28">
        <v>4.878048780487805E-2</v>
      </c>
      <c r="J19" s="28">
        <v>9.1463414634146336E-3</v>
      </c>
    </row>
    <row r="20" spans="1:10" ht="15" customHeight="1">
      <c r="A20" s="47"/>
      <c r="B20" s="25"/>
      <c r="C20" s="49" t="s">
        <v>305</v>
      </c>
      <c r="D20" s="29">
        <v>4523</v>
      </c>
      <c r="E20" s="30">
        <v>1365</v>
      </c>
      <c r="F20" s="31">
        <v>2081</v>
      </c>
      <c r="G20" s="31">
        <v>644</v>
      </c>
      <c r="H20" s="31">
        <v>179</v>
      </c>
      <c r="I20" s="31">
        <v>191</v>
      </c>
      <c r="J20" s="31">
        <v>63</v>
      </c>
    </row>
    <row r="21" spans="1:10" ht="15" customHeight="1">
      <c r="A21" s="47"/>
      <c r="B21" s="25"/>
      <c r="C21" s="51"/>
      <c r="D21" s="32">
        <v>1</v>
      </c>
      <c r="E21" s="27">
        <v>0.30179084678310858</v>
      </c>
      <c r="F21" s="28">
        <v>0.46009285872208711</v>
      </c>
      <c r="G21" s="28">
        <v>0.1423833738669025</v>
      </c>
      <c r="H21" s="28">
        <v>3.9575502984744639E-2</v>
      </c>
      <c r="I21" s="28">
        <v>4.222860933009065E-2</v>
      </c>
      <c r="J21" s="28">
        <v>1.3928808313066549E-2</v>
      </c>
    </row>
    <row r="22" spans="1:10" ht="15" customHeight="1">
      <c r="A22" s="47"/>
      <c r="B22" s="25"/>
      <c r="C22" s="49" t="s">
        <v>306</v>
      </c>
      <c r="D22" s="29">
        <v>5762</v>
      </c>
      <c r="E22" s="30">
        <v>1792</v>
      </c>
      <c r="F22" s="31">
        <v>2614</v>
      </c>
      <c r="G22" s="31">
        <v>806</v>
      </c>
      <c r="H22" s="31">
        <v>254</v>
      </c>
      <c r="I22" s="31">
        <v>204</v>
      </c>
      <c r="J22" s="31">
        <v>92</v>
      </c>
    </row>
    <row r="23" spans="1:10" ht="15" customHeight="1">
      <c r="A23" s="47"/>
      <c r="B23" s="40"/>
      <c r="C23" s="50"/>
      <c r="D23" s="41">
        <v>1</v>
      </c>
      <c r="E23" s="42">
        <v>0.31100312391530721</v>
      </c>
      <c r="F23" s="43">
        <v>0.45366192294342245</v>
      </c>
      <c r="G23" s="43">
        <v>0.13988198542172856</v>
      </c>
      <c r="H23" s="43">
        <v>4.4081916001388409E-2</v>
      </c>
      <c r="I23" s="43">
        <v>3.5404373481430058E-2</v>
      </c>
      <c r="J23" s="43">
        <v>1.5966678236723361E-2</v>
      </c>
    </row>
    <row r="24" spans="1:10" ht="15" customHeight="1">
      <c r="A24" s="47"/>
      <c r="B24" s="25" t="s">
        <v>295</v>
      </c>
      <c r="C24" s="52" t="s">
        <v>307</v>
      </c>
      <c r="D24" s="22">
        <v>2093</v>
      </c>
      <c r="E24" s="23">
        <v>551</v>
      </c>
      <c r="F24" s="24">
        <v>808</v>
      </c>
      <c r="G24" s="24">
        <v>348</v>
      </c>
      <c r="H24" s="24">
        <v>160</v>
      </c>
      <c r="I24" s="24">
        <v>194</v>
      </c>
      <c r="J24" s="24">
        <v>32</v>
      </c>
    </row>
    <row r="25" spans="1:10" ht="15" customHeight="1">
      <c r="A25" s="47"/>
      <c r="B25" s="25"/>
      <c r="C25" s="51"/>
      <c r="D25" s="32">
        <v>1</v>
      </c>
      <c r="E25" s="27">
        <v>0.26325848064978502</v>
      </c>
      <c r="F25" s="28">
        <v>0.3860487338748208</v>
      </c>
      <c r="G25" s="28">
        <v>0.16626851409460106</v>
      </c>
      <c r="H25" s="28">
        <v>7.6445293836598191E-2</v>
      </c>
      <c r="I25" s="28">
        <v>9.2689918776875296E-2</v>
      </c>
      <c r="J25" s="28">
        <v>1.5289058767319636E-2</v>
      </c>
    </row>
    <row r="26" spans="1:10" ht="15" customHeight="1">
      <c r="A26" s="47"/>
      <c r="B26" s="25"/>
      <c r="C26" s="49" t="s">
        <v>308</v>
      </c>
      <c r="D26" s="29">
        <v>6217</v>
      </c>
      <c r="E26" s="30">
        <v>1878</v>
      </c>
      <c r="F26" s="31">
        <v>2816</v>
      </c>
      <c r="G26" s="31">
        <v>958</v>
      </c>
      <c r="H26" s="31">
        <v>275</v>
      </c>
      <c r="I26" s="31">
        <v>204</v>
      </c>
      <c r="J26" s="31">
        <v>86</v>
      </c>
    </row>
    <row r="27" spans="1:10" ht="15" customHeight="1">
      <c r="A27" s="47"/>
      <c r="B27" s="25"/>
      <c r="C27" s="51"/>
      <c r="D27" s="32">
        <v>1</v>
      </c>
      <c r="E27" s="27">
        <v>0.30207495576644683</v>
      </c>
      <c r="F27" s="28">
        <v>0.45295158436544958</v>
      </c>
      <c r="G27" s="28">
        <v>0.15409361428341645</v>
      </c>
      <c r="H27" s="28">
        <v>4.4233553160688437E-2</v>
      </c>
      <c r="I27" s="28">
        <v>3.2813253981019787E-2</v>
      </c>
      <c r="J27" s="28">
        <v>1.3833038442978928E-2</v>
      </c>
    </row>
    <row r="28" spans="1:10" ht="15" customHeight="1">
      <c r="A28" s="47"/>
      <c r="B28" s="25"/>
      <c r="C28" s="49" t="s">
        <v>406</v>
      </c>
      <c r="D28" s="29">
        <v>7018</v>
      </c>
      <c r="E28" s="30">
        <v>2261</v>
      </c>
      <c r="F28" s="31">
        <v>3300</v>
      </c>
      <c r="G28" s="31">
        <v>949</v>
      </c>
      <c r="H28" s="31">
        <v>252</v>
      </c>
      <c r="I28" s="31">
        <v>204</v>
      </c>
      <c r="J28" s="31">
        <v>52</v>
      </c>
    </row>
    <row r="29" spans="1:10" ht="15" customHeight="1">
      <c r="A29" s="47"/>
      <c r="B29" s="25"/>
      <c r="C29" s="51"/>
      <c r="D29" s="32">
        <v>1</v>
      </c>
      <c r="E29" s="27">
        <v>0.32217155884867482</v>
      </c>
      <c r="F29" s="28">
        <v>0.47021943573667713</v>
      </c>
      <c r="G29" s="28">
        <v>0.13522371045882017</v>
      </c>
      <c r="H29" s="28">
        <v>3.5907666001709887E-2</v>
      </c>
      <c r="I29" s="28">
        <v>2.9068110572812767E-2</v>
      </c>
      <c r="J29" s="28">
        <v>7.4095183813052152E-3</v>
      </c>
    </row>
    <row r="30" spans="1:10" ht="15" customHeight="1">
      <c r="A30" s="47"/>
      <c r="B30" s="25"/>
      <c r="C30" s="49" t="s">
        <v>407</v>
      </c>
      <c r="D30" s="29">
        <v>4023</v>
      </c>
      <c r="E30" s="30">
        <v>1344</v>
      </c>
      <c r="F30" s="31">
        <v>1774</v>
      </c>
      <c r="G30" s="31">
        <v>483</v>
      </c>
      <c r="H30" s="31">
        <v>137</v>
      </c>
      <c r="I30" s="31">
        <v>232</v>
      </c>
      <c r="J30" s="31">
        <v>53</v>
      </c>
    </row>
    <row r="31" spans="1:10" ht="15" customHeight="1">
      <c r="A31" s="47"/>
      <c r="B31" s="40"/>
      <c r="C31" s="50"/>
      <c r="D31" s="41">
        <v>1</v>
      </c>
      <c r="E31" s="42">
        <v>0.33407904548844147</v>
      </c>
      <c r="F31" s="43">
        <v>0.44096445438727316</v>
      </c>
      <c r="G31" s="43">
        <v>0.12005965697240865</v>
      </c>
      <c r="H31" s="43">
        <v>3.4054188416604521E-2</v>
      </c>
      <c r="I31" s="43">
        <v>5.7668406661695253E-2</v>
      </c>
      <c r="J31" s="43">
        <v>1.3174248073576932E-2</v>
      </c>
    </row>
    <row r="32" spans="1:10" ht="15" customHeight="1">
      <c r="A32" s="47"/>
      <c r="B32" s="25" t="s">
        <v>296</v>
      </c>
      <c r="C32" s="52" t="s">
        <v>408</v>
      </c>
      <c r="D32" s="22">
        <v>2534</v>
      </c>
      <c r="E32" s="33">
        <v>1076</v>
      </c>
      <c r="F32" s="34">
        <v>950</v>
      </c>
      <c r="G32" s="34">
        <v>293</v>
      </c>
      <c r="H32" s="34">
        <v>89</v>
      </c>
      <c r="I32" s="34">
        <v>93</v>
      </c>
      <c r="J32" s="34">
        <v>33</v>
      </c>
    </row>
    <row r="33" spans="1:10" ht="15" customHeight="1">
      <c r="A33" s="47"/>
      <c r="B33" s="25"/>
      <c r="C33" s="51"/>
      <c r="D33" s="32">
        <v>1</v>
      </c>
      <c r="E33" s="27">
        <v>0.42462509865824782</v>
      </c>
      <c r="F33" s="28">
        <v>0.37490134175217049</v>
      </c>
      <c r="G33" s="28">
        <v>0.11562746645619573</v>
      </c>
      <c r="H33" s="28">
        <v>3.51223362273086E-2</v>
      </c>
      <c r="I33" s="28">
        <v>3.67008681925809E-2</v>
      </c>
      <c r="J33" s="28">
        <v>1.3022888713496448E-2</v>
      </c>
    </row>
    <row r="34" spans="1:10" ht="15" customHeight="1">
      <c r="A34" s="47"/>
      <c r="B34" s="25"/>
      <c r="C34" s="49" t="s">
        <v>409</v>
      </c>
      <c r="D34" s="29">
        <v>13584</v>
      </c>
      <c r="E34" s="35">
        <v>4165</v>
      </c>
      <c r="F34" s="36">
        <v>6351</v>
      </c>
      <c r="G34" s="36">
        <v>1911</v>
      </c>
      <c r="H34" s="36">
        <v>487</v>
      </c>
      <c r="I34" s="36">
        <v>534</v>
      </c>
      <c r="J34" s="36">
        <v>136</v>
      </c>
    </row>
    <row r="35" spans="1:10" ht="15" customHeight="1">
      <c r="A35" s="47"/>
      <c r="B35" s="25"/>
      <c r="C35" s="51"/>
      <c r="D35" s="32">
        <v>1</v>
      </c>
      <c r="E35" s="27">
        <v>0.30661071849234395</v>
      </c>
      <c r="F35" s="28">
        <v>0.46753533568904593</v>
      </c>
      <c r="G35" s="28">
        <v>0.14068021201413428</v>
      </c>
      <c r="H35" s="28">
        <v>3.58510011778563E-2</v>
      </c>
      <c r="I35" s="28">
        <v>3.9310954063604242E-2</v>
      </c>
      <c r="J35" s="28">
        <v>1.0011778563015312E-2</v>
      </c>
    </row>
    <row r="36" spans="1:10" ht="15" customHeight="1">
      <c r="A36" s="47"/>
      <c r="B36" s="25"/>
      <c r="C36" s="49" t="s">
        <v>410</v>
      </c>
      <c r="D36" s="29">
        <v>2397</v>
      </c>
      <c r="E36" s="35">
        <v>590</v>
      </c>
      <c r="F36" s="36">
        <v>1099</v>
      </c>
      <c r="G36" s="36">
        <v>387</v>
      </c>
      <c r="H36" s="36">
        <v>155</v>
      </c>
      <c r="I36" s="36">
        <v>138</v>
      </c>
      <c r="J36" s="36">
        <v>28</v>
      </c>
    </row>
    <row r="37" spans="1:10" ht="15" customHeight="1">
      <c r="A37" s="47"/>
      <c r="B37" s="25"/>
      <c r="C37" s="51"/>
      <c r="D37" s="32">
        <v>1</v>
      </c>
      <c r="E37" s="27">
        <v>0.2461410095953275</v>
      </c>
      <c r="F37" s="28">
        <v>0.45848977889027953</v>
      </c>
      <c r="G37" s="28">
        <v>0.16145181476846057</v>
      </c>
      <c r="H37" s="28">
        <v>6.4664163537755531E-2</v>
      </c>
      <c r="I37" s="28">
        <v>5.7571964956195244E-2</v>
      </c>
      <c r="J37" s="28">
        <v>1.1681268251981644E-2</v>
      </c>
    </row>
    <row r="38" spans="1:10" ht="15" customHeight="1">
      <c r="A38" s="47"/>
      <c r="B38" s="25"/>
      <c r="C38" s="49" t="s">
        <v>411</v>
      </c>
      <c r="D38" s="29">
        <v>794</v>
      </c>
      <c r="E38" s="35">
        <v>186</v>
      </c>
      <c r="F38" s="36">
        <v>290</v>
      </c>
      <c r="G38" s="36">
        <v>142</v>
      </c>
      <c r="H38" s="36">
        <v>86</v>
      </c>
      <c r="I38" s="36">
        <v>76</v>
      </c>
      <c r="J38" s="36">
        <v>14</v>
      </c>
    </row>
    <row r="39" spans="1:10" ht="15" customHeight="1">
      <c r="A39" s="47"/>
      <c r="B39" s="40"/>
      <c r="C39" s="50"/>
      <c r="D39" s="41">
        <v>1</v>
      </c>
      <c r="E39" s="42">
        <v>0.23425692695214106</v>
      </c>
      <c r="F39" s="43">
        <v>0.36523929471032746</v>
      </c>
      <c r="G39" s="43">
        <v>0.17884130982367757</v>
      </c>
      <c r="H39" s="43">
        <v>0.10831234256926953</v>
      </c>
      <c r="I39" s="43">
        <v>9.5717884130982367E-2</v>
      </c>
      <c r="J39" s="43">
        <v>1.7632241813602016E-2</v>
      </c>
    </row>
    <row r="40" spans="1:10" ht="15" customHeight="1">
      <c r="A40" s="47"/>
      <c r="B40" s="25" t="s">
        <v>297</v>
      </c>
      <c r="C40" s="52" t="s">
        <v>2</v>
      </c>
      <c r="D40" s="22">
        <v>1979</v>
      </c>
      <c r="E40" s="23">
        <v>486</v>
      </c>
      <c r="F40" s="24">
        <v>856</v>
      </c>
      <c r="G40" s="24">
        <v>382</v>
      </c>
      <c r="H40" s="24">
        <v>138</v>
      </c>
      <c r="I40" s="24">
        <v>96</v>
      </c>
      <c r="J40" s="24">
        <v>21</v>
      </c>
    </row>
    <row r="41" spans="1:10" ht="15" customHeight="1">
      <c r="A41" s="47"/>
      <c r="B41" s="25"/>
      <c r="C41" s="51"/>
      <c r="D41" s="32">
        <v>1</v>
      </c>
      <c r="E41" s="27">
        <v>0.24557857503789793</v>
      </c>
      <c r="F41" s="28">
        <v>0.43254168772107127</v>
      </c>
      <c r="G41" s="28">
        <v>0.19302678120262759</v>
      </c>
      <c r="H41" s="28">
        <v>6.9732187973724102E-2</v>
      </c>
      <c r="I41" s="28">
        <v>4.8509348155634159E-2</v>
      </c>
      <c r="J41" s="28">
        <v>1.0611419909044972E-2</v>
      </c>
    </row>
    <row r="42" spans="1:10" ht="15" customHeight="1">
      <c r="A42" s="47"/>
      <c r="B42" s="25"/>
      <c r="C42" s="49" t="s">
        <v>309</v>
      </c>
      <c r="D42" s="29">
        <v>1921</v>
      </c>
      <c r="E42" s="30">
        <v>656</v>
      </c>
      <c r="F42" s="31">
        <v>895</v>
      </c>
      <c r="G42" s="31">
        <v>226</v>
      </c>
      <c r="H42" s="31">
        <v>51</v>
      </c>
      <c r="I42" s="31">
        <v>77</v>
      </c>
      <c r="J42" s="31">
        <v>16</v>
      </c>
    </row>
    <row r="43" spans="1:10" ht="15" customHeight="1">
      <c r="A43" s="47"/>
      <c r="B43" s="25"/>
      <c r="C43" s="51"/>
      <c r="D43" s="32">
        <v>1</v>
      </c>
      <c r="E43" s="27">
        <v>0.34148880791254554</v>
      </c>
      <c r="F43" s="28">
        <v>0.4659031754294638</v>
      </c>
      <c r="G43" s="28">
        <v>0.11764705882352941</v>
      </c>
      <c r="H43" s="28">
        <v>2.6548672566371681E-2</v>
      </c>
      <c r="I43" s="28">
        <v>4.0083289953149401E-2</v>
      </c>
      <c r="J43" s="28">
        <v>8.3289953149401352E-3</v>
      </c>
    </row>
    <row r="44" spans="1:10" ht="15" customHeight="1">
      <c r="A44" s="47"/>
      <c r="B44" s="25"/>
      <c r="C44" s="49" t="s">
        <v>310</v>
      </c>
      <c r="D44" s="29">
        <v>1117</v>
      </c>
      <c r="E44" s="30">
        <v>278</v>
      </c>
      <c r="F44" s="31">
        <v>561</v>
      </c>
      <c r="G44" s="31">
        <v>157</v>
      </c>
      <c r="H44" s="31">
        <v>61</v>
      </c>
      <c r="I44" s="31">
        <v>56</v>
      </c>
      <c r="J44" s="31">
        <v>4</v>
      </c>
    </row>
    <row r="45" spans="1:10" ht="15" customHeight="1">
      <c r="A45" s="47"/>
      <c r="B45" s="25"/>
      <c r="C45" s="51"/>
      <c r="D45" s="32">
        <v>1</v>
      </c>
      <c r="E45" s="27">
        <v>0.24888093106535364</v>
      </c>
      <c r="F45" s="28">
        <v>0.50223813786929272</v>
      </c>
      <c r="G45" s="28">
        <v>0.14055505819158459</v>
      </c>
      <c r="H45" s="28">
        <v>5.461056401074306E-2</v>
      </c>
      <c r="I45" s="28">
        <v>5.0134288272157566E-2</v>
      </c>
      <c r="J45" s="28">
        <v>3.5810205908683975E-3</v>
      </c>
    </row>
    <row r="46" spans="1:10" ht="15" customHeight="1">
      <c r="A46" s="47"/>
      <c r="B46" s="25"/>
      <c r="C46" s="49" t="s">
        <v>5</v>
      </c>
      <c r="D46" s="29">
        <v>1482</v>
      </c>
      <c r="E46" s="30">
        <v>446</v>
      </c>
      <c r="F46" s="31">
        <v>661</v>
      </c>
      <c r="G46" s="31">
        <v>196</v>
      </c>
      <c r="H46" s="31">
        <v>72</v>
      </c>
      <c r="I46" s="31">
        <v>79</v>
      </c>
      <c r="J46" s="31">
        <v>28</v>
      </c>
    </row>
    <row r="47" spans="1:10" ht="15" customHeight="1">
      <c r="A47" s="47"/>
      <c r="B47" s="25"/>
      <c r="C47" s="51"/>
      <c r="D47" s="32">
        <v>1</v>
      </c>
      <c r="E47" s="27">
        <v>0.30094466936572201</v>
      </c>
      <c r="F47" s="28">
        <v>0.44601889338731443</v>
      </c>
      <c r="G47" s="28">
        <v>0.13225371120107962</v>
      </c>
      <c r="H47" s="28">
        <v>4.8582995951417005E-2</v>
      </c>
      <c r="I47" s="28">
        <v>5.3306342780026994E-2</v>
      </c>
      <c r="J47" s="28">
        <v>1.8893387314439947E-2</v>
      </c>
    </row>
    <row r="48" spans="1:10" ht="15" customHeight="1">
      <c r="A48" s="47"/>
      <c r="B48" s="25"/>
      <c r="C48" s="49" t="s">
        <v>311</v>
      </c>
      <c r="D48" s="29">
        <v>2208</v>
      </c>
      <c r="E48" s="30">
        <v>506</v>
      </c>
      <c r="F48" s="31">
        <v>1022</v>
      </c>
      <c r="G48" s="31">
        <v>424</v>
      </c>
      <c r="H48" s="31">
        <v>127</v>
      </c>
      <c r="I48" s="31">
        <v>94</v>
      </c>
      <c r="J48" s="31">
        <v>35</v>
      </c>
    </row>
    <row r="49" spans="1:10" ht="15" customHeight="1">
      <c r="A49" s="47"/>
      <c r="B49" s="25"/>
      <c r="C49" s="51"/>
      <c r="D49" s="32">
        <v>1</v>
      </c>
      <c r="E49" s="27">
        <v>0.22916666666666666</v>
      </c>
      <c r="F49" s="28">
        <v>0.46286231884057971</v>
      </c>
      <c r="G49" s="28">
        <v>0.19202898550724637</v>
      </c>
      <c r="H49" s="28">
        <v>5.7518115942028984E-2</v>
      </c>
      <c r="I49" s="28">
        <v>4.2572463768115944E-2</v>
      </c>
      <c r="J49" s="28">
        <v>1.585144927536232E-2</v>
      </c>
    </row>
    <row r="50" spans="1:10" ht="15" customHeight="1">
      <c r="A50" s="47"/>
      <c r="B50" s="25"/>
      <c r="C50" s="49" t="s">
        <v>7</v>
      </c>
      <c r="D50" s="29">
        <v>1532</v>
      </c>
      <c r="E50" s="30">
        <v>471</v>
      </c>
      <c r="F50" s="31">
        <v>723</v>
      </c>
      <c r="G50" s="31">
        <v>219</v>
      </c>
      <c r="H50" s="31">
        <v>54</v>
      </c>
      <c r="I50" s="31">
        <v>48</v>
      </c>
      <c r="J50" s="31">
        <v>17</v>
      </c>
    </row>
    <row r="51" spans="1:10" ht="15" customHeight="1">
      <c r="A51" s="47"/>
      <c r="B51" s="25"/>
      <c r="C51" s="51"/>
      <c r="D51" s="32">
        <v>1</v>
      </c>
      <c r="E51" s="27">
        <v>0.30744125326370758</v>
      </c>
      <c r="F51" s="28">
        <v>0.47193211488250653</v>
      </c>
      <c r="G51" s="28">
        <v>0.14295039164490861</v>
      </c>
      <c r="H51" s="28">
        <v>3.5248041775456922E-2</v>
      </c>
      <c r="I51" s="28">
        <v>3.1331592689295036E-2</v>
      </c>
      <c r="J51" s="28">
        <v>1.1096605744125326E-2</v>
      </c>
    </row>
    <row r="52" spans="1:10" ht="15" customHeight="1">
      <c r="A52" s="47"/>
      <c r="B52" s="25"/>
      <c r="C52" s="49" t="s">
        <v>3</v>
      </c>
      <c r="D52" s="29">
        <v>2344</v>
      </c>
      <c r="E52" s="30">
        <v>581</v>
      </c>
      <c r="F52" s="31">
        <v>1087</v>
      </c>
      <c r="G52" s="31">
        <v>392</v>
      </c>
      <c r="H52" s="31">
        <v>148</v>
      </c>
      <c r="I52" s="31">
        <v>112</v>
      </c>
      <c r="J52" s="31">
        <v>24</v>
      </c>
    </row>
    <row r="53" spans="1:10" ht="15" customHeight="1">
      <c r="A53" s="47"/>
      <c r="B53" s="25"/>
      <c r="C53" s="51"/>
      <c r="D53" s="32">
        <v>1</v>
      </c>
      <c r="E53" s="27">
        <v>0.24786689419795221</v>
      </c>
      <c r="F53" s="28">
        <v>0.4637372013651877</v>
      </c>
      <c r="G53" s="28">
        <v>0.16723549488054607</v>
      </c>
      <c r="H53" s="28">
        <v>6.313993174061433E-2</v>
      </c>
      <c r="I53" s="28">
        <v>4.778156996587031E-2</v>
      </c>
      <c r="J53" s="28">
        <v>1.0238907849829351E-2</v>
      </c>
    </row>
    <row r="54" spans="1:10" ht="15" customHeight="1">
      <c r="A54" s="47"/>
      <c r="B54" s="25"/>
      <c r="C54" s="49" t="s">
        <v>6</v>
      </c>
      <c r="D54" s="29">
        <v>1909</v>
      </c>
      <c r="E54" s="30">
        <v>706</v>
      </c>
      <c r="F54" s="31">
        <v>852</v>
      </c>
      <c r="G54" s="31">
        <v>227</v>
      </c>
      <c r="H54" s="31">
        <v>50</v>
      </c>
      <c r="I54" s="31">
        <v>54</v>
      </c>
      <c r="J54" s="31">
        <v>20</v>
      </c>
    </row>
    <row r="55" spans="1:10" ht="15" customHeight="1">
      <c r="A55" s="47"/>
      <c r="B55" s="25"/>
      <c r="C55" s="51"/>
      <c r="D55" s="32">
        <v>1</v>
      </c>
      <c r="E55" s="27">
        <v>0.36982713462545835</v>
      </c>
      <c r="F55" s="28">
        <v>0.44630696699842848</v>
      </c>
      <c r="G55" s="28">
        <v>0.11891042430591933</v>
      </c>
      <c r="H55" s="28">
        <v>2.6191723415400735E-2</v>
      </c>
      <c r="I55" s="28">
        <v>2.8287061288632794E-2</v>
      </c>
      <c r="J55" s="28">
        <v>1.0476689366160294E-2</v>
      </c>
    </row>
    <row r="56" spans="1:10" ht="15" customHeight="1">
      <c r="A56" s="47"/>
      <c r="B56" s="25"/>
      <c r="C56" s="49" t="s">
        <v>8</v>
      </c>
      <c r="D56" s="29">
        <v>5182</v>
      </c>
      <c r="E56" s="30">
        <v>1987</v>
      </c>
      <c r="F56" s="31">
        <v>2165</v>
      </c>
      <c r="G56" s="31">
        <v>563</v>
      </c>
      <c r="H56" s="31">
        <v>139</v>
      </c>
      <c r="I56" s="31">
        <v>249</v>
      </c>
      <c r="J56" s="31">
        <v>79</v>
      </c>
    </row>
    <row r="57" spans="1:10" ht="15" customHeight="1">
      <c r="A57" s="47"/>
      <c r="B57" s="40"/>
      <c r="C57" s="50"/>
      <c r="D57" s="41">
        <v>1</v>
      </c>
      <c r="E57" s="42">
        <v>0.3834426862215361</v>
      </c>
      <c r="F57" s="43">
        <v>0.41779235816287147</v>
      </c>
      <c r="G57" s="43">
        <v>0.10864531069085295</v>
      </c>
      <c r="H57" s="43">
        <v>2.6823620223851794E-2</v>
      </c>
      <c r="I57" s="43">
        <v>4.8050945580856812E-2</v>
      </c>
      <c r="J57" s="43">
        <v>1.5245079120030876E-2</v>
      </c>
    </row>
    <row r="58" spans="1:10" ht="15" customHeight="1"/>
    <row r="59" spans="1:10" ht="15" hidden="1" customHeight="1"/>
    <row r="60" spans="1:10" ht="12" hidden="1" customHeight="1">
      <c r="C60" s="37"/>
    </row>
    <row r="61" spans="1:10" ht="12" hidden="1" customHeight="1">
      <c r="C61" s="37"/>
    </row>
    <row r="62" spans="1:10" ht="12" hidden="1" customHeight="1"/>
    <row r="63" spans="1:10" ht="12" hidden="1" customHeight="1"/>
    <row r="64" spans="1:10" ht="12" hidden="1" customHeight="1"/>
    <row r="65" spans="3:4" ht="12" hidden="1" customHeight="1"/>
    <row r="66" spans="3:4" ht="12" hidden="1" customHeight="1"/>
    <row r="67" spans="3:4" ht="12" hidden="1" customHeight="1"/>
    <row r="68" spans="3:4" ht="12" hidden="1" customHeight="1">
      <c r="C68" s="4"/>
      <c r="D68" s="37"/>
    </row>
    <row r="69" spans="3:4" ht="12" hidden="1" customHeight="1">
      <c r="C69" s="38"/>
      <c r="D69" s="37"/>
    </row>
    <row r="70" spans="3:4" ht="12" hidden="1" customHeight="1">
      <c r="C70" s="38"/>
    </row>
    <row r="71" spans="3:4" ht="12" hidden="1" customHeight="1">
      <c r="C71"/>
    </row>
    <row r="72" spans="3:4" ht="12" hidden="1" customHeight="1">
      <c r="C72"/>
    </row>
    <row r="73" spans="3:4" ht="12" hidden="1" customHeight="1">
      <c r="C73"/>
    </row>
    <row r="74" spans="3:4" ht="12" hidden="1" customHeight="1">
      <c r="C74"/>
    </row>
    <row r="75" spans="3:4" ht="12" hidden="1" customHeight="1">
      <c r="C75"/>
    </row>
    <row r="76" spans="3:4" ht="12" hidden="1" customHeight="1">
      <c r="C76"/>
    </row>
    <row r="77" spans="3:4" ht="12" hidden="1" customHeight="1">
      <c r="C77"/>
    </row>
    <row r="78" spans="3:4" ht="12" hidden="1" customHeight="1">
      <c r="C78"/>
    </row>
    <row r="79" spans="3:4" ht="12" hidden="1" customHeight="1">
      <c r="C79"/>
    </row>
    <row r="80" spans="3:4" ht="12" hidden="1" customHeight="1">
      <c r="C80"/>
    </row>
    <row r="81" spans="3:3" ht="12" hidden="1" customHeight="1">
      <c r="C81"/>
    </row>
    <row r="82" spans="3:3" ht="12" hidden="1" customHeight="1">
      <c r="C82"/>
    </row>
    <row r="83" spans="3:3" ht="12" hidden="1" customHeight="1">
      <c r="C83"/>
    </row>
    <row r="84" spans="3:3" ht="12" hidden="1" customHeight="1">
      <c r="C84"/>
    </row>
    <row r="85" spans="3:3" ht="12" hidden="1" customHeight="1">
      <c r="C85"/>
    </row>
    <row r="86" spans="3:3" ht="12" hidden="1" customHeight="1">
      <c r="C86"/>
    </row>
    <row r="87" spans="3:3" ht="12" hidden="1" customHeight="1">
      <c r="C87"/>
    </row>
    <row r="88" spans="3:3" ht="12" hidden="1" customHeight="1">
      <c r="C88"/>
    </row>
    <row r="89" spans="3:3" ht="12" hidden="1" customHeight="1">
      <c r="C89"/>
    </row>
    <row r="90" spans="3:3" ht="12" hidden="1" customHeight="1">
      <c r="C90"/>
    </row>
    <row r="91" spans="3:3" ht="12" hidden="1" customHeight="1">
      <c r="C91"/>
    </row>
    <row r="92" spans="3:3" ht="12" hidden="1" customHeight="1">
      <c r="C92"/>
    </row>
    <row r="93" spans="3:3" ht="12" hidden="1" customHeight="1">
      <c r="C93"/>
    </row>
    <row r="94" spans="3:3" ht="12" hidden="1" customHeight="1">
      <c r="C94"/>
    </row>
    <row r="95" spans="3:3" ht="12" hidden="1" customHeight="1">
      <c r="C95"/>
    </row>
    <row r="96" spans="3:3" ht="12" hidden="1" customHeight="1">
      <c r="C96"/>
    </row>
    <row r="97" spans="3:3" ht="12" hidden="1" customHeight="1">
      <c r="C97"/>
    </row>
    <row r="98" spans="3:3" ht="12" hidden="1" customHeight="1">
      <c r="C98"/>
    </row>
    <row r="99" spans="3:3" ht="12" hidden="1" customHeight="1">
      <c r="C99"/>
    </row>
    <row r="100" spans="3:3" ht="12" hidden="1" customHeight="1">
      <c r="C100"/>
    </row>
    <row r="101" spans="3:3" ht="12" hidden="1" customHeight="1">
      <c r="C101"/>
    </row>
    <row r="102" spans="3:3" ht="12" hidden="1" customHeight="1">
      <c r="C102"/>
    </row>
    <row r="103" spans="3:3" ht="12" hidden="1" customHeight="1">
      <c r="C103"/>
    </row>
    <row r="104" spans="3:3" ht="12" hidden="1" customHeight="1">
      <c r="C104"/>
    </row>
    <row r="105" spans="3:3" ht="12" hidden="1" customHeight="1">
      <c r="C105"/>
    </row>
    <row r="106" spans="3:3" ht="12" hidden="1" customHeight="1">
      <c r="C106"/>
    </row>
    <row r="107" spans="3:3" ht="12" hidden="1" customHeight="1">
      <c r="C107"/>
    </row>
    <row r="108" spans="3:3" ht="12" hidden="1" customHeight="1">
      <c r="C108"/>
    </row>
    <row r="109" spans="3:3" ht="12" hidden="1" customHeight="1">
      <c r="C109"/>
    </row>
    <row r="110" spans="3:3" ht="12" hidden="1" customHeight="1">
      <c r="C110"/>
    </row>
    <row r="111" spans="3:3" ht="12" hidden="1" customHeight="1"/>
    <row r="112" spans="3:3"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sheetData>
  <mergeCells count="25">
    <mergeCell ref="C26:C27"/>
    <mergeCell ref="B8:C9"/>
    <mergeCell ref="C10:C11"/>
    <mergeCell ref="C12:C13"/>
    <mergeCell ref="C14:C15"/>
    <mergeCell ref="C16:C17"/>
    <mergeCell ref="C18:C19"/>
    <mergeCell ref="C20:C21"/>
    <mergeCell ref="C22:C23"/>
    <mergeCell ref="C24:C25"/>
    <mergeCell ref="C56:C57"/>
    <mergeCell ref="C44:C45"/>
    <mergeCell ref="C28:C29"/>
    <mergeCell ref="C30:C31"/>
    <mergeCell ref="C32:C33"/>
    <mergeCell ref="C34:C35"/>
    <mergeCell ref="C36:C37"/>
    <mergeCell ref="C38:C39"/>
    <mergeCell ref="C40:C41"/>
    <mergeCell ref="C42:C43"/>
    <mergeCell ref="C46:C47"/>
    <mergeCell ref="C48:C49"/>
    <mergeCell ref="C50:C51"/>
    <mergeCell ref="C52:C53"/>
    <mergeCell ref="C54:C55"/>
  </mergeCells>
  <phoneticPr fontId="2"/>
  <conditionalFormatting sqref="E9:J9">
    <cfRule type="top10" dxfId="1199" priority="31" rank="1"/>
  </conditionalFormatting>
  <conditionalFormatting sqref="E57:J57">
    <cfRule type="top10" dxfId="1198" priority="25" rank="1"/>
  </conditionalFormatting>
  <conditionalFormatting sqref="E55:J55">
    <cfRule type="top10" dxfId="1197" priority="24" rank="1"/>
  </conditionalFormatting>
  <conditionalFormatting sqref="E53:J53">
    <cfRule type="top10" dxfId="1196" priority="23" rank="1"/>
  </conditionalFormatting>
  <conditionalFormatting sqref="E51:J51">
    <cfRule type="top10" dxfId="1195" priority="22" rank="1"/>
  </conditionalFormatting>
  <conditionalFormatting sqref="E49:J49">
    <cfRule type="top10" dxfId="1194" priority="21" rank="1"/>
  </conditionalFormatting>
  <conditionalFormatting sqref="E47:J47">
    <cfRule type="top10" dxfId="1193" priority="20" rank="1"/>
  </conditionalFormatting>
  <conditionalFormatting sqref="E45:J45">
    <cfRule type="top10" dxfId="1192" priority="19" rank="1"/>
  </conditionalFormatting>
  <conditionalFormatting sqref="E43:J43">
    <cfRule type="top10" dxfId="1191" priority="18" rank="1"/>
  </conditionalFormatting>
  <conditionalFormatting sqref="E41:J41">
    <cfRule type="top10" dxfId="1190" priority="17" rank="1"/>
  </conditionalFormatting>
  <conditionalFormatting sqref="E39:J39">
    <cfRule type="top10" dxfId="1189" priority="16" rank="1"/>
  </conditionalFormatting>
  <conditionalFormatting sqref="E37:J37">
    <cfRule type="top10" dxfId="1188" priority="15" rank="1"/>
  </conditionalFormatting>
  <conditionalFormatting sqref="E35:J35">
    <cfRule type="top10" dxfId="1187" priority="14" rank="1"/>
  </conditionalFormatting>
  <conditionalFormatting sqref="E33:J33">
    <cfRule type="top10" dxfId="1186" priority="13" rank="1"/>
  </conditionalFormatting>
  <conditionalFormatting sqref="E31:J31">
    <cfRule type="top10" dxfId="1185" priority="11" rank="1"/>
  </conditionalFormatting>
  <conditionalFormatting sqref="E29:J29">
    <cfRule type="top10" dxfId="1184" priority="10" rank="1"/>
  </conditionalFormatting>
  <conditionalFormatting sqref="E27:J27">
    <cfRule type="top10" dxfId="1183" priority="9" rank="1"/>
  </conditionalFormatting>
  <conditionalFormatting sqref="E25:J25">
    <cfRule type="top10" dxfId="1182" priority="8" rank="1"/>
  </conditionalFormatting>
  <conditionalFormatting sqref="E23:J23">
    <cfRule type="top10" dxfId="1181" priority="7" rank="1"/>
  </conditionalFormatting>
  <conditionalFormatting sqref="E21:J21">
    <cfRule type="top10" dxfId="1180" priority="6" rank="1"/>
  </conditionalFormatting>
  <conditionalFormatting sqref="E19:J19">
    <cfRule type="top10" dxfId="1179" priority="5" rank="1"/>
  </conditionalFormatting>
  <conditionalFormatting sqref="E17:J17">
    <cfRule type="top10" dxfId="1178" priority="4" rank="1"/>
  </conditionalFormatting>
  <conditionalFormatting sqref="E15:J15">
    <cfRule type="top10" dxfId="1177" priority="3" rank="1"/>
  </conditionalFormatting>
  <conditionalFormatting sqref="E13:J13">
    <cfRule type="top10" dxfId="1176" priority="2" rank="1"/>
  </conditionalFormatting>
  <conditionalFormatting sqref="E11:J11">
    <cfRule type="top10" dxfId="1175" priority="1" rank="1"/>
  </conditionalFormatting>
  <pageMargins left="0.59055118110236227" right="0.59055118110236227"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56</vt:i4>
      </vt:variant>
    </vt:vector>
  </HeadingPairs>
  <TitlesOfParts>
    <vt:vector size="56" baseType="lpstr">
      <vt:lpstr>目次</vt:lpstr>
      <vt:lpstr>問0-1</vt:lpstr>
      <vt:lpstr>問0-2</vt:lpstr>
      <vt:lpstr>問0-3</vt:lpstr>
      <vt:lpstr>問1</vt:lpstr>
      <vt:lpstr>問2</vt:lpstr>
      <vt:lpstr>問3</vt:lpstr>
      <vt:lpstr>問4-複</vt:lpstr>
      <vt:lpstr>問5</vt:lpstr>
      <vt:lpstr>問6-複</vt:lpstr>
      <vt:lpstr>問7</vt:lpstr>
      <vt:lpstr>問8</vt:lpstr>
      <vt:lpstr>問9-複</vt:lpstr>
      <vt:lpstr>問10-1</vt:lpstr>
      <vt:lpstr>問10-2</vt:lpstr>
      <vt:lpstr>問10-3</vt:lpstr>
      <vt:lpstr>問10-4</vt:lpstr>
      <vt:lpstr>問10-5</vt:lpstr>
      <vt:lpstr>問10-6</vt:lpstr>
      <vt:lpstr>問11-1</vt:lpstr>
      <vt:lpstr>問11-2</vt:lpstr>
      <vt:lpstr>問11-3</vt:lpstr>
      <vt:lpstr>問11-4</vt:lpstr>
      <vt:lpstr>問11-5</vt:lpstr>
      <vt:lpstr>問12-1-複</vt:lpstr>
      <vt:lpstr>問12-2-複</vt:lpstr>
      <vt:lpstr>問12-3-複</vt:lpstr>
      <vt:lpstr>問12-4-複</vt:lpstr>
      <vt:lpstr>問13-複</vt:lpstr>
      <vt:lpstr>問14-1</vt:lpstr>
      <vt:lpstr>問14-2</vt:lpstr>
      <vt:lpstr>問14-3-複</vt:lpstr>
      <vt:lpstr>問15</vt:lpstr>
      <vt:lpstr>問16-複</vt:lpstr>
      <vt:lpstr>問17</vt:lpstr>
      <vt:lpstr>問18-分複</vt:lpstr>
      <vt:lpstr>問19</vt:lpstr>
      <vt:lpstr>問20</vt:lpstr>
      <vt:lpstr>問21</vt:lpstr>
      <vt:lpstr>問22</vt:lpstr>
      <vt:lpstr>問23-分複</vt:lpstr>
      <vt:lpstr>問24</vt:lpstr>
      <vt:lpstr>問25</vt:lpstr>
      <vt:lpstr>問26-分</vt:lpstr>
      <vt:lpstr>問27</vt:lpstr>
      <vt:lpstr>問28</vt:lpstr>
      <vt:lpstr>問29</vt:lpstr>
      <vt:lpstr>問30-複</vt:lpstr>
      <vt:lpstr>問31-複</vt:lpstr>
      <vt:lpstr>問32-複</vt:lpstr>
      <vt:lpstr>問33-複</vt:lpstr>
      <vt:lpstr>問34-複</vt:lpstr>
      <vt:lpstr>問35-複</vt:lpstr>
      <vt:lpstr>問36-複</vt:lpstr>
      <vt:lpstr>問37-複</vt:lpstr>
      <vt:lpstr>問38-複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Hazuki Yokose</dc:creator>
  <cp:lastModifiedBy>鹿児島県</cp:lastModifiedBy>
  <cp:lastPrinted>2018-03-28T08:16:55Z</cp:lastPrinted>
  <dcterms:created xsi:type="dcterms:W3CDTF">2017-08-26T10:41:26Z</dcterms:created>
  <dcterms:modified xsi:type="dcterms:W3CDTF">2018-03-28T08:18:08Z</dcterms:modified>
</cp:coreProperties>
</file>