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35" yWindow="960" windowWidth="23715" windowHeight="12105"/>
  </bookViews>
  <sheets>
    <sheet name="目次" sheetId="136" r:id="rId1"/>
    <sheet name="1-1" sheetId="6" r:id="rId2"/>
    <sheet name="1-2" sheetId="7" r:id="rId3"/>
    <sheet name="1-3" sheetId="8" r:id="rId4"/>
    <sheet name="2-1" sheetId="9" r:id="rId5"/>
    <sheet name="2-2" sheetId="10" r:id="rId6"/>
    <sheet name="2-3" sheetId="11" r:id="rId7"/>
    <sheet name="2-4" sheetId="12" r:id="rId8"/>
    <sheet name="2-5" sheetId="13" r:id="rId9"/>
    <sheet name="3-1" sheetId="14" r:id="rId10"/>
    <sheet name="3-2" sheetId="15" r:id="rId11"/>
    <sheet name="3-3" sheetId="16" r:id="rId12"/>
    <sheet name="3-4" sheetId="17" r:id="rId13"/>
    <sheet name="3-5" sheetId="18" r:id="rId14"/>
    <sheet name="3-6" sheetId="19" r:id="rId15"/>
    <sheet name="3-7" sheetId="20" r:id="rId16"/>
    <sheet name="3-8" sheetId="21" r:id="rId17"/>
    <sheet name="3-9" sheetId="22" r:id="rId18"/>
    <sheet name="3-10" sheetId="23" r:id="rId19"/>
    <sheet name="3-11" sheetId="24" r:id="rId20"/>
    <sheet name="3-12" sheetId="25" r:id="rId21"/>
    <sheet name="3-13" sheetId="26" r:id="rId22"/>
    <sheet name="3-14" sheetId="27" r:id="rId23"/>
    <sheet name="3-15" sheetId="28" r:id="rId24"/>
    <sheet name="3-16" sheetId="29" r:id="rId25"/>
    <sheet name="3-17" sheetId="30" r:id="rId26"/>
    <sheet name="3-18" sheetId="31" r:id="rId27"/>
    <sheet name="3-19" sheetId="32" r:id="rId28"/>
    <sheet name="3-20" sheetId="33" r:id="rId29"/>
    <sheet name="3-21" sheetId="34" r:id="rId30"/>
    <sheet name="3-22" sheetId="35" r:id="rId31"/>
    <sheet name="3-23" sheetId="36" r:id="rId32"/>
    <sheet name="3-24" sheetId="37" r:id="rId33"/>
    <sheet name="3-25" sheetId="38" r:id="rId34"/>
    <sheet name="3-26" sheetId="39" r:id="rId35"/>
    <sheet name="3-27" sheetId="40" r:id="rId36"/>
    <sheet name="3-28" sheetId="41" r:id="rId37"/>
    <sheet name="4-1" sheetId="42" r:id="rId38"/>
    <sheet name="4-2" sheetId="43" r:id="rId39"/>
    <sheet name="4-3" sheetId="44" r:id="rId40"/>
    <sheet name="4-4" sheetId="45" r:id="rId41"/>
    <sheet name="5-1" sheetId="46" r:id="rId42"/>
    <sheet name="5-2" sheetId="47" r:id="rId43"/>
    <sheet name="5-3" sheetId="48" r:id="rId44"/>
    <sheet name="5-4" sheetId="49" r:id="rId45"/>
    <sheet name="5-5" sheetId="50" r:id="rId46"/>
    <sheet name="5-6" sheetId="51" r:id="rId47"/>
    <sheet name="6-1" sheetId="52" r:id="rId48"/>
    <sheet name="6-2" sheetId="53" r:id="rId49"/>
    <sheet name="6-3" sheetId="54" r:id="rId50"/>
    <sheet name="6-4" sheetId="55" r:id="rId51"/>
    <sheet name="6-5" sheetId="56" r:id="rId52"/>
    <sheet name="6-6" sheetId="57" r:id="rId53"/>
    <sheet name="6-7" sheetId="58" r:id="rId54"/>
    <sheet name="7-1" sheetId="59" r:id="rId55"/>
    <sheet name="8-1" sheetId="60" r:id="rId56"/>
    <sheet name="8-2" sheetId="61" r:id="rId57"/>
    <sheet name="8-3" sheetId="62" r:id="rId58"/>
    <sheet name="8-4" sheetId="63" r:id="rId59"/>
    <sheet name="8-5" sheetId="64" r:id="rId60"/>
    <sheet name="9-1" sheetId="65" r:id="rId61"/>
    <sheet name="9-2" sheetId="66" r:id="rId62"/>
    <sheet name="9-3" sheetId="67" r:id="rId63"/>
    <sheet name="9-4" sheetId="68" r:id="rId64"/>
    <sheet name="9-5" sheetId="69" r:id="rId65"/>
    <sheet name="10-1" sheetId="70" r:id="rId66"/>
    <sheet name="10-2" sheetId="71" r:id="rId67"/>
    <sheet name="10-3" sheetId="72" r:id="rId68"/>
    <sheet name="10-4" sheetId="73" r:id="rId69"/>
    <sheet name="10-5" sheetId="74" r:id="rId70"/>
    <sheet name="10-6" sheetId="75" r:id="rId71"/>
    <sheet name="10-7" sheetId="76" r:id="rId72"/>
    <sheet name="10-8" sheetId="77" r:id="rId73"/>
    <sheet name="10-9" sheetId="78" r:id="rId74"/>
    <sheet name="10-10" sheetId="79" r:id="rId75"/>
    <sheet name="10-11" sheetId="80" r:id="rId76"/>
    <sheet name="10-12" sheetId="81" r:id="rId77"/>
    <sheet name="10-13" sheetId="82" r:id="rId78"/>
    <sheet name="10-14" sheetId="83" r:id="rId79"/>
    <sheet name="10-15" sheetId="84" r:id="rId80"/>
    <sheet name="11-1" sheetId="85" r:id="rId81"/>
    <sheet name="11-2" sheetId="86" r:id="rId82"/>
    <sheet name="11-3" sheetId="87" r:id="rId83"/>
    <sheet name="11-4" sheetId="88" r:id="rId84"/>
    <sheet name="11-5" sheetId="89" r:id="rId85"/>
    <sheet name="11-6" sheetId="90" r:id="rId86"/>
    <sheet name="11-7" sheetId="91" r:id="rId87"/>
    <sheet name="11-8" sheetId="92" r:id="rId88"/>
    <sheet name="12-1" sheetId="93" r:id="rId89"/>
    <sheet name="12-2" sheetId="94" r:id="rId90"/>
    <sheet name="12-3" sheetId="95" r:id="rId91"/>
    <sheet name="12-4" sheetId="96" r:id="rId92"/>
    <sheet name="12-5" sheetId="97" r:id="rId93"/>
    <sheet name="12-6" sheetId="98" r:id="rId94"/>
    <sheet name="12-7" sheetId="99" r:id="rId95"/>
    <sheet name="13-1" sheetId="100" r:id="rId96"/>
    <sheet name="13-2" sheetId="101" r:id="rId97"/>
    <sheet name="13-3" sheetId="102" r:id="rId98"/>
    <sheet name="13-4" sheetId="103" r:id="rId99"/>
    <sheet name="13-5" sheetId="104" r:id="rId100"/>
    <sheet name="13-6" sheetId="105" r:id="rId101"/>
    <sheet name="14-1" sheetId="106" r:id="rId102"/>
    <sheet name="14-2" sheetId="107" r:id="rId103"/>
    <sheet name="15-1" sheetId="108" r:id="rId104"/>
    <sheet name="16-1" sheetId="109" r:id="rId105"/>
    <sheet name="16-2" sheetId="110" r:id="rId106"/>
    <sheet name="16-3" sheetId="111" r:id="rId107"/>
    <sheet name="16-4" sheetId="112" r:id="rId108"/>
    <sheet name="16-5" sheetId="113" r:id="rId109"/>
    <sheet name="16-6" sheetId="114" r:id="rId110"/>
    <sheet name="17-1" sheetId="115" r:id="rId111"/>
    <sheet name="17-2" sheetId="116" r:id="rId112"/>
    <sheet name="17-3" sheetId="117" r:id="rId113"/>
    <sheet name="17-4" sheetId="118" r:id="rId114"/>
    <sheet name="17-5" sheetId="119" r:id="rId115"/>
    <sheet name="18-1" sheetId="120" r:id="rId116"/>
    <sheet name="18-2" sheetId="121" r:id="rId117"/>
    <sheet name="18-3" sheetId="122" r:id="rId118"/>
    <sheet name="18-4" sheetId="123" r:id="rId119"/>
    <sheet name="18-5" sheetId="124" r:id="rId120"/>
    <sheet name="19-1" sheetId="125" r:id="rId121"/>
    <sheet name="19-2" sheetId="126" r:id="rId122"/>
    <sheet name="20-1" sheetId="127" r:id="rId123"/>
    <sheet name="21-1" sheetId="128" r:id="rId124"/>
    <sheet name="21-2" sheetId="129" r:id="rId125"/>
    <sheet name="21-3" sheetId="130" r:id="rId126"/>
    <sheet name="21-4" sheetId="131" r:id="rId127"/>
    <sheet name="21-5" sheetId="132" r:id="rId128"/>
    <sheet name="21-6" sheetId="133" r:id="rId129"/>
    <sheet name="21-7" sheetId="134" r:id="rId130"/>
  </sheets>
  <definedNames>
    <definedName name="_xlnm._FilterDatabase" localSheetId="0" hidden="1">目次!$A$1:$H$130</definedName>
    <definedName name="anslist_在宅要介護者">#REF!</definedName>
    <definedName name="qlist_在宅要介護者">#REF!</definedName>
    <definedName name="sheetlist_在宅要介護者">#REF!</definedName>
  </definedNames>
  <calcPr calcId="144525" calcMode="manual"/>
</workbook>
</file>

<file path=xl/calcChain.xml><?xml version="1.0" encoding="utf-8"?>
<calcChain xmlns="http://schemas.openxmlformats.org/spreadsheetml/2006/main">
  <c r="S31" i="92" l="1"/>
  <c r="S29" i="92"/>
  <c r="S27" i="92"/>
  <c r="S25" i="92"/>
  <c r="S23" i="92"/>
  <c r="S21" i="92"/>
  <c r="S19" i="92"/>
  <c r="S17" i="92"/>
  <c r="S15" i="92"/>
  <c r="S13" i="92"/>
  <c r="S11" i="92"/>
  <c r="S9" i="92"/>
  <c r="B130" i="136" l="1"/>
  <c r="B129" i="136"/>
  <c r="B128" i="136"/>
  <c r="B127" i="136"/>
  <c r="B126" i="136"/>
  <c r="B125" i="136"/>
  <c r="B124" i="136"/>
  <c r="B123" i="136"/>
  <c r="B122" i="136"/>
  <c r="B121" i="136"/>
  <c r="B120" i="136"/>
  <c r="B119" i="136"/>
  <c r="B118" i="136"/>
  <c r="B117" i="136"/>
  <c r="B116" i="136"/>
  <c r="B115" i="136"/>
  <c r="B114" i="136"/>
  <c r="B113" i="136"/>
  <c r="B112" i="136"/>
  <c r="B111" i="136"/>
  <c r="B110" i="136"/>
  <c r="B109" i="136"/>
  <c r="B108" i="136"/>
  <c r="B107" i="136"/>
  <c r="B106" i="136"/>
  <c r="B105" i="136"/>
  <c r="B104" i="136"/>
  <c r="B103" i="136"/>
  <c r="B102" i="136"/>
  <c r="B101" i="136"/>
  <c r="B100" i="136"/>
  <c r="B99" i="136"/>
  <c r="B98" i="136"/>
  <c r="B97" i="136"/>
  <c r="B96" i="136"/>
  <c r="B95" i="136"/>
  <c r="B94" i="136"/>
  <c r="B93" i="136"/>
  <c r="B92" i="136"/>
  <c r="B91" i="136"/>
  <c r="B90" i="136"/>
  <c r="B89" i="136"/>
  <c r="B88" i="136"/>
  <c r="B87" i="136"/>
  <c r="B86" i="136"/>
  <c r="B85" i="136"/>
  <c r="B84" i="136"/>
  <c r="B83" i="136"/>
  <c r="B82" i="136"/>
  <c r="B81" i="136"/>
  <c r="B80" i="136"/>
  <c r="B79" i="136"/>
  <c r="B78" i="136"/>
  <c r="B77" i="136"/>
  <c r="B76" i="136"/>
  <c r="B75" i="136"/>
  <c r="B74" i="136"/>
  <c r="B73" i="136"/>
  <c r="B72" i="136"/>
  <c r="B71" i="136"/>
  <c r="B70" i="136"/>
  <c r="B69" i="136"/>
  <c r="B68" i="136"/>
  <c r="B67" i="136"/>
  <c r="B66" i="136"/>
  <c r="B65" i="136"/>
  <c r="B64" i="136"/>
  <c r="B63" i="136"/>
  <c r="B62" i="136"/>
  <c r="B61" i="136"/>
  <c r="B60" i="136"/>
  <c r="B59" i="136"/>
  <c r="B58" i="136"/>
  <c r="B57" i="136"/>
  <c r="B56" i="136"/>
  <c r="B55" i="136"/>
  <c r="B54" i="136"/>
  <c r="B53" i="136"/>
  <c r="B52" i="136"/>
  <c r="B51" i="136"/>
  <c r="B50" i="136"/>
  <c r="B49" i="136"/>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B8" i="136"/>
  <c r="B7" i="136"/>
  <c r="B6" i="136"/>
  <c r="B5" i="136"/>
  <c r="B4" i="136"/>
  <c r="B3" i="136"/>
  <c r="B2" i="136"/>
</calcChain>
</file>

<file path=xl/sharedStrings.xml><?xml version="1.0" encoding="utf-8"?>
<sst xmlns="http://schemas.openxmlformats.org/spreadsheetml/2006/main" count="3755" uniqueCount="498">
  <si>
    <t>　　１．サービスを利用しない理由（複数回答）</t>
  </si>
  <si>
    <t>　　２．現在の困りごと（介護・医療・住まい）（複数回答）</t>
  </si>
  <si>
    <t>　　３．現在の困りごと（生活支援）（複数回答）</t>
  </si>
  <si>
    <t>　　１．週に１回以上は外出しているか</t>
  </si>
  <si>
    <t>　　４．（本人）今後希望する生活場所</t>
  </si>
  <si>
    <t>　　５．地域で暮らし続けるのに必要なこと（複数回答）</t>
  </si>
  <si>
    <t>会・グループ等への参加の頻度（ボランティアのグループ）</t>
  </si>
  <si>
    <t>　　１．生きがいはあるか</t>
  </si>
  <si>
    <t>会・グループ等への参加の頻度（スポーツ関係のグループやクラブ）</t>
  </si>
  <si>
    <t>　　２．生きがいはあるか</t>
  </si>
  <si>
    <t>会・グループ等への参加の頻度（趣味関係のグループ）</t>
  </si>
  <si>
    <t>　　３．生きがいはあるか</t>
  </si>
  <si>
    <t>会・グループ等への参加の頻度（学習・教養サークル）</t>
  </si>
  <si>
    <t>　　４．生きがいはあるか</t>
  </si>
  <si>
    <t>会・グループ等への参加の頻度（老人クラブ）</t>
  </si>
  <si>
    <t>　　５．生きがいはあるか</t>
  </si>
  <si>
    <t>会・グループ等への参加の頻度（町内会・自治会）</t>
  </si>
  <si>
    <t>　　６．生きがいはあるか</t>
  </si>
  <si>
    <t>会・グループ等への参加の頻度（収入のある仕事）</t>
  </si>
  <si>
    <t>　　７．生きがいはあるか</t>
  </si>
  <si>
    <t>　　８．家族や友人・知人以外の相談相手（複数回答）</t>
  </si>
  <si>
    <t>　　９．家族や友人・知人以外の相談相手（複数回答）</t>
  </si>
  <si>
    <t>　　10．家族や友人・知人以外の相談相手（複数回答）</t>
  </si>
  <si>
    <t>　　11．家族や友人・知人以外の相談相手（複数回答）</t>
  </si>
  <si>
    <t>　　12．家族や友人・知人以外の相談相手（複数回答）</t>
  </si>
  <si>
    <t>　　13．家族や友人・知人以外の相談相手（複数回答）</t>
  </si>
  <si>
    <t>　　14．家族や友人・知人以外の相談相手（複数回答）</t>
  </si>
  <si>
    <t>　　15．現在の困りごと（介護・医療・住まい）（複数回答）</t>
  </si>
  <si>
    <t>　　16．現在の困りごと（介護・医療・住まい）（複数回答）</t>
  </si>
  <si>
    <t>　　17．現在の困りごと（介護・医療・住まい）（複数回答）</t>
  </si>
  <si>
    <t>　　18．現在の困りごと（介護・医療・住まい）（複数回答）</t>
  </si>
  <si>
    <t>　　19．現在の困りごと（介護・医療・住まい）（複数回答）</t>
  </si>
  <si>
    <t>　　20．現在の困りごと（介護・医療・住まい）（複数回答）</t>
  </si>
  <si>
    <t>　　21．現在の困りごと（介護・医療・住まい）（複数回答）</t>
  </si>
  <si>
    <t>　　22．現在の困りごと（生活支援）（複数回答）</t>
  </si>
  <si>
    <t>　　23．現在の困りごと（生活支援）（複数回答）</t>
  </si>
  <si>
    <t>　　24．現在の困りごと（生活支援）（複数回答）</t>
  </si>
  <si>
    <t>　　25．現在の困りごと（生活支援）（複数回答）</t>
  </si>
  <si>
    <t>　　26．現在の困りごと（生活支援）（複数回答）</t>
  </si>
  <si>
    <t>　　27．現在の困りごと（生活支援）（複数回答）</t>
  </si>
  <si>
    <t>　　28．現在の困りごと（生活支援）（複数回答）</t>
  </si>
  <si>
    <t>　　１．心配事や愚痴を聞いてあげる人（複数回答）</t>
  </si>
  <si>
    <t>　　２．家族や友人・知人以外の相談相手（複数回答）</t>
  </si>
  <si>
    <t>　　３．今後希望する生活場所</t>
  </si>
  <si>
    <t>　　４．施設入所申込み状況（複数回答）</t>
  </si>
  <si>
    <t>　　１．数日間寝込んだ際に看病や世話をしてあげる人（複数回答）</t>
  </si>
  <si>
    <t>　　３．訪問診療利用の有無</t>
  </si>
  <si>
    <t>　　４．今後希望する生活場所</t>
  </si>
  <si>
    <t>　　５．施設入所申込み状況（複数回答）</t>
  </si>
  <si>
    <t>　　６．受けたい医療等の家族との話し合いの有無</t>
  </si>
  <si>
    <t>　　１．普段の生活で介護・介助が必要か</t>
  </si>
  <si>
    <t>　　３．現在の困りごと（介護・医療・住まい）（複数回答）</t>
  </si>
  <si>
    <t>　　４．現在の困りごと（生活支援）（複数回答）</t>
  </si>
  <si>
    <t>　　５．介護者の困りごと（複数回答）</t>
  </si>
  <si>
    <t>　　６．介護者の将来の不安（複数回答）</t>
  </si>
  <si>
    <t>　　７．介護者に生じた変化（複数回答）</t>
  </si>
  <si>
    <t>　　１．介護・介助が必要になった主な原因（複数回答）</t>
  </si>
  <si>
    <t>　　２．数日間寝込んだ際に看病や世話をしてくれる人（複数回答）</t>
  </si>
  <si>
    <t>　　３．家族や友人・知人以外の相談相手（複数回答）</t>
  </si>
  <si>
    <t>　　１．家族構成</t>
  </si>
  <si>
    <t>　　２．現在の暮らしの経済的状況</t>
  </si>
  <si>
    <t>　　３．住まいの一戸建て・集合住宅の別</t>
  </si>
  <si>
    <t>　　４．家族や友人・知人以外の相談相手（複数回答）</t>
  </si>
  <si>
    <t>　　５．健康状態</t>
  </si>
  <si>
    <t>　　６．訪問診療利用の有無</t>
  </si>
  <si>
    <t>　　７．サービスの満足度（本人）</t>
  </si>
  <si>
    <t>　　８．サービスの満足度（介護者）</t>
  </si>
  <si>
    <t>　　９．現在の困りごと（介護・医療・住まい）（複数回答）</t>
  </si>
  <si>
    <t>　　10．現在の困りごと（生活支援）（複数回答）</t>
  </si>
  <si>
    <t>　　11．住み慣れた地域で生活するために必要なこと（複数回答）</t>
  </si>
  <si>
    <t>　　12．受けたい医療等の家族との話し合いの有無</t>
  </si>
  <si>
    <t>　　13．介護者に生じた変化（複数回答）</t>
  </si>
  <si>
    <t>　　14．今後の介護の方針</t>
  </si>
  <si>
    <t>　　15．現在利用中のサービス（複数回答）</t>
  </si>
  <si>
    <t>　　８．現在利用中のサービス（複数回答）</t>
  </si>
  <si>
    <t>　　１．家族や友人・知人以外の相談相手（複数回答）</t>
  </si>
  <si>
    <t>　　２．サービスの満足度（本人）</t>
  </si>
  <si>
    <t>　　５．今後希望する生活場所</t>
  </si>
  <si>
    <t>　　６．介護者の困りごと（複数回答）</t>
  </si>
  <si>
    <t>　　７．介護者の将来の不安（複数回答）</t>
  </si>
  <si>
    <t>　　１．生きがいの有無</t>
  </si>
  <si>
    <t>　　２．心配事や愚痴を聞いてくれる人（複数回答）</t>
  </si>
  <si>
    <t>　　３．看病や世話をしてくれる人（複数回答）</t>
  </si>
  <si>
    <t>　　４．相談相手（複数回答）</t>
  </si>
  <si>
    <t>　　１．訪問診療利用の有無</t>
  </si>
  <si>
    <t>　　２．今後の介護の方針</t>
  </si>
  <si>
    <t>　　１．サービスの満足度（本人）</t>
  </si>
  <si>
    <t>　　１．介護者の困りごと（複数回答）</t>
  </si>
  <si>
    <t>　　２．介護者の将来の不安（複数回答）</t>
  </si>
  <si>
    <t>　　３．介護についての相談相手（複数回答）</t>
  </si>
  <si>
    <t>　　４．介護者としてサービスの満足していない点（複数回答）</t>
  </si>
  <si>
    <t>　　５．介護を数日間代わってくれる人（複数回答）</t>
  </si>
  <si>
    <t>　　６．今後の介護の方針</t>
  </si>
  <si>
    <t>　　２．施設入所申込み状況（複数回答）</t>
  </si>
  <si>
    <t>　　３．サービスの満足度（介護者）</t>
  </si>
  <si>
    <t>　　４．介護についての相談相手（複数回答）</t>
  </si>
  <si>
    <t>　　５．今後の介護の方針</t>
  </si>
  <si>
    <t>　　１．施設入所申込み状況（複数回答）</t>
  </si>
  <si>
    <t>　　２．介護者の困りごと（複数回答）</t>
  </si>
  <si>
    <t>　　３．介護者の将来の不安（複数回答）</t>
  </si>
  <si>
    <t>　　１．介護者に生じた変化（複数回答）</t>
  </si>
  <si>
    <t>　　１．介護についての相談相手（複数回答）</t>
  </si>
  <si>
    <t>　　５．サービスの満足度（介護者）</t>
  </si>
  <si>
    <t>無回答</t>
  </si>
  <si>
    <t>１人暮らし</t>
  </si>
  <si>
    <t>息子・娘との２世帯</t>
  </si>
  <si>
    <t>その他</t>
  </si>
  <si>
    <t>介護・介助は必要ない</t>
  </si>
  <si>
    <t>何らかの介護・介助は必要だが，現在は受けていない</t>
  </si>
  <si>
    <t>現在，何らかの介護を受けている（介護認定を受けずに家族などの介護を受けている場合も含む）</t>
  </si>
  <si>
    <t>脳卒中（脳出血・脳梗塞等）</t>
  </si>
  <si>
    <t>心臓病</t>
  </si>
  <si>
    <t>がん（悪性新生物）</t>
  </si>
  <si>
    <t>呼吸器の病気（肺気腫・肺炎等）</t>
  </si>
  <si>
    <t>関節の病気（リウマチ等）</t>
  </si>
  <si>
    <t>認知症（アルツハイマー病等）</t>
  </si>
  <si>
    <t>パーキンソン病</t>
  </si>
  <si>
    <t>糖尿病</t>
  </si>
  <si>
    <t>腎疾患（透析）</t>
  </si>
  <si>
    <t>視覚・聴覚障害</t>
  </si>
  <si>
    <t>骨折・転倒</t>
  </si>
  <si>
    <t>脊椎損傷</t>
  </si>
  <si>
    <t>高齢による衰弱</t>
  </si>
  <si>
    <t>不明</t>
  </si>
  <si>
    <t>大変苦しい</t>
  </si>
  <si>
    <t>やや苦しい</t>
  </si>
  <si>
    <t>ふつう</t>
  </si>
  <si>
    <t>ややゆとりがある</t>
  </si>
  <si>
    <t>大変ゆとりがある</t>
  </si>
  <si>
    <t>持家（一戸建て）</t>
  </si>
  <si>
    <t>持家（集合住宅）</t>
  </si>
  <si>
    <t>公営賃貸住宅</t>
  </si>
  <si>
    <t>民間賃貸住宅（一戸建て）</t>
  </si>
  <si>
    <t>民間賃貸住宅（集合住宅）</t>
  </si>
  <si>
    <t>借家</t>
  </si>
  <si>
    <t>ほとんど外出しない</t>
  </si>
  <si>
    <t>週１回</t>
  </si>
  <si>
    <t>週２～４回</t>
  </si>
  <si>
    <t>週５回以上</t>
  </si>
  <si>
    <t>はい</t>
  </si>
  <si>
    <t>いいえ</t>
  </si>
  <si>
    <t>病気</t>
  </si>
  <si>
    <t>思いつかない</t>
  </si>
  <si>
    <t>生きがいあり</t>
  </si>
  <si>
    <t>週４回以上</t>
  </si>
  <si>
    <t>週２～３回</t>
  </si>
  <si>
    <t>月１～３回</t>
  </si>
  <si>
    <t>年に数回</t>
  </si>
  <si>
    <t>参加していない</t>
  </si>
  <si>
    <t>配偶者</t>
  </si>
  <si>
    <t>同居の子ども</t>
  </si>
  <si>
    <t>別居の子ども</t>
  </si>
  <si>
    <t>兄弟姉妹・親戚・親・孫</t>
  </si>
  <si>
    <t>近隣</t>
  </si>
  <si>
    <t>友人</t>
  </si>
  <si>
    <t>そのような人はいない</t>
  </si>
  <si>
    <t>自治会・町内会・老人クラブ</t>
  </si>
  <si>
    <t>社会福祉協議会・民生委員</t>
  </si>
  <si>
    <t>ケアマネジャー</t>
  </si>
  <si>
    <t>医師・歯科医師・看護師</t>
  </si>
  <si>
    <t>地域包括支援センター・役所・役場</t>
  </si>
  <si>
    <t>とてもよい</t>
  </si>
  <si>
    <t>まあよい</t>
  </si>
  <si>
    <t>あまりよくない</t>
  </si>
  <si>
    <t>よくない</t>
  </si>
  <si>
    <t>０点</t>
  </si>
  <si>
    <t>１点</t>
  </si>
  <si>
    <t>２点</t>
  </si>
  <si>
    <t>３点</t>
  </si>
  <si>
    <t>４点</t>
  </si>
  <si>
    <t>５点</t>
  </si>
  <si>
    <t>６点</t>
  </si>
  <si>
    <t>７点</t>
  </si>
  <si>
    <t>８点</t>
  </si>
  <si>
    <t>９点</t>
  </si>
  <si>
    <t>10点</t>
  </si>
  <si>
    <t>分からない</t>
  </si>
  <si>
    <t>利用していない</t>
  </si>
  <si>
    <t>利用している</t>
  </si>
  <si>
    <t>満足している</t>
  </si>
  <si>
    <t>ほぼ満足している</t>
  </si>
  <si>
    <t>どちらともいえない</t>
  </si>
  <si>
    <t>あまり満足していない</t>
  </si>
  <si>
    <t>満足していない</t>
  </si>
  <si>
    <t>必要以上のサービスを利用させられている</t>
  </si>
  <si>
    <t>事業所や施設の職員の対応が適切でない</t>
  </si>
  <si>
    <t>経済的負担が大きくなっている</t>
  </si>
  <si>
    <t>まだ利用したいサービスがあるが，サービスが十分に受けられない</t>
  </si>
  <si>
    <t>特に不満はない</t>
  </si>
  <si>
    <t>現状ではサービスを利用するほどの状態ではない</t>
  </si>
  <si>
    <t>本人にサービス利用の希望がない</t>
  </si>
  <si>
    <t>家族が介護をするため必要ない</t>
  </si>
  <si>
    <t>以前利用していたサービスに不満があった</t>
  </si>
  <si>
    <t>利用料を支払うのが難しい</t>
  </si>
  <si>
    <t>利用したいサービスが利用できない（身近にない）</t>
  </si>
  <si>
    <t>住宅改修，福祉用具貸与・購入のみを利用するため</t>
  </si>
  <si>
    <t>サービスを受けたいが手続きや利用方法が分からない</t>
  </si>
  <si>
    <t>病気の悪化や骨折・転倒をしないように気をつけている</t>
  </si>
  <si>
    <t>家事（仕事）などをするようにしている</t>
  </si>
  <si>
    <t>運動や趣味活動などをするようにしている</t>
  </si>
  <si>
    <t>健康に関する教室などに参加するようにしている</t>
  </si>
  <si>
    <t>規則正しい生活をするようにしている</t>
  </si>
  <si>
    <t>何事もくよくよしないようにしている</t>
  </si>
  <si>
    <t>栄養管理に心がけている</t>
  </si>
  <si>
    <t>人との交流や外出をするようにしている</t>
  </si>
  <si>
    <t>特に気をつけていない</t>
  </si>
  <si>
    <t>身体機能の低下(握力や脚力の低下，そしゃく力の低下等)</t>
  </si>
  <si>
    <t>認知症になること</t>
  </si>
  <si>
    <t>緊急に施設・病院への入所が必要になること</t>
  </si>
  <si>
    <t>経済的負担</t>
  </si>
  <si>
    <t>介護に関する情報の入手方法がわからない</t>
  </si>
  <si>
    <t>住まい（手すりの取付，段差解消など）</t>
  </si>
  <si>
    <t>介護者（家族など）の心身の負担</t>
  </si>
  <si>
    <t>特に不安はない</t>
  </si>
  <si>
    <t>食事に関すること（炊事，栄養管理など）</t>
  </si>
  <si>
    <t>掃除や洗濯，買い物などの家事</t>
  </si>
  <si>
    <t>外出に関すること（交通手段，外出の支援体制など）</t>
  </si>
  <si>
    <t>近所付き合い，地域とのつながり</t>
  </si>
  <si>
    <t>緊急時の対応（連絡など）</t>
  </si>
  <si>
    <t>生活全般に関する相談への対応</t>
  </si>
  <si>
    <t>災害時の避難の際の援助</t>
  </si>
  <si>
    <t>現在の住居にずっと住み続けたい</t>
  </si>
  <si>
    <t>買い物や通院に便利な市街地に住居を買って（借りて）移り住みたい</t>
  </si>
  <si>
    <t>自然豊かで静かな環境の郊外に住居を買って（借りて）移り住みたい</t>
  </si>
  <si>
    <t>家族や親族，兄弟姉妹のところへ移り住みたい</t>
  </si>
  <si>
    <t>高齢者対応の住宅やアパートに移り住みたい</t>
  </si>
  <si>
    <t>グループホームに入居したい</t>
  </si>
  <si>
    <t>有料老人ホーム・軽費老人ホームに入居したい</t>
  </si>
  <si>
    <t>介護保険施設に入所したい</t>
  </si>
  <si>
    <t>身体機能の低下が心配である</t>
  </si>
  <si>
    <t>認知機能の低下が心配である</t>
  </si>
  <si>
    <t>介護者（家族など）に負担をかけたくない</t>
  </si>
  <si>
    <t>介護者（家族など）がいないため，在宅生活が不安である</t>
  </si>
  <si>
    <t>介護者（家族など）が高齢であるため，十分に介護できない</t>
  </si>
  <si>
    <t>介護者（家族など）が病気を患っており，十分に介護できない</t>
  </si>
  <si>
    <t>介護者（家族など）が仕事などで忙しく，十分に介護できない</t>
  </si>
  <si>
    <t>現在の住まいが，自分の状態に合っておらず，住みにくい</t>
  </si>
  <si>
    <t>医療機関や介護事業者にすすめられている</t>
  </si>
  <si>
    <t>家族がすすめている</t>
  </si>
  <si>
    <t>申し込んでいない</t>
  </si>
  <si>
    <t>健康状態が少しでも良くなるよう，生活に気をつける</t>
  </si>
  <si>
    <t>昔なじみの人との交流や話せる場が身近にある</t>
  </si>
  <si>
    <t>買い物や外出時に頼めるボランティアや地域の支えあいがある</t>
  </si>
  <si>
    <t>自分や介護している家族が困ったときに，相談できる人や窓口がある</t>
  </si>
  <si>
    <t>緊急時や夜間・休日に対応してもらえる在宅医療や在宅介護サービスがある</t>
  </si>
  <si>
    <t>介護している家族が時々休めるよう，ショートステイや通所のサービスがある</t>
  </si>
  <si>
    <t>詳しく話し合っている</t>
  </si>
  <si>
    <t>一応話し合ったことがある</t>
  </si>
  <si>
    <t>全く話し合ったことがない</t>
  </si>
  <si>
    <t>よく理解している</t>
  </si>
  <si>
    <t>だいたい理解している</t>
  </si>
  <si>
    <t>あまり理解していない</t>
  </si>
  <si>
    <t>ほとんど理解していない</t>
  </si>
  <si>
    <t>相談相手（理解者）がいない</t>
  </si>
  <si>
    <t>在宅医療の提供体制（往診，訪問看護など）</t>
  </si>
  <si>
    <t>近所や地域の方々の理解・協力</t>
  </si>
  <si>
    <t>配偶者や子ども，兄弟姉妹や親戚</t>
  </si>
  <si>
    <t>友人・知人</t>
  </si>
  <si>
    <t>自治会・町内会，近所の住民</t>
  </si>
  <si>
    <t>地域包括支援センター・市町村役場・保健所</t>
  </si>
  <si>
    <t>介護者家族の団体</t>
  </si>
  <si>
    <t>相談できる相手はいない</t>
  </si>
  <si>
    <t>回数や時間が希望するものと異なる</t>
  </si>
  <si>
    <t>要介護（要支援）者本人の心身の状態の維持・軽度化につながっていない</t>
  </si>
  <si>
    <t>サービス利用の際の手続きが面倒である</t>
  </si>
  <si>
    <t>サービスの内容やケアプランについて，十分説明がなされていない</t>
  </si>
  <si>
    <t>家族の絆が強まったり，生きがいになった</t>
  </si>
  <si>
    <t>人間の尊厳や自身の老後について考えるようになった</t>
  </si>
  <si>
    <t>健康づくり・体力づくりを心がけるようになった</t>
  </si>
  <si>
    <t>友人や地域の人などの周囲の人の協力や，つながりを実感できるようになった</t>
  </si>
  <si>
    <t>身体的・精神的負担が大きくなった</t>
  </si>
  <si>
    <t>仕事を中断したり辞めなければならなくなった</t>
  </si>
  <si>
    <t>家を留守にできなくなったり，自由に行動できなくなった</t>
  </si>
  <si>
    <t>気分が落ち込みやすくなったり，外出や人との関わりがおっくうになった</t>
  </si>
  <si>
    <t>特に変化はない</t>
  </si>
  <si>
    <t>近所の住民</t>
  </si>
  <si>
    <t>ショートステイ</t>
  </si>
  <si>
    <t>一時的に通所でのサービス（デイケア・デイサービス）の回数を増やしてもらう</t>
  </si>
  <si>
    <t>一時的に在宅でのサービス（通所介護・訪問看護など）の回数を増やしてもらう</t>
  </si>
  <si>
    <t>代わってくれる人はいない</t>
  </si>
  <si>
    <t>家族を中心に在宅で介護を続けたい</t>
  </si>
  <si>
    <t>介護保険サービス等も利用しながら，在宅で介護したい</t>
  </si>
  <si>
    <t>地域の方々の手助けや介護保険サービス等も利用しながら，在宅で介護したい</t>
  </si>
  <si>
    <t>施設へ入所させたい</t>
  </si>
  <si>
    <t>訪問介護</t>
  </si>
  <si>
    <t>訪問入浴介護</t>
  </si>
  <si>
    <t>訪問看護</t>
  </si>
  <si>
    <t>訪問リハビリテーション</t>
  </si>
  <si>
    <t>通所介護</t>
  </si>
  <si>
    <t>通所リハビリテーション</t>
  </si>
  <si>
    <t>短期入所サービス</t>
  </si>
  <si>
    <t>福祉用具貸与・購入</t>
  </si>
  <si>
    <t>住宅改修</t>
  </si>
  <si>
    <t>定期巡回・随時対応型訪問介護看護</t>
  </si>
  <si>
    <t>夜間対応型訪問介護</t>
  </si>
  <si>
    <t>認知症対応型通所介護</t>
  </si>
  <si>
    <t>小規模多機能型居宅介護</t>
  </si>
  <si>
    <t>複合型サービス</t>
  </si>
  <si>
    <t>上段：回答数
下段：構成比</t>
    <rPh sb="0" eb="2">
      <t>ジョウダン</t>
    </rPh>
    <rPh sb="3" eb="6">
      <t>カイトウスウ</t>
    </rPh>
    <rPh sb="7" eb="9">
      <t>ゲダン</t>
    </rPh>
    <rPh sb="10" eb="13">
      <t>コウセイヒ</t>
    </rPh>
    <phoneticPr fontId="3"/>
  </si>
  <si>
    <t>サンプル数</t>
    <rPh sb="4" eb="5">
      <t>スウ</t>
    </rPh>
    <phoneticPr fontId="3"/>
  </si>
  <si>
    <t>全　体</t>
    <rPh sb="0" eb="1">
      <t>ゼン</t>
    </rPh>
    <rPh sb="2" eb="3">
      <t>カラダ</t>
    </rPh>
    <phoneticPr fontId="3"/>
  </si>
  <si>
    <t>１．介護・介助の必要の有無</t>
  </si>
  <si>
    <t>　　　【介護保険サービスを利用していない】と回答した人のみ</t>
  </si>
  <si>
    <t>普段の生活で介護・介助が必要か</t>
  </si>
  <si>
    <t>２．閉じこもりの傾向</t>
  </si>
  <si>
    <t>外出控えの状況</t>
  </si>
  <si>
    <t>３．会・グループの参加頻度</t>
  </si>
  <si>
    <t>４．要介護者と周囲の「たすけあい」</t>
  </si>
  <si>
    <t>５．要介護者と周囲の「たすけあい」（２）</t>
  </si>
  <si>
    <t>６．サービス利用控えの状況</t>
  </si>
  <si>
    <t>　　　【現在なんらかの介護を受けている，または介護・介助は必要だが現在は受けていない】と回答した人のみ</t>
  </si>
  <si>
    <t>８．現在の困り事（介護・医療・住まい）</t>
  </si>
  <si>
    <t>９．現在の困り事（生活支援）</t>
  </si>
  <si>
    <t>10．今後希望する生活場所</t>
  </si>
  <si>
    <t>夫婦２人暮らし（配偶者６５歳以上）</t>
  </si>
  <si>
    <t>夫婦２人暮らし（配偶者６４歳以下）</t>
  </si>
  <si>
    <t>今後希望する生活場所</t>
  </si>
  <si>
    <t>　　　【介護保険サービスを利用している】と回答した人のみ</t>
  </si>
  <si>
    <t>11．特養入所申込み状況</t>
  </si>
  <si>
    <t>12．住み慣れた地域で暮らし続けるのに必要なこと</t>
  </si>
  <si>
    <t>13．生きがいの有無や幸福度の現状</t>
  </si>
  <si>
    <t>現在の幸福度</t>
  </si>
  <si>
    <t>14．受けたい医療と受けたくない医療について家族との話し合いと今後の介護方針</t>
  </si>
  <si>
    <t>受けたい医療等の家族との話し合いの有無</t>
  </si>
  <si>
    <t>15．介護保険料の仕組みについての理解度</t>
  </si>
  <si>
    <t>介護保険料設定の仕組み</t>
  </si>
  <si>
    <t>16．在宅介護者の介護サービスに対する不満</t>
  </si>
  <si>
    <t>要介護の利用サービスの満足度</t>
  </si>
  <si>
    <t>　　　【介護保険サービスに満足していない，またはどちらともいえない】と回答した人のみ</t>
  </si>
  <si>
    <t>17．在宅介護者の困りごと・将来の不安</t>
  </si>
  <si>
    <t>18．介護者の体調や生活状況の変化</t>
  </si>
  <si>
    <t>19．介護について相談できる相手</t>
  </si>
  <si>
    <t>20．介護できない数日代わってくれる相手</t>
  </si>
  <si>
    <t>21．今後の介護の意向</t>
  </si>
  <si>
    <t>今後の介護の方針</t>
  </si>
  <si>
    <t>No.</t>
  </si>
  <si>
    <t>シート名</t>
  </si>
  <si>
    <t>大項目</t>
  </si>
  <si>
    <t>中項目</t>
  </si>
  <si>
    <t>小項目</t>
  </si>
  <si>
    <t>１．サービスを利用しない理由（複数回答）</t>
  </si>
  <si>
    <t>２．現在の困りごと（介護・医療・住まい）（複数回答）</t>
  </si>
  <si>
    <t>３．現在の困りごと（生活支援）（複数回答）</t>
  </si>
  <si>
    <t>１．週に１回以上は外出しているか</t>
  </si>
  <si>
    <t>４．（本人）今後希望する生活場所</t>
  </si>
  <si>
    <t>５．地域で暮らし続けるのに必要なこと（複数回答）</t>
  </si>
  <si>
    <t>１．生きがいはあるか</t>
  </si>
  <si>
    <t>２．生きがいはあるか</t>
  </si>
  <si>
    <t>３．生きがいはあるか</t>
  </si>
  <si>
    <t>４．生きがいはあるか</t>
  </si>
  <si>
    <t>５．生きがいはあるか</t>
  </si>
  <si>
    <t>６．生きがいはあるか</t>
  </si>
  <si>
    <t>７．生きがいはあるか</t>
  </si>
  <si>
    <t>８．家族や友人・知人以外の相談相手（複数回答）</t>
  </si>
  <si>
    <t>９．家族や友人・知人以外の相談相手（複数回答）</t>
  </si>
  <si>
    <t>10．家族や友人・知人以外の相談相手（複数回答）</t>
  </si>
  <si>
    <t>11．家族や友人・知人以外の相談相手（複数回答）</t>
  </si>
  <si>
    <t>12．家族や友人・知人以外の相談相手（複数回答）</t>
  </si>
  <si>
    <t>13．家族や友人・知人以外の相談相手（複数回答）</t>
  </si>
  <si>
    <t>14．家族や友人・知人以外の相談相手（複数回答）</t>
  </si>
  <si>
    <t>15．現在の困りごと（介護・医療・住まい）（複数回答）</t>
  </si>
  <si>
    <t>16．現在の困りごと（介護・医療・住まい）（複数回答）</t>
  </si>
  <si>
    <t>17．現在の困りごと（介護・医療・住まい）（複数回答）</t>
  </si>
  <si>
    <t>18．現在の困りごと（介護・医療・住まい）（複数回答）</t>
  </si>
  <si>
    <t>19．現在の困りごと（介護・医療・住まい）（複数回答）</t>
  </si>
  <si>
    <t>20．現在の困りごと（介護・医療・住まい）（複数回答）</t>
  </si>
  <si>
    <t>21．現在の困りごと（介護・医療・住まい）（複数回答）</t>
  </si>
  <si>
    <t>22．現在の困りごと（生活支援）（複数回答）</t>
  </si>
  <si>
    <t>23．現在の困りごと（生活支援）（複数回答）</t>
  </si>
  <si>
    <t>24．現在の困りごと（生活支援）（複数回答）</t>
  </si>
  <si>
    <t>25．現在の困りごと（生活支援）（複数回答）</t>
  </si>
  <si>
    <t>26．現在の困りごと（生活支援）（複数回答）</t>
  </si>
  <si>
    <t>27．現在の困りごと（生活支援）（複数回答）</t>
  </si>
  <si>
    <t>28．現在の困りごと（生活支援）（複数回答）</t>
  </si>
  <si>
    <t>１．心配事や愚痴を聞いてあげる人（複数回答）</t>
  </si>
  <si>
    <t>２．家族や友人・知人以外の相談相手（複数回答）</t>
  </si>
  <si>
    <t>３．今後希望する生活場所</t>
  </si>
  <si>
    <t>４．施設入所申込み状況（複数回答）</t>
  </si>
  <si>
    <t>１．数日間寝込んだ際に看病や世話をしてあげる人（複数回答）</t>
  </si>
  <si>
    <t>３．訪問診療利用の有無</t>
  </si>
  <si>
    <t>４．今後希望する生活場所</t>
  </si>
  <si>
    <t>５．施設入所申込み状況（複数回答）</t>
  </si>
  <si>
    <t>６．受けたい医療等の家族との話し合いの有無</t>
  </si>
  <si>
    <t>１．普段の生活で介護・介助が必要か</t>
  </si>
  <si>
    <t>３．現在の困りごと（介護・医療・住まい）（複数回答）</t>
  </si>
  <si>
    <t>４．現在の困りごと（生活支援）（複数回答）</t>
  </si>
  <si>
    <t>５．介護者の困りごと（複数回答）</t>
  </si>
  <si>
    <t>６．介護者の将来の不安（複数回答）</t>
  </si>
  <si>
    <t>７．介護者に生じた変化（複数回答）</t>
  </si>
  <si>
    <t>１．介護・介助が必要になった主な原因（複数回答）</t>
  </si>
  <si>
    <t>２．数日間寝込んだ際に看病や世話をしてくれる人（複数回答）</t>
  </si>
  <si>
    <t>３．家族や友人・知人以外の相談相手（複数回答）</t>
  </si>
  <si>
    <t>１．家族構成</t>
  </si>
  <si>
    <t>２．現在の暮らしの経済的状況</t>
  </si>
  <si>
    <t>３．住まいの一戸建て・集合住宅の別</t>
  </si>
  <si>
    <t>４．家族や友人・知人以外の相談相手（複数回答）</t>
  </si>
  <si>
    <t>５．健康状態</t>
  </si>
  <si>
    <t>６．訪問診療利用の有無</t>
  </si>
  <si>
    <t>７．サービスの満足度（本人）</t>
  </si>
  <si>
    <t>８．サービスの満足度（介護者）</t>
  </si>
  <si>
    <t>９．現在の困りごと（介護・医療・住まい）（複数回答）</t>
  </si>
  <si>
    <t>10．現在の困りごと（生活支援）（複数回答）</t>
  </si>
  <si>
    <t>11．住み慣れた地域で生活するために必要なこと（複数回答）</t>
  </si>
  <si>
    <t>12．受けたい医療等の家族との話し合いの有無</t>
  </si>
  <si>
    <t>13．介護者に生じた変化（複数回答）</t>
  </si>
  <si>
    <t>14．今後の介護の方針</t>
  </si>
  <si>
    <t>15．現在利用中のサービス（複数回答）</t>
  </si>
  <si>
    <t>８．現在利用中のサービス（複数回答）</t>
  </si>
  <si>
    <t>１．家族や友人・知人以外の相談相手（複数回答）</t>
  </si>
  <si>
    <t>２．サービスの満足度（本人）</t>
  </si>
  <si>
    <t>５．今後希望する生活場所</t>
  </si>
  <si>
    <t>６．介護者の困りごと（複数回答）</t>
  </si>
  <si>
    <t>７．介護者の将来の不安（複数回答）</t>
  </si>
  <si>
    <t>１．生きがいの有無</t>
  </si>
  <si>
    <t>２．心配事や愚痴を聞いてくれる人（複数回答）</t>
  </si>
  <si>
    <t>３．看病や世話をしてくれる人（複数回答）</t>
  </si>
  <si>
    <t>４．相談相手（複数回答）</t>
  </si>
  <si>
    <t>１．訪問診療利用の有無</t>
  </si>
  <si>
    <t>２．今後の介護の方針</t>
  </si>
  <si>
    <t>１．サービスの満足度（本人）</t>
  </si>
  <si>
    <t>１．介護者の困りごと（複数回答）</t>
  </si>
  <si>
    <t>２．介護者の将来の不安（複数回答）</t>
  </si>
  <si>
    <t>３．介護についての相談相手（複数回答）</t>
  </si>
  <si>
    <t>４．介護者としてサービスの満足していない点（複数回答）</t>
  </si>
  <si>
    <t>５．介護を数日間代わってくれる人（複数回答）</t>
  </si>
  <si>
    <t>６．今後の介護の方針</t>
  </si>
  <si>
    <t>２．施設入所申込み状況（複数回答）</t>
  </si>
  <si>
    <t>３．サービスの満足度（介護者）</t>
  </si>
  <si>
    <t>４．介護についての相談相手（複数回答）</t>
  </si>
  <si>
    <t>５．今後の介護の方針</t>
  </si>
  <si>
    <t>１．施設入所申込み状況（複数回答）</t>
  </si>
  <si>
    <t>２．介護者の困りごと（複数回答）</t>
  </si>
  <si>
    <t>３．介護者の将来の不安（複数回答）</t>
  </si>
  <si>
    <t>１．介護者に生じた変化（複数回答）</t>
  </si>
  <si>
    <t>１．介護についての相談相手（複数回答）</t>
  </si>
  <si>
    <t>５．サービスの満足度（介護者）</t>
  </si>
  <si>
    <t>問1-2（ニーズ）</t>
  </si>
  <si>
    <t>問2-8（ニーズ）</t>
  </si>
  <si>
    <t>問5-1-1（ニーズ）</t>
  </si>
  <si>
    <t>問5-1-2（ニーズ）</t>
  </si>
  <si>
    <t>問5-1-3（ニーズ）</t>
  </si>
  <si>
    <t>問5-1-4（ニーズ）</t>
  </si>
  <si>
    <t>問5-1-5（ニーズ）</t>
  </si>
  <si>
    <t>問5-1-6（ニーズ）</t>
  </si>
  <si>
    <t>問5-1-7（ニーズ）</t>
  </si>
  <si>
    <t>問6-1-複（ニーズ）</t>
  </si>
  <si>
    <t>問6-3-複（ニーズ）</t>
  </si>
  <si>
    <t>問14-分複（実態）</t>
  </si>
  <si>
    <t>問15-複（実態）</t>
  </si>
  <si>
    <t>問17-1-複（実態）</t>
  </si>
  <si>
    <t>問17-2-複（実態）</t>
  </si>
  <si>
    <t>問18（実態）</t>
  </si>
  <si>
    <t>問19-複（実態）</t>
  </si>
  <si>
    <t>問20-複（実態）</t>
  </si>
  <si>
    <t>問7-2（ニーズ）</t>
  </si>
  <si>
    <t>問21（実態）</t>
  </si>
  <si>
    <t>問22（実態）</t>
  </si>
  <si>
    <t>問30（実態）</t>
  </si>
  <si>
    <t>問28-1-複（実態）</t>
  </si>
  <si>
    <t>問28-2-複（実態）</t>
  </si>
  <si>
    <t>問33-複（実態）</t>
  </si>
  <si>
    <t>問29-複（実態）</t>
  </si>
  <si>
    <t>問34-複（実態）</t>
  </si>
  <si>
    <t>問35（実態）</t>
  </si>
  <si>
    <t>横-項目２</t>
    <phoneticPr fontId="3"/>
  </si>
  <si>
    <t>横-項目１</t>
    <phoneticPr fontId="3"/>
  </si>
  <si>
    <t>縦-項目</t>
    <rPh sb="0" eb="1">
      <t>タテ</t>
    </rPh>
    <phoneticPr fontId="3"/>
  </si>
  <si>
    <t>問2-6（ニーズ）</t>
  </si>
  <si>
    <t>問4-9（ニーズ）</t>
  </si>
  <si>
    <t>問6-5-複（ニーズ）</t>
  </si>
  <si>
    <t>問6-2-複（ニーズ）</t>
  </si>
  <si>
    <t>問6-4-複（ニーズ）</t>
  </si>
  <si>
    <t>問9（実態）</t>
  </si>
  <si>
    <t>問1-2-1-分複（ニーズ）</t>
  </si>
  <si>
    <t>問1-1（ニーズ）</t>
  </si>
  <si>
    <t>問1-3（ニーズ）</t>
  </si>
  <si>
    <t>問1-4（ニーズ）</t>
  </si>
  <si>
    <t>問7-1（ニーズ）</t>
  </si>
  <si>
    <t>問11-分（実態）</t>
  </si>
  <si>
    <t>問39-複（実態）</t>
  </si>
  <si>
    <t>問32-分複（実態）</t>
  </si>
  <si>
    <t>-</t>
    <phoneticPr fontId="3"/>
  </si>
  <si>
    <t>日常生活で心がけていること（複数回答）</t>
    <rPh sb="14" eb="16">
      <t>フクスウ</t>
    </rPh>
    <rPh sb="16" eb="18">
      <t>カイトウ</t>
    </rPh>
    <phoneticPr fontId="3"/>
  </si>
  <si>
    <t>現在の困りごと（介護・医療・住まい）（複数回答）</t>
  </si>
  <si>
    <t>現在の困りごと（介護・医療・住まい）（複数回答）</t>
    <rPh sb="19" eb="21">
      <t>フクスウ</t>
    </rPh>
    <rPh sb="21" eb="23">
      <t>カイトウ</t>
    </rPh>
    <phoneticPr fontId="3"/>
  </si>
  <si>
    <t>現在の困りごと（生活支援）（複数回答）</t>
  </si>
  <si>
    <t>施設入所申込み状況（複数回答）</t>
  </si>
  <si>
    <t>介護者の困りごと（複数回答）</t>
  </si>
  <si>
    <t>介護者の将来の不安（複数回答）</t>
  </si>
  <si>
    <t>心配事や愚痴を聞いてくれる人（複数回答）</t>
  </si>
  <si>
    <t>数日寝込んだ際に看病や世話をしてくれる人（複数回答）</t>
  </si>
  <si>
    <t>地域で暮らし続けるのに必要なこと（複数回答）</t>
  </si>
  <si>
    <t>介護者に生じた変化（複数回答）</t>
  </si>
  <si>
    <t>介護についての相談相手（複数回答）</t>
  </si>
  <si>
    <t>介護を数日間代わってくれる人（複数回答）</t>
  </si>
  <si>
    <t>サービスを利用しない理由（複数回答）</t>
  </si>
  <si>
    <t>７．日常生活での心がけ</t>
  </si>
  <si>
    <t>その他</t>
    <rPh sb="2" eb="3">
      <t>タ</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</si>
</sst>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3">
    <font>
      <sz val="11"/>
      <color theme="1"/>
      <name val="ＭＳ Ｐゴシック"/>
      <family val="2"/>
      <charset val="128"/>
      <scheme val="minor"/>
    </font>
    <font>
      <sz val="11"/>
      <color theme="1"/>
      <name val="ＭＳ Ｐゴシック"/>
      <family val="2"/>
      <charset val="128"/>
      <scheme val="minor"/>
    </font>
    <font>
      <sz val="10"/>
      <color theme="1"/>
      <name val="ＭＳ ゴシック"/>
      <family val="3"/>
      <charset val="128"/>
    </font>
    <font>
      <sz val="6"/>
      <name val="ＭＳ Ｐゴシック"/>
      <family val="2"/>
      <charset val="128"/>
      <scheme val="minor"/>
    </font>
    <font>
      <sz val="11"/>
      <name val="ＭＳ Ｐゴシック"/>
      <family val="3"/>
      <charset val="128"/>
    </font>
    <font>
      <sz val="11"/>
      <color theme="1"/>
      <name val="ＭＳ Ｐゴシック"/>
      <family val="2"/>
      <scheme val="minor"/>
    </font>
    <font>
      <sz val="10"/>
      <color theme="1"/>
      <name val="HGPｺﾞｼｯｸM"/>
      <family val="3"/>
      <charset val="128"/>
    </font>
    <font>
      <sz val="10"/>
      <color theme="1"/>
      <name val="@HGPｺﾞｼｯｸM"/>
      <family val="3"/>
      <charset val="128"/>
    </font>
    <font>
      <sz val="10"/>
      <name val="ＭＳ Ｐゴシック"/>
      <family val="3"/>
      <charset val="128"/>
    </font>
    <font>
      <u/>
      <sz val="11"/>
      <color theme="10"/>
      <name val="ＭＳ Ｐゴシック"/>
      <family val="2"/>
      <charset val="128"/>
      <scheme val="minor"/>
    </font>
    <font>
      <u/>
      <sz val="10"/>
      <color theme="10"/>
      <name val="ＭＳ ゴシック"/>
      <family val="3"/>
      <charset val="128"/>
    </font>
    <font>
      <sz val="9"/>
      <color theme="1"/>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34">
    <border>
      <left/>
      <right/>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style="thin">
        <color theme="0" tint="-0.24994659260841701"/>
      </bottom>
      <diagonal/>
    </border>
    <border>
      <left style="double">
        <color indexed="64"/>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double">
        <color indexed="64"/>
      </right>
      <top style="thin">
        <color theme="0" tint="-0.24994659260841701"/>
      </top>
      <bottom/>
      <diagonal/>
    </border>
    <border>
      <left style="double">
        <color indexed="64"/>
      </left>
      <right style="double">
        <color indexed="64"/>
      </right>
      <top style="thin">
        <color theme="0" tint="-0.24994659260841701"/>
      </top>
      <bottom/>
      <diagonal/>
    </border>
    <border>
      <left style="double">
        <color indexed="64"/>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style="double">
        <color indexed="64"/>
      </left>
      <right style="double">
        <color indexed="64"/>
      </right>
      <top/>
      <bottom style="thin">
        <color theme="0" tint="-0.24994659260841701"/>
      </bottom>
      <diagonal/>
    </border>
    <border>
      <left style="thin">
        <color indexed="64"/>
      </left>
      <right/>
      <top/>
      <bottom/>
      <diagonal/>
    </border>
    <border>
      <left style="thin">
        <color indexed="64"/>
      </left>
      <right style="thin">
        <color indexed="64"/>
      </right>
      <top style="thin">
        <color auto="1"/>
      </top>
      <bottom/>
      <diagonal/>
    </border>
    <border>
      <left style="thin">
        <color indexed="64"/>
      </left>
      <right style="double">
        <color indexed="64"/>
      </right>
      <top style="thin">
        <color auto="1"/>
      </top>
      <bottom/>
      <diagonal/>
    </border>
    <border>
      <left style="double">
        <color indexed="64"/>
      </left>
      <right style="double">
        <color indexed="64"/>
      </right>
      <top style="thin">
        <color auto="1"/>
      </top>
      <bottom/>
      <diagonal/>
    </border>
    <border>
      <left style="double">
        <color indexed="64"/>
      </left>
      <right style="thin">
        <color indexed="64"/>
      </right>
      <top style="thin">
        <color auto="1"/>
      </top>
      <bottom/>
      <diagonal/>
    </border>
    <border>
      <left/>
      <right/>
      <top style="thin">
        <color auto="1"/>
      </top>
      <bottom/>
      <diagonal/>
    </border>
    <border>
      <left style="thin">
        <color indexed="64"/>
      </left>
      <right style="double">
        <color indexed="64"/>
      </right>
      <top/>
      <bottom/>
      <diagonal/>
    </border>
    <border>
      <left style="thin">
        <color indexed="64"/>
      </left>
      <right style="thin">
        <color indexed="64"/>
      </right>
      <top/>
      <bottom style="thin">
        <color auto="1"/>
      </bottom>
      <diagonal/>
    </border>
  </borders>
  <cellStyleXfs count="8">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xf numFmtId="0" fontId="5" fillId="0" borderId="0"/>
    <xf numFmtId="9" fontId="5" fillId="0" borderId="0" applyFont="0" applyFill="0" applyBorder="0" applyAlignment="0" applyProtection="0">
      <alignment vertical="center"/>
    </xf>
    <xf numFmtId="0" fontId="8" fillId="0" borderId="0"/>
    <xf numFmtId="0" fontId="9" fillId="0" borderId="0" applyNumberFormat="0" applyFill="0" applyBorder="0" applyAlignment="0" applyProtection="0">
      <alignment vertical="center"/>
    </xf>
  </cellStyleXfs>
  <cellXfs count="69">
    <xf numFmtId="0" fontId="0" fillId="0" borderId="0" xfId="0">
      <alignment vertical="center"/>
    </xf>
    <xf numFmtId="0" fontId="2" fillId="2" borderId="0" xfId="0" applyFont="1" applyFill="1" applyBorder="1" applyAlignment="1">
      <alignment horizontal="center" vertical="center"/>
    </xf>
    <xf numFmtId="0" fontId="2" fillId="0" borderId="0" xfId="0" applyFont="1">
      <alignment vertical="center"/>
    </xf>
    <xf numFmtId="0" fontId="6" fillId="0" borderId="0" xfId="0" applyFont="1" applyAlignment="1">
      <alignment horizontal="center" vertical="center"/>
    </xf>
    <xf numFmtId="0" fontId="6" fillId="0" borderId="0" xfId="0" applyFont="1">
      <alignment vertical="center"/>
    </xf>
    <xf numFmtId="0" fontId="6" fillId="3" borderId="1" xfId="0" applyFont="1" applyFill="1" applyBorder="1">
      <alignment vertical="center"/>
    </xf>
    <xf numFmtId="0" fontId="6" fillId="3" borderId="2" xfId="0" applyFont="1" applyFill="1" applyBorder="1">
      <alignment vertical="center"/>
    </xf>
    <xf numFmtId="0" fontId="6" fillId="3" borderId="3" xfId="0" applyFont="1" applyFill="1" applyBorder="1">
      <alignment vertical="center"/>
    </xf>
    <xf numFmtId="0" fontId="6" fillId="3" borderId="4" xfId="0" applyFont="1" applyFill="1" applyBorder="1">
      <alignment vertical="center"/>
    </xf>
    <xf numFmtId="0" fontId="6" fillId="3" borderId="5" xfId="0" applyFont="1" applyFill="1" applyBorder="1">
      <alignment vertical="center"/>
    </xf>
    <xf numFmtId="0" fontId="6" fillId="0" borderId="0" xfId="0" applyFont="1" applyAlignment="1">
      <alignment horizontal="center" vertical="center" textRotation="180"/>
    </xf>
    <xf numFmtId="0" fontId="6" fillId="3" borderId="6" xfId="0" applyFont="1" applyFill="1" applyBorder="1" applyAlignment="1">
      <alignment vertical="center" textRotation="180"/>
    </xf>
    <xf numFmtId="0" fontId="6" fillId="3" borderId="7" xfId="0" applyFont="1" applyFill="1" applyBorder="1" applyAlignment="1">
      <alignment horizontal="right" wrapText="1"/>
    </xf>
    <xf numFmtId="0" fontId="6" fillId="3" borderId="8" xfId="0" applyFont="1" applyFill="1" applyBorder="1" applyAlignment="1">
      <alignment horizontal="center" vertical="top" textRotation="255" wrapText="1"/>
    </xf>
    <xf numFmtId="0" fontId="7" fillId="3" borderId="9" xfId="0" applyFont="1" applyFill="1" applyBorder="1" applyAlignment="1">
      <alignment horizontal="center" vertical="top" textRotation="180" wrapText="1"/>
    </xf>
    <xf numFmtId="38" fontId="6" fillId="0" borderId="12" xfId="1" applyFont="1" applyBorder="1">
      <alignment vertical="center"/>
    </xf>
    <xf numFmtId="38" fontId="6" fillId="0" borderId="13" xfId="1" applyFont="1" applyBorder="1">
      <alignment vertical="center"/>
    </xf>
    <xf numFmtId="38" fontId="6" fillId="0" borderId="14" xfId="1" applyFont="1" applyBorder="1">
      <alignment vertical="center"/>
    </xf>
    <xf numFmtId="176" fontId="6" fillId="0" borderId="15" xfId="2" applyNumberFormat="1" applyFont="1" applyBorder="1">
      <alignment vertical="center"/>
    </xf>
    <xf numFmtId="176" fontId="6" fillId="0" borderId="19" xfId="2" applyNumberFormat="1" applyFont="1" applyBorder="1">
      <alignment vertical="center"/>
    </xf>
    <xf numFmtId="176" fontId="6" fillId="0" borderId="20" xfId="2" applyNumberFormat="1" applyFont="1" applyBorder="1">
      <alignment vertical="center"/>
    </xf>
    <xf numFmtId="38" fontId="6" fillId="0" borderId="22" xfId="1" applyFont="1" applyBorder="1">
      <alignment vertical="center"/>
    </xf>
    <xf numFmtId="38" fontId="6" fillId="0" borderId="23" xfId="1" applyFont="1" applyBorder="1">
      <alignment vertical="center"/>
    </xf>
    <xf numFmtId="38" fontId="6" fillId="0" borderId="24" xfId="1" applyFont="1" applyBorder="1">
      <alignment vertical="center"/>
    </xf>
    <xf numFmtId="176" fontId="6" fillId="0" borderId="25" xfId="2" applyNumberFormat="1" applyFont="1" applyBorder="1">
      <alignment vertical="center"/>
    </xf>
    <xf numFmtId="0" fontId="6" fillId="0" borderId="0" xfId="0" applyFont="1" applyAlignment="1">
      <alignment vertical="top"/>
    </xf>
    <xf numFmtId="0" fontId="2" fillId="2" borderId="0" xfId="0" applyFont="1" applyFill="1" applyAlignment="1">
      <alignment horizontal="center" vertical="center"/>
    </xf>
    <xf numFmtId="0" fontId="2" fillId="2" borderId="0" xfId="0" quotePrefix="1" applyFont="1" applyFill="1" applyAlignment="1">
      <alignment horizontal="center" vertical="center"/>
    </xf>
    <xf numFmtId="0" fontId="2" fillId="2" borderId="0" xfId="0" applyFont="1" applyFill="1">
      <alignment vertical="center"/>
    </xf>
    <xf numFmtId="0" fontId="2" fillId="0" borderId="0" xfId="0" applyFont="1" applyAlignment="1">
      <alignment horizontal="center" vertical="center"/>
    </xf>
    <xf numFmtId="0" fontId="10" fillId="0" borderId="0" xfId="7" quotePrefix="1" applyFont="1" applyAlignment="1">
      <alignment horizontal="center" vertical="center"/>
    </xf>
    <xf numFmtId="0" fontId="2" fillId="0" borderId="0" xfId="0" quotePrefix="1" applyFont="1" applyAlignment="1">
      <alignment horizontal="center" vertical="center"/>
    </xf>
    <xf numFmtId="176" fontId="6" fillId="0" borderId="16" xfId="2" applyNumberFormat="1" applyFont="1" applyBorder="1">
      <alignment vertical="center"/>
    </xf>
    <xf numFmtId="176" fontId="6" fillId="0" borderId="17" xfId="2" applyNumberFormat="1" applyFont="1" applyBorder="1">
      <alignment vertical="center"/>
    </xf>
    <xf numFmtId="38" fontId="6" fillId="0" borderId="29" xfId="1" applyFont="1" applyBorder="1">
      <alignment vertical="center"/>
    </xf>
    <xf numFmtId="38" fontId="6" fillId="0" borderId="30" xfId="1" applyFont="1" applyBorder="1">
      <alignment vertical="center"/>
    </xf>
    <xf numFmtId="38" fontId="6" fillId="0" borderId="27" xfId="1" applyFont="1" applyBorder="1">
      <alignment vertical="center"/>
    </xf>
    <xf numFmtId="0" fontId="6" fillId="0" borderId="0" xfId="0" applyFont="1" applyBorder="1">
      <alignment vertical="center"/>
    </xf>
    <xf numFmtId="0" fontId="6" fillId="0" borderId="0" xfId="0" applyFont="1" applyBorder="1" applyAlignment="1">
      <alignment horizontal="center" vertical="center"/>
    </xf>
    <xf numFmtId="0" fontId="0" fillId="0" borderId="0" xfId="0" applyBorder="1">
      <alignment vertical="center"/>
    </xf>
    <xf numFmtId="0" fontId="6" fillId="0" borderId="0" xfId="0" applyFont="1" applyBorder="1" applyAlignment="1">
      <alignment vertical="top"/>
    </xf>
    <xf numFmtId="0" fontId="6" fillId="0" borderId="31" xfId="0" applyFont="1" applyBorder="1" applyAlignment="1">
      <alignment horizontal="center" vertical="top" textRotation="255" wrapText="1"/>
    </xf>
    <xf numFmtId="38" fontId="6" fillId="0" borderId="31" xfId="1" applyFont="1" applyBorder="1">
      <alignment vertical="center"/>
    </xf>
    <xf numFmtId="0" fontId="6" fillId="0" borderId="0" xfId="0" applyFont="1" applyBorder="1" applyAlignment="1">
      <alignment horizontal="center" vertical="top" textRotation="255" wrapText="1"/>
    </xf>
    <xf numFmtId="176" fontId="6" fillId="0" borderId="0" xfId="2" applyNumberFormat="1" applyFont="1" applyBorder="1">
      <alignment vertical="center"/>
    </xf>
    <xf numFmtId="38" fontId="6" fillId="0" borderId="0" xfId="1" applyFont="1" applyBorder="1">
      <alignment vertical="center"/>
    </xf>
    <xf numFmtId="0" fontId="6" fillId="0" borderId="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6" xfId="0" applyFont="1" applyBorder="1" applyAlignment="1">
      <alignment horizontal="center" vertical="center"/>
    </xf>
    <xf numFmtId="0" fontId="6" fillId="0" borderId="0" xfId="0" applyFont="1" applyBorder="1" applyAlignment="1">
      <alignment horizontal="center" vertical="center"/>
    </xf>
    <xf numFmtId="0" fontId="6" fillId="0" borderId="28"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1"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32" xfId="0" applyFont="1" applyBorder="1" applyAlignment="1">
      <alignment horizontal="center" vertical="center" wrapText="1"/>
    </xf>
    <xf numFmtId="0" fontId="6" fillId="0" borderId="27" xfId="0" applyFont="1" applyBorder="1" applyAlignment="1">
      <alignment horizontal="center" vertical="top" textRotation="255" wrapText="1"/>
    </xf>
    <xf numFmtId="0" fontId="6" fillId="0" borderId="17" xfId="0" applyFont="1" applyBorder="1" applyAlignment="1">
      <alignment horizontal="center" vertical="top" textRotation="255" wrapText="1"/>
    </xf>
    <xf numFmtId="0" fontId="6" fillId="0" borderId="32"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8" xfId="0" applyFont="1" applyBorder="1" applyAlignment="1">
      <alignment horizontal="center" vertical="center" wrapText="1"/>
    </xf>
    <xf numFmtId="0" fontId="11" fillId="0" borderId="18" xfId="0" applyFont="1" applyBorder="1" applyAlignment="1">
      <alignment horizontal="center" vertical="center" wrapText="1"/>
    </xf>
    <xf numFmtId="0" fontId="12" fillId="0" borderId="32" xfId="0" applyFont="1" applyBorder="1" applyAlignment="1">
      <alignment horizontal="center" vertical="center" wrapText="1"/>
    </xf>
    <xf numFmtId="0" fontId="7" fillId="0" borderId="27" xfId="0" applyFont="1" applyBorder="1" applyAlignment="1">
      <alignment horizontal="center" vertical="top" textRotation="180" wrapText="1"/>
    </xf>
    <xf numFmtId="0" fontId="7" fillId="0" borderId="17" xfId="0" applyFont="1" applyBorder="1" applyAlignment="1">
      <alignment horizontal="center" vertical="top" textRotation="180" wrapText="1"/>
    </xf>
    <xf numFmtId="0" fontId="7" fillId="0" borderId="33" xfId="0" applyFont="1" applyBorder="1" applyAlignment="1">
      <alignment horizontal="center" vertical="top" textRotation="180" wrapText="1"/>
    </xf>
    <xf numFmtId="0" fontId="6" fillId="3" borderId="27" xfId="0" applyFont="1" applyFill="1" applyBorder="1">
      <alignment vertical="center"/>
    </xf>
    <xf numFmtId="38" fontId="0" fillId="0" borderId="0" xfId="0" applyNumberFormat="1" applyBorder="1">
      <alignment vertical="center"/>
    </xf>
  </cellXfs>
  <cellStyles count="8">
    <cellStyle name="パーセント" xfId="2" builtinId="5"/>
    <cellStyle name="パーセント 2" xfId="5"/>
    <cellStyle name="ハイパーリンク" xfId="7" builtinId="8"/>
    <cellStyle name="桁区切り" xfId="1" builtinId="6"/>
    <cellStyle name="標準" xfId="0" builtinId="0"/>
    <cellStyle name="標準 2" xfId="3"/>
    <cellStyle name="標準 3" xfId="4"/>
    <cellStyle name="標準 4" xfId="6"/>
  </cellStyles>
  <dxfs count="11473">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
      <font>
        <b/>
        <i val="0"/>
        <strike val="0"/>
        <u/>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133"/>
  <sheetViews>
    <sheetView tabSelected="1" zoomScale="80" zoomScaleNormal="80" workbookViewId="0"/>
  </sheetViews>
  <sheetFormatPr defaultRowHeight="15" customHeight="1"/>
  <cols>
    <col min="1" max="1" width="3.625" style="29" customWidth="1"/>
    <col min="2" max="2" width="9.625" style="29" customWidth="1"/>
    <col min="3" max="3" width="72.25" style="2" bestFit="1" customWidth="1"/>
    <col min="4" max="4" width="6.5" style="2" bestFit="1" customWidth="1"/>
    <col min="5" max="5" width="58.25" style="2" bestFit="1" customWidth="1"/>
    <col min="6" max="6" width="18" style="29" bestFit="1" customWidth="1"/>
    <col min="7" max="7" width="15.125" style="29" bestFit="1" customWidth="1"/>
    <col min="8" max="8" width="21.875" style="29" bestFit="1" customWidth="1"/>
    <col min="9" max="16384" width="9" style="2"/>
  </cols>
  <sheetData>
    <row r="1" spans="1:8" ht="15" customHeight="1">
      <c r="A1" s="26" t="s">
        <v>335</v>
      </c>
      <c r="B1" s="27" t="s">
        <v>336</v>
      </c>
      <c r="C1" s="28" t="s">
        <v>337</v>
      </c>
      <c r="D1" s="28" t="s">
        <v>338</v>
      </c>
      <c r="E1" s="1" t="s">
        <v>339</v>
      </c>
      <c r="F1" s="1" t="s">
        <v>465</v>
      </c>
      <c r="G1" s="1" t="s">
        <v>464</v>
      </c>
      <c r="H1" s="1" t="s">
        <v>466</v>
      </c>
    </row>
    <row r="2" spans="1:8" ht="15" customHeight="1">
      <c r="A2" s="29">
        <v>1</v>
      </c>
      <c r="B2" s="30" t="str">
        <f>HYPERLINK("#'1-1'!A1","1-1")</f>
        <v>1-1</v>
      </c>
      <c r="C2" s="2" t="s">
        <v>301</v>
      </c>
      <c r="D2" s="29" t="s">
        <v>481</v>
      </c>
      <c r="E2" s="2" t="s">
        <v>340</v>
      </c>
      <c r="F2" s="29" t="s">
        <v>436</v>
      </c>
      <c r="G2" s="29" t="s">
        <v>481</v>
      </c>
      <c r="H2" s="29" t="s">
        <v>447</v>
      </c>
    </row>
    <row r="3" spans="1:8" ht="15" customHeight="1">
      <c r="A3" s="29">
        <v>2</v>
      </c>
      <c r="B3" s="30" t="str">
        <f>HYPERLINK("#'1-2'!A1","1-2")</f>
        <v>1-2</v>
      </c>
      <c r="C3" s="2" t="s">
        <v>301</v>
      </c>
      <c r="D3" s="29" t="s">
        <v>481</v>
      </c>
      <c r="E3" s="2" t="s">
        <v>341</v>
      </c>
      <c r="F3" s="29" t="s">
        <v>436</v>
      </c>
      <c r="G3" s="29" t="s">
        <v>481</v>
      </c>
      <c r="H3" s="29" t="s">
        <v>449</v>
      </c>
    </row>
    <row r="4" spans="1:8" ht="15" customHeight="1">
      <c r="A4" s="29">
        <v>3</v>
      </c>
      <c r="B4" s="30" t="str">
        <f>HYPERLINK("#'1-3'!A1","1-3")</f>
        <v>1-3</v>
      </c>
      <c r="C4" s="2" t="s">
        <v>301</v>
      </c>
      <c r="D4" s="29" t="s">
        <v>481</v>
      </c>
      <c r="E4" s="2" t="s">
        <v>342</v>
      </c>
      <c r="F4" s="29" t="s">
        <v>436</v>
      </c>
      <c r="G4" s="29" t="s">
        <v>481</v>
      </c>
      <c r="H4" s="29" t="s">
        <v>450</v>
      </c>
    </row>
    <row r="5" spans="1:8" ht="15" customHeight="1">
      <c r="A5" s="29">
        <v>4</v>
      </c>
      <c r="B5" s="30" t="str">
        <f>HYPERLINK("#'2-1'!A1","2-1")</f>
        <v>2-1</v>
      </c>
      <c r="C5" s="2" t="s">
        <v>304</v>
      </c>
      <c r="D5" s="29" t="s">
        <v>481</v>
      </c>
      <c r="E5" s="2" t="s">
        <v>343</v>
      </c>
      <c r="F5" s="29" t="s">
        <v>437</v>
      </c>
      <c r="G5" s="29" t="s">
        <v>481</v>
      </c>
      <c r="H5" s="29" t="s">
        <v>467</v>
      </c>
    </row>
    <row r="6" spans="1:8" ht="15" customHeight="1">
      <c r="A6" s="29">
        <v>5</v>
      </c>
      <c r="B6" s="30" t="str">
        <f>HYPERLINK("#'2-2'!A1","2-2")</f>
        <v>2-2</v>
      </c>
      <c r="C6" s="2" t="s">
        <v>304</v>
      </c>
      <c r="D6" s="29" t="s">
        <v>481</v>
      </c>
      <c r="E6" s="2" t="s">
        <v>341</v>
      </c>
      <c r="F6" s="29" t="s">
        <v>437</v>
      </c>
      <c r="G6" s="29" t="s">
        <v>481</v>
      </c>
      <c r="H6" s="29" t="s">
        <v>449</v>
      </c>
    </row>
    <row r="7" spans="1:8" ht="15" customHeight="1">
      <c r="A7" s="29">
        <v>6</v>
      </c>
      <c r="B7" s="30" t="str">
        <f>HYPERLINK("#'2-3'!A1","2-3")</f>
        <v>2-3</v>
      </c>
      <c r="C7" s="2" t="s">
        <v>304</v>
      </c>
      <c r="D7" s="29" t="s">
        <v>481</v>
      </c>
      <c r="E7" s="2" t="s">
        <v>342</v>
      </c>
      <c r="F7" s="29" t="s">
        <v>437</v>
      </c>
      <c r="G7" s="29" t="s">
        <v>481</v>
      </c>
      <c r="H7" s="29" t="s">
        <v>450</v>
      </c>
    </row>
    <row r="8" spans="1:8" ht="15" customHeight="1">
      <c r="A8" s="29">
        <v>7</v>
      </c>
      <c r="B8" s="30" t="str">
        <f>HYPERLINK("#'2-4'!A1","2-4")</f>
        <v>2-4</v>
      </c>
      <c r="C8" s="2" t="s">
        <v>304</v>
      </c>
      <c r="D8" s="29" t="s">
        <v>481</v>
      </c>
      <c r="E8" s="2" t="s">
        <v>344</v>
      </c>
      <c r="F8" s="29" t="s">
        <v>437</v>
      </c>
      <c r="G8" s="29" t="s">
        <v>481</v>
      </c>
      <c r="H8" s="29" t="s">
        <v>451</v>
      </c>
    </row>
    <row r="9" spans="1:8" ht="15" customHeight="1">
      <c r="A9" s="29">
        <v>8</v>
      </c>
      <c r="B9" s="30" t="str">
        <f>HYPERLINK("#'2-5'!A1","2-5")</f>
        <v>2-5</v>
      </c>
      <c r="C9" s="2" t="s">
        <v>304</v>
      </c>
      <c r="D9" s="29" t="s">
        <v>481</v>
      </c>
      <c r="E9" s="2" t="s">
        <v>345</v>
      </c>
      <c r="F9" s="29" t="s">
        <v>437</v>
      </c>
      <c r="G9" s="29" t="s">
        <v>481</v>
      </c>
      <c r="H9" s="29" t="s">
        <v>453</v>
      </c>
    </row>
    <row r="10" spans="1:8" ht="15" customHeight="1">
      <c r="A10" s="29">
        <v>9</v>
      </c>
      <c r="B10" s="30" t="str">
        <f>HYPERLINK("#'3-1'!A1","3-1")</f>
        <v>3-1</v>
      </c>
      <c r="C10" s="2" t="s">
        <v>306</v>
      </c>
      <c r="D10" s="29" t="s">
        <v>481</v>
      </c>
      <c r="E10" s="2" t="s">
        <v>346</v>
      </c>
      <c r="F10" s="29" t="s">
        <v>438</v>
      </c>
      <c r="G10" s="29" t="s">
        <v>481</v>
      </c>
      <c r="H10" s="29" t="s">
        <v>468</v>
      </c>
    </row>
    <row r="11" spans="1:8" ht="15" customHeight="1">
      <c r="A11" s="29">
        <v>10</v>
      </c>
      <c r="B11" s="30" t="str">
        <f>HYPERLINK("#'3-2'!A1","3-2")</f>
        <v>3-2</v>
      </c>
      <c r="C11" s="2" t="s">
        <v>306</v>
      </c>
      <c r="D11" s="29" t="s">
        <v>481</v>
      </c>
      <c r="E11" s="2" t="s">
        <v>347</v>
      </c>
      <c r="F11" s="29" t="s">
        <v>439</v>
      </c>
      <c r="G11" s="29" t="s">
        <v>481</v>
      </c>
      <c r="H11" s="29" t="s">
        <v>468</v>
      </c>
    </row>
    <row r="12" spans="1:8" ht="15" customHeight="1">
      <c r="A12" s="29">
        <v>11</v>
      </c>
      <c r="B12" s="30" t="str">
        <f>HYPERLINK("#'3-3'!A1","3-3")</f>
        <v>3-3</v>
      </c>
      <c r="C12" s="2" t="s">
        <v>306</v>
      </c>
      <c r="D12" s="29" t="s">
        <v>481</v>
      </c>
      <c r="E12" s="2" t="s">
        <v>348</v>
      </c>
      <c r="F12" s="29" t="s">
        <v>440</v>
      </c>
      <c r="G12" s="29" t="s">
        <v>481</v>
      </c>
      <c r="H12" s="29" t="s">
        <v>468</v>
      </c>
    </row>
    <row r="13" spans="1:8" ht="15" customHeight="1">
      <c r="A13" s="29">
        <v>12</v>
      </c>
      <c r="B13" s="30" t="str">
        <f>HYPERLINK("#'3-4'!A1","3-4")</f>
        <v>3-4</v>
      </c>
      <c r="C13" s="2" t="s">
        <v>306</v>
      </c>
      <c r="D13" s="29" t="s">
        <v>481</v>
      </c>
      <c r="E13" s="2" t="s">
        <v>349</v>
      </c>
      <c r="F13" s="29" t="s">
        <v>441</v>
      </c>
      <c r="G13" s="29" t="s">
        <v>481</v>
      </c>
      <c r="H13" s="29" t="s">
        <v>468</v>
      </c>
    </row>
    <row r="14" spans="1:8" ht="15" customHeight="1">
      <c r="A14" s="29">
        <v>13</v>
      </c>
      <c r="B14" s="30" t="str">
        <f>HYPERLINK("#'3-5'!A1","3-5")</f>
        <v>3-5</v>
      </c>
      <c r="C14" s="2" t="s">
        <v>306</v>
      </c>
      <c r="D14" s="29" t="s">
        <v>481</v>
      </c>
      <c r="E14" s="2" t="s">
        <v>350</v>
      </c>
      <c r="F14" s="29" t="s">
        <v>442</v>
      </c>
      <c r="G14" s="29" t="s">
        <v>481</v>
      </c>
      <c r="H14" s="29" t="s">
        <v>468</v>
      </c>
    </row>
    <row r="15" spans="1:8" ht="15" customHeight="1">
      <c r="A15" s="29">
        <v>14</v>
      </c>
      <c r="B15" s="30" t="str">
        <f>HYPERLINK("#'3-6'!A1","3-6")</f>
        <v>3-6</v>
      </c>
      <c r="C15" s="2" t="s">
        <v>306</v>
      </c>
      <c r="D15" s="29" t="s">
        <v>481</v>
      </c>
      <c r="E15" s="2" t="s">
        <v>351</v>
      </c>
      <c r="F15" s="29" t="s">
        <v>443</v>
      </c>
      <c r="G15" s="29" t="s">
        <v>481</v>
      </c>
      <c r="H15" s="29" t="s">
        <v>468</v>
      </c>
    </row>
    <row r="16" spans="1:8" ht="15" customHeight="1">
      <c r="A16" s="29">
        <v>15</v>
      </c>
      <c r="B16" s="30" t="str">
        <f>HYPERLINK("#'3-7'!A1","3-7")</f>
        <v>3-7</v>
      </c>
      <c r="C16" s="2" t="s">
        <v>306</v>
      </c>
      <c r="D16" s="29" t="s">
        <v>481</v>
      </c>
      <c r="E16" s="2" t="s">
        <v>352</v>
      </c>
      <c r="F16" s="29" t="s">
        <v>444</v>
      </c>
      <c r="G16" s="29" t="s">
        <v>481</v>
      </c>
      <c r="H16" s="29" t="s">
        <v>468</v>
      </c>
    </row>
    <row r="17" spans="1:8" ht="15" customHeight="1">
      <c r="A17" s="29">
        <v>16</v>
      </c>
      <c r="B17" s="30" t="str">
        <f>HYPERLINK("#'3-8'!A1","3-8")</f>
        <v>3-8</v>
      </c>
      <c r="C17" s="2" t="s">
        <v>306</v>
      </c>
      <c r="D17" s="29" t="s">
        <v>481</v>
      </c>
      <c r="E17" s="2" t="s">
        <v>353</v>
      </c>
      <c r="F17" s="29" t="s">
        <v>438</v>
      </c>
      <c r="G17" s="29" t="s">
        <v>481</v>
      </c>
      <c r="H17" s="29" t="s">
        <v>469</v>
      </c>
    </row>
    <row r="18" spans="1:8" ht="15" customHeight="1">
      <c r="A18" s="29">
        <v>17</v>
      </c>
      <c r="B18" s="30" t="str">
        <f>HYPERLINK("#'3-9'!A1","3-9")</f>
        <v>3-9</v>
      </c>
      <c r="C18" s="2" t="s">
        <v>306</v>
      </c>
      <c r="D18" s="29" t="s">
        <v>481</v>
      </c>
      <c r="E18" s="2" t="s">
        <v>354</v>
      </c>
      <c r="F18" s="29" t="s">
        <v>439</v>
      </c>
      <c r="G18" s="29" t="s">
        <v>481</v>
      </c>
      <c r="H18" s="29" t="s">
        <v>469</v>
      </c>
    </row>
    <row r="19" spans="1:8" ht="15" customHeight="1">
      <c r="A19" s="29">
        <v>18</v>
      </c>
      <c r="B19" s="30" t="str">
        <f>HYPERLINK("#'3-10'!A1","3-10")</f>
        <v>3-10</v>
      </c>
      <c r="C19" s="2" t="s">
        <v>306</v>
      </c>
      <c r="D19" s="29" t="s">
        <v>481</v>
      </c>
      <c r="E19" s="2" t="s">
        <v>355</v>
      </c>
      <c r="F19" s="29" t="s">
        <v>440</v>
      </c>
      <c r="G19" s="29" t="s">
        <v>481</v>
      </c>
      <c r="H19" s="29" t="s">
        <v>469</v>
      </c>
    </row>
    <row r="20" spans="1:8" ht="15" customHeight="1">
      <c r="A20" s="29">
        <v>19</v>
      </c>
      <c r="B20" s="30" t="str">
        <f>HYPERLINK("#'3-11'!A1","3-11")</f>
        <v>3-11</v>
      </c>
      <c r="C20" s="2" t="s">
        <v>306</v>
      </c>
      <c r="D20" s="29" t="s">
        <v>481</v>
      </c>
      <c r="E20" s="2" t="s">
        <v>356</v>
      </c>
      <c r="F20" s="29" t="s">
        <v>441</v>
      </c>
      <c r="G20" s="29" t="s">
        <v>481</v>
      </c>
      <c r="H20" s="29" t="s">
        <v>469</v>
      </c>
    </row>
    <row r="21" spans="1:8" ht="15" customHeight="1">
      <c r="A21" s="29">
        <v>20</v>
      </c>
      <c r="B21" s="30" t="str">
        <f>HYPERLINK("#'3-12'!A1","3-12")</f>
        <v>3-12</v>
      </c>
      <c r="C21" s="2" t="s">
        <v>306</v>
      </c>
      <c r="D21" s="29" t="s">
        <v>481</v>
      </c>
      <c r="E21" s="2" t="s">
        <v>357</v>
      </c>
      <c r="F21" s="29" t="s">
        <v>442</v>
      </c>
      <c r="G21" s="29" t="s">
        <v>481</v>
      </c>
      <c r="H21" s="29" t="s">
        <v>469</v>
      </c>
    </row>
    <row r="22" spans="1:8" ht="15" customHeight="1">
      <c r="A22" s="29">
        <v>21</v>
      </c>
      <c r="B22" s="30" t="str">
        <f>HYPERLINK("#'3-13'!A1","3-13")</f>
        <v>3-13</v>
      </c>
      <c r="C22" s="2" t="s">
        <v>306</v>
      </c>
      <c r="D22" s="29" t="s">
        <v>481</v>
      </c>
      <c r="E22" s="2" t="s">
        <v>358</v>
      </c>
      <c r="F22" s="29" t="s">
        <v>443</v>
      </c>
      <c r="G22" s="29" t="s">
        <v>481</v>
      </c>
      <c r="H22" s="29" t="s">
        <v>469</v>
      </c>
    </row>
    <row r="23" spans="1:8" ht="15" customHeight="1">
      <c r="A23" s="29">
        <v>22</v>
      </c>
      <c r="B23" s="30" t="str">
        <f>HYPERLINK("#'3-14'!A1","3-14")</f>
        <v>3-14</v>
      </c>
      <c r="C23" s="2" t="s">
        <v>306</v>
      </c>
      <c r="D23" s="29" t="s">
        <v>481</v>
      </c>
      <c r="E23" s="2" t="s">
        <v>359</v>
      </c>
      <c r="F23" s="29" t="s">
        <v>444</v>
      </c>
      <c r="G23" s="29" t="s">
        <v>481</v>
      </c>
      <c r="H23" s="29" t="s">
        <v>469</v>
      </c>
    </row>
    <row r="24" spans="1:8" ht="15" customHeight="1">
      <c r="A24" s="29">
        <v>23</v>
      </c>
      <c r="B24" s="30" t="str">
        <f>HYPERLINK("#'3-15'!A1","3-15")</f>
        <v>3-15</v>
      </c>
      <c r="C24" s="2" t="s">
        <v>306</v>
      </c>
      <c r="D24" s="29" t="s">
        <v>481</v>
      </c>
      <c r="E24" s="2" t="s">
        <v>360</v>
      </c>
      <c r="F24" s="29" t="s">
        <v>438</v>
      </c>
      <c r="G24" s="29" t="s">
        <v>481</v>
      </c>
      <c r="H24" s="29" t="s">
        <v>449</v>
      </c>
    </row>
    <row r="25" spans="1:8" ht="15" customHeight="1">
      <c r="A25" s="29">
        <v>24</v>
      </c>
      <c r="B25" s="30" t="str">
        <f>HYPERLINK("#'3-16'!A1","3-16")</f>
        <v>3-16</v>
      </c>
      <c r="C25" s="2" t="s">
        <v>306</v>
      </c>
      <c r="D25" s="29" t="s">
        <v>481</v>
      </c>
      <c r="E25" s="2" t="s">
        <v>361</v>
      </c>
      <c r="F25" s="29" t="s">
        <v>439</v>
      </c>
      <c r="G25" s="29" t="s">
        <v>481</v>
      </c>
      <c r="H25" s="29" t="s">
        <v>449</v>
      </c>
    </row>
    <row r="26" spans="1:8" ht="15" customHeight="1">
      <c r="A26" s="29">
        <v>25</v>
      </c>
      <c r="B26" s="30" t="str">
        <f>HYPERLINK("#'3-17'!A1","3-17")</f>
        <v>3-17</v>
      </c>
      <c r="C26" s="2" t="s">
        <v>306</v>
      </c>
      <c r="D26" s="29" t="s">
        <v>481</v>
      </c>
      <c r="E26" s="2" t="s">
        <v>362</v>
      </c>
      <c r="F26" s="29" t="s">
        <v>440</v>
      </c>
      <c r="G26" s="29" t="s">
        <v>481</v>
      </c>
      <c r="H26" s="29" t="s">
        <v>449</v>
      </c>
    </row>
    <row r="27" spans="1:8" ht="15" customHeight="1">
      <c r="A27" s="29">
        <v>26</v>
      </c>
      <c r="B27" s="30" t="str">
        <f>HYPERLINK("#'3-18'!A1","3-18")</f>
        <v>3-18</v>
      </c>
      <c r="C27" s="2" t="s">
        <v>306</v>
      </c>
      <c r="D27" s="29" t="s">
        <v>481</v>
      </c>
      <c r="E27" s="2" t="s">
        <v>363</v>
      </c>
      <c r="F27" s="29" t="s">
        <v>441</v>
      </c>
      <c r="G27" s="29" t="s">
        <v>481</v>
      </c>
      <c r="H27" s="29" t="s">
        <v>449</v>
      </c>
    </row>
    <row r="28" spans="1:8" ht="15" customHeight="1">
      <c r="A28" s="29">
        <v>27</v>
      </c>
      <c r="B28" s="30" t="str">
        <f>HYPERLINK("#'3-19'!A1","3-19")</f>
        <v>3-19</v>
      </c>
      <c r="C28" s="2" t="s">
        <v>306</v>
      </c>
      <c r="D28" s="29" t="s">
        <v>481</v>
      </c>
      <c r="E28" s="2" t="s">
        <v>364</v>
      </c>
      <c r="F28" s="29" t="s">
        <v>442</v>
      </c>
      <c r="G28" s="29" t="s">
        <v>481</v>
      </c>
      <c r="H28" s="29" t="s">
        <v>449</v>
      </c>
    </row>
    <row r="29" spans="1:8" ht="15" customHeight="1">
      <c r="A29" s="29">
        <v>28</v>
      </c>
      <c r="B29" s="30" t="str">
        <f>HYPERLINK("#'3-20'!A1","3-20")</f>
        <v>3-20</v>
      </c>
      <c r="C29" s="2" t="s">
        <v>306</v>
      </c>
      <c r="D29" s="29" t="s">
        <v>481</v>
      </c>
      <c r="E29" s="2" t="s">
        <v>365</v>
      </c>
      <c r="F29" s="29" t="s">
        <v>443</v>
      </c>
      <c r="G29" s="29" t="s">
        <v>481</v>
      </c>
      <c r="H29" s="29" t="s">
        <v>449</v>
      </c>
    </row>
    <row r="30" spans="1:8" ht="15" customHeight="1">
      <c r="A30" s="29">
        <v>29</v>
      </c>
      <c r="B30" s="30" t="str">
        <f>HYPERLINK("#'3-21'!A1","3-21")</f>
        <v>3-21</v>
      </c>
      <c r="C30" s="2" t="s">
        <v>306</v>
      </c>
      <c r="D30" s="29" t="s">
        <v>481</v>
      </c>
      <c r="E30" s="2" t="s">
        <v>366</v>
      </c>
      <c r="F30" s="29" t="s">
        <v>444</v>
      </c>
      <c r="G30" s="29" t="s">
        <v>481</v>
      </c>
      <c r="H30" s="29" t="s">
        <v>449</v>
      </c>
    </row>
    <row r="31" spans="1:8" ht="15" customHeight="1">
      <c r="A31" s="29">
        <v>30</v>
      </c>
      <c r="B31" s="30" t="str">
        <f>HYPERLINK("#'3-22'!A1","3-22")</f>
        <v>3-22</v>
      </c>
      <c r="C31" s="2" t="s">
        <v>306</v>
      </c>
      <c r="D31" s="29" t="s">
        <v>481</v>
      </c>
      <c r="E31" s="2" t="s">
        <v>367</v>
      </c>
      <c r="F31" s="29" t="s">
        <v>438</v>
      </c>
      <c r="G31" s="29" t="s">
        <v>481</v>
      </c>
      <c r="H31" s="29" t="s">
        <v>450</v>
      </c>
    </row>
    <row r="32" spans="1:8" ht="15" customHeight="1">
      <c r="A32" s="29">
        <v>31</v>
      </c>
      <c r="B32" s="30" t="str">
        <f>HYPERLINK("#'3-23'!A1","3-23")</f>
        <v>3-23</v>
      </c>
      <c r="C32" s="2" t="s">
        <v>306</v>
      </c>
      <c r="D32" s="29" t="s">
        <v>481</v>
      </c>
      <c r="E32" s="2" t="s">
        <v>368</v>
      </c>
      <c r="F32" s="29" t="s">
        <v>439</v>
      </c>
      <c r="G32" s="29" t="s">
        <v>481</v>
      </c>
      <c r="H32" s="29" t="s">
        <v>450</v>
      </c>
    </row>
    <row r="33" spans="1:8" ht="15" customHeight="1">
      <c r="A33" s="29">
        <v>32</v>
      </c>
      <c r="B33" s="30" t="str">
        <f>HYPERLINK("#'3-24'!A1","3-24")</f>
        <v>3-24</v>
      </c>
      <c r="C33" s="2" t="s">
        <v>306</v>
      </c>
      <c r="D33" s="29" t="s">
        <v>481</v>
      </c>
      <c r="E33" s="2" t="s">
        <v>369</v>
      </c>
      <c r="F33" s="29" t="s">
        <v>440</v>
      </c>
      <c r="G33" s="29" t="s">
        <v>481</v>
      </c>
      <c r="H33" s="29" t="s">
        <v>450</v>
      </c>
    </row>
    <row r="34" spans="1:8" ht="15" customHeight="1">
      <c r="A34" s="29">
        <v>33</v>
      </c>
      <c r="B34" s="30" t="str">
        <f>HYPERLINK("#'3-25'!A1","3-25")</f>
        <v>3-25</v>
      </c>
      <c r="C34" s="2" t="s">
        <v>306</v>
      </c>
      <c r="D34" s="29" t="s">
        <v>481</v>
      </c>
      <c r="E34" s="2" t="s">
        <v>370</v>
      </c>
      <c r="F34" s="29" t="s">
        <v>441</v>
      </c>
      <c r="G34" s="29" t="s">
        <v>481</v>
      </c>
      <c r="H34" s="29" t="s">
        <v>450</v>
      </c>
    </row>
    <row r="35" spans="1:8" ht="15" customHeight="1">
      <c r="A35" s="29">
        <v>34</v>
      </c>
      <c r="B35" s="30" t="str">
        <f>HYPERLINK("#'3-26'!A1","3-26")</f>
        <v>3-26</v>
      </c>
      <c r="C35" s="2" t="s">
        <v>306</v>
      </c>
      <c r="D35" s="29" t="s">
        <v>481</v>
      </c>
      <c r="E35" s="2" t="s">
        <v>371</v>
      </c>
      <c r="F35" s="29" t="s">
        <v>442</v>
      </c>
      <c r="G35" s="29" t="s">
        <v>481</v>
      </c>
      <c r="H35" s="29" t="s">
        <v>450</v>
      </c>
    </row>
    <row r="36" spans="1:8" ht="15" customHeight="1">
      <c r="A36" s="29">
        <v>35</v>
      </c>
      <c r="B36" s="30" t="str">
        <f>HYPERLINK("#'3-27'!A1","3-27")</f>
        <v>3-27</v>
      </c>
      <c r="C36" s="2" t="s">
        <v>306</v>
      </c>
      <c r="D36" s="29" t="s">
        <v>481</v>
      </c>
      <c r="E36" s="2" t="s">
        <v>372</v>
      </c>
      <c r="F36" s="29" t="s">
        <v>443</v>
      </c>
      <c r="G36" s="29" t="s">
        <v>481</v>
      </c>
      <c r="H36" s="29" t="s">
        <v>450</v>
      </c>
    </row>
    <row r="37" spans="1:8" ht="15" customHeight="1">
      <c r="A37" s="29">
        <v>36</v>
      </c>
      <c r="B37" s="30" t="str">
        <f>HYPERLINK("#'3-28'!A1","3-28")</f>
        <v>3-28</v>
      </c>
      <c r="C37" s="2" t="s">
        <v>306</v>
      </c>
      <c r="D37" s="29" t="s">
        <v>481</v>
      </c>
      <c r="E37" s="2" t="s">
        <v>373</v>
      </c>
      <c r="F37" s="29" t="s">
        <v>444</v>
      </c>
      <c r="G37" s="29" t="s">
        <v>481</v>
      </c>
      <c r="H37" s="29" t="s">
        <v>450</v>
      </c>
    </row>
    <row r="38" spans="1:8" ht="15" customHeight="1">
      <c r="A38" s="29">
        <v>37</v>
      </c>
      <c r="B38" s="30" t="str">
        <f>HYPERLINK("#'4-1'!A1","4-1")</f>
        <v>4-1</v>
      </c>
      <c r="C38" s="2" t="s">
        <v>307</v>
      </c>
      <c r="D38" s="29" t="s">
        <v>481</v>
      </c>
      <c r="E38" s="2" t="s">
        <v>374</v>
      </c>
      <c r="F38" s="29" t="s">
        <v>445</v>
      </c>
      <c r="G38" s="29" t="s">
        <v>481</v>
      </c>
      <c r="H38" s="29" t="s">
        <v>470</v>
      </c>
    </row>
    <row r="39" spans="1:8" ht="15" customHeight="1">
      <c r="A39" s="29">
        <v>38</v>
      </c>
      <c r="B39" s="30" t="str">
        <f>HYPERLINK("#'4-2'!A1","4-2")</f>
        <v>4-2</v>
      </c>
      <c r="C39" s="2" t="s">
        <v>307</v>
      </c>
      <c r="D39" s="29" t="s">
        <v>481</v>
      </c>
      <c r="E39" s="2" t="s">
        <v>375</v>
      </c>
      <c r="F39" s="29" t="s">
        <v>445</v>
      </c>
      <c r="G39" s="29" t="s">
        <v>481</v>
      </c>
      <c r="H39" s="29" t="s">
        <v>469</v>
      </c>
    </row>
    <row r="40" spans="1:8" ht="15" customHeight="1">
      <c r="A40" s="29">
        <v>39</v>
      </c>
      <c r="B40" s="30" t="str">
        <f>HYPERLINK("#'4-3'!A1","4-3")</f>
        <v>4-3</v>
      </c>
      <c r="C40" s="2" t="s">
        <v>307</v>
      </c>
      <c r="D40" s="29" t="s">
        <v>481</v>
      </c>
      <c r="E40" s="2" t="s">
        <v>376</v>
      </c>
      <c r="F40" s="29" t="s">
        <v>445</v>
      </c>
      <c r="G40" s="29" t="s">
        <v>481</v>
      </c>
      <c r="H40" s="29" t="s">
        <v>451</v>
      </c>
    </row>
    <row r="41" spans="1:8" ht="15" customHeight="1">
      <c r="A41" s="29">
        <v>40</v>
      </c>
      <c r="B41" s="30" t="str">
        <f>HYPERLINK("#'4-4'!A1","4-4")</f>
        <v>4-4</v>
      </c>
      <c r="C41" s="2" t="s">
        <v>307</v>
      </c>
      <c r="D41" s="29" t="s">
        <v>481</v>
      </c>
      <c r="E41" s="2" t="s">
        <v>377</v>
      </c>
      <c r="F41" s="29" t="s">
        <v>445</v>
      </c>
      <c r="G41" s="29" t="s">
        <v>481</v>
      </c>
      <c r="H41" s="29" t="s">
        <v>452</v>
      </c>
    </row>
    <row r="42" spans="1:8" ht="15" customHeight="1">
      <c r="A42" s="29">
        <v>41</v>
      </c>
      <c r="B42" s="30" t="str">
        <f>HYPERLINK("#'5-1'!A1","5-1")</f>
        <v>5-1</v>
      </c>
      <c r="C42" s="2" t="s">
        <v>308</v>
      </c>
      <c r="D42" s="29" t="s">
        <v>481</v>
      </c>
      <c r="E42" s="2" t="s">
        <v>378</v>
      </c>
      <c r="F42" s="29" t="s">
        <v>446</v>
      </c>
      <c r="G42" s="29" t="s">
        <v>481</v>
      </c>
      <c r="H42" s="29" t="s">
        <v>471</v>
      </c>
    </row>
    <row r="43" spans="1:8" ht="15" customHeight="1">
      <c r="A43" s="29">
        <v>42</v>
      </c>
      <c r="B43" s="30" t="str">
        <f>HYPERLINK("#'5-2'!A1","5-2")</f>
        <v>5-2</v>
      </c>
      <c r="C43" s="2" t="s">
        <v>308</v>
      </c>
      <c r="D43" s="29" t="s">
        <v>481</v>
      </c>
      <c r="E43" s="2" t="s">
        <v>375</v>
      </c>
      <c r="F43" s="29" t="s">
        <v>446</v>
      </c>
      <c r="G43" s="29" t="s">
        <v>481</v>
      </c>
      <c r="H43" s="29" t="s">
        <v>469</v>
      </c>
    </row>
    <row r="44" spans="1:8" ht="15" customHeight="1">
      <c r="A44" s="29">
        <v>43</v>
      </c>
      <c r="B44" s="30" t="str">
        <f>HYPERLINK("#'5-3'!A1","5-3")</f>
        <v>5-3</v>
      </c>
      <c r="C44" s="2" t="s">
        <v>308</v>
      </c>
      <c r="D44" s="29" t="s">
        <v>481</v>
      </c>
      <c r="E44" s="2" t="s">
        <v>379</v>
      </c>
      <c r="F44" s="29" t="s">
        <v>446</v>
      </c>
      <c r="G44" s="29" t="s">
        <v>481</v>
      </c>
      <c r="H44" s="29" t="s">
        <v>472</v>
      </c>
    </row>
    <row r="45" spans="1:8" ht="15" customHeight="1">
      <c r="A45" s="29">
        <v>44</v>
      </c>
      <c r="B45" s="30" t="str">
        <f>HYPERLINK("#'5-4'!A1","5-4")</f>
        <v>5-4</v>
      </c>
      <c r="C45" s="2" t="s">
        <v>308</v>
      </c>
      <c r="D45" s="29" t="s">
        <v>481</v>
      </c>
      <c r="E45" s="2" t="s">
        <v>380</v>
      </c>
      <c r="F45" s="29" t="s">
        <v>446</v>
      </c>
      <c r="G45" s="29" t="s">
        <v>481</v>
      </c>
      <c r="H45" s="29" t="s">
        <v>451</v>
      </c>
    </row>
    <row r="46" spans="1:8" ht="15" customHeight="1">
      <c r="A46" s="29">
        <v>45</v>
      </c>
      <c r="B46" s="30" t="str">
        <f>HYPERLINK("#'5-5'!A1","5-5")</f>
        <v>5-5</v>
      </c>
      <c r="C46" s="2" t="s">
        <v>308</v>
      </c>
      <c r="D46" s="29" t="s">
        <v>481</v>
      </c>
      <c r="E46" s="2" t="s">
        <v>381</v>
      </c>
      <c r="F46" s="29" t="s">
        <v>446</v>
      </c>
      <c r="G46" s="29" t="s">
        <v>481</v>
      </c>
      <c r="H46" s="29" t="s">
        <v>452</v>
      </c>
    </row>
    <row r="47" spans="1:8" ht="15" customHeight="1">
      <c r="A47" s="29">
        <v>46</v>
      </c>
      <c r="B47" s="30" t="str">
        <f>HYPERLINK("#'5-6'!A1","5-6")</f>
        <v>5-6</v>
      </c>
      <c r="C47" s="2" t="s">
        <v>308</v>
      </c>
      <c r="D47" s="29" t="s">
        <v>481</v>
      </c>
      <c r="E47" s="2" t="s">
        <v>382</v>
      </c>
      <c r="F47" s="29" t="s">
        <v>446</v>
      </c>
      <c r="G47" s="29" t="s">
        <v>481</v>
      </c>
      <c r="H47" s="29" t="s">
        <v>455</v>
      </c>
    </row>
    <row r="48" spans="1:8" ht="15" customHeight="1">
      <c r="A48" s="29">
        <v>47</v>
      </c>
      <c r="B48" s="30" t="str">
        <f>HYPERLINK("#'6-1'!A1","6-1")</f>
        <v>6-1</v>
      </c>
      <c r="C48" s="2" t="s">
        <v>309</v>
      </c>
      <c r="D48" s="29" t="s">
        <v>481</v>
      </c>
      <c r="E48" s="2" t="s">
        <v>383</v>
      </c>
      <c r="F48" s="29" t="s">
        <v>447</v>
      </c>
      <c r="G48" s="29" t="s">
        <v>481</v>
      </c>
      <c r="H48" s="29" t="s">
        <v>436</v>
      </c>
    </row>
    <row r="49" spans="1:8" ht="15" customHeight="1">
      <c r="A49" s="29">
        <v>48</v>
      </c>
      <c r="B49" s="30" t="str">
        <f>HYPERLINK("#'6-2'!A1","6-2")</f>
        <v>6-2</v>
      </c>
      <c r="C49" s="2" t="s">
        <v>309</v>
      </c>
      <c r="D49" s="29" t="s">
        <v>481</v>
      </c>
      <c r="E49" s="2" t="s">
        <v>375</v>
      </c>
      <c r="F49" s="29" t="s">
        <v>447</v>
      </c>
      <c r="G49" s="29" t="s">
        <v>481</v>
      </c>
      <c r="H49" s="29" t="s">
        <v>469</v>
      </c>
    </row>
    <row r="50" spans="1:8" ht="15" customHeight="1">
      <c r="A50" s="29">
        <v>49</v>
      </c>
      <c r="B50" s="30" t="str">
        <f>HYPERLINK("#'6-3'!A1","6-3")</f>
        <v>6-3</v>
      </c>
      <c r="C50" s="2" t="s">
        <v>309</v>
      </c>
      <c r="D50" s="29" t="s">
        <v>481</v>
      </c>
      <c r="E50" s="2" t="s">
        <v>384</v>
      </c>
      <c r="F50" s="29" t="s">
        <v>447</v>
      </c>
      <c r="G50" s="29" t="s">
        <v>481</v>
      </c>
      <c r="H50" s="29" t="s">
        <v>449</v>
      </c>
    </row>
    <row r="51" spans="1:8" ht="15" customHeight="1">
      <c r="A51" s="29">
        <v>50</v>
      </c>
      <c r="B51" s="30" t="str">
        <f>HYPERLINK("#'6-4'!A1","6-4")</f>
        <v>6-4</v>
      </c>
      <c r="C51" s="2" t="s">
        <v>309</v>
      </c>
      <c r="D51" s="29" t="s">
        <v>481</v>
      </c>
      <c r="E51" s="2" t="s">
        <v>385</v>
      </c>
      <c r="F51" s="29" t="s">
        <v>447</v>
      </c>
      <c r="G51" s="29" t="s">
        <v>481</v>
      </c>
      <c r="H51" s="29" t="s">
        <v>450</v>
      </c>
    </row>
    <row r="52" spans="1:8" ht="15" customHeight="1">
      <c r="A52" s="29">
        <v>51</v>
      </c>
      <c r="B52" s="30" t="str">
        <f>HYPERLINK("#'6-5'!A1","6-5")</f>
        <v>6-5</v>
      </c>
      <c r="C52" s="2" t="s">
        <v>309</v>
      </c>
      <c r="D52" s="29" t="s">
        <v>481</v>
      </c>
      <c r="E52" s="2" t="s">
        <v>386</v>
      </c>
      <c r="F52" s="29" t="s">
        <v>447</v>
      </c>
      <c r="G52" s="29" t="s">
        <v>481</v>
      </c>
      <c r="H52" s="29" t="s">
        <v>458</v>
      </c>
    </row>
    <row r="53" spans="1:8" ht="15" customHeight="1">
      <c r="A53" s="29">
        <v>52</v>
      </c>
      <c r="B53" s="30" t="str">
        <f>HYPERLINK("#'6-6'!A1","6-6")</f>
        <v>6-6</v>
      </c>
      <c r="C53" s="2" t="s">
        <v>309</v>
      </c>
      <c r="D53" s="29" t="s">
        <v>481</v>
      </c>
      <c r="E53" s="2" t="s">
        <v>387</v>
      </c>
      <c r="F53" s="29" t="s">
        <v>447</v>
      </c>
      <c r="G53" s="29" t="s">
        <v>481</v>
      </c>
      <c r="H53" s="29" t="s">
        <v>459</v>
      </c>
    </row>
    <row r="54" spans="1:8" ht="15" customHeight="1">
      <c r="A54" s="29">
        <v>53</v>
      </c>
      <c r="B54" s="30" t="str">
        <f>HYPERLINK("#'6-7'!A1","6-7")</f>
        <v>6-7</v>
      </c>
      <c r="C54" s="2" t="s">
        <v>309</v>
      </c>
      <c r="D54" s="29" t="s">
        <v>481</v>
      </c>
      <c r="E54" s="2" t="s">
        <v>388</v>
      </c>
      <c r="F54" s="29" t="s">
        <v>447</v>
      </c>
      <c r="G54" s="29" t="s">
        <v>481</v>
      </c>
      <c r="H54" s="29" t="s">
        <v>460</v>
      </c>
    </row>
    <row r="55" spans="1:8" ht="15" customHeight="1">
      <c r="A55" s="29">
        <v>54</v>
      </c>
      <c r="B55" s="30" t="str">
        <f>HYPERLINK("#'7-1'!A1","7-1")</f>
        <v>7-1</v>
      </c>
      <c r="C55" s="2" t="s">
        <v>496</v>
      </c>
      <c r="D55" s="29" t="s">
        <v>481</v>
      </c>
      <c r="E55" s="2" t="s">
        <v>389</v>
      </c>
      <c r="F55" s="29" t="s">
        <v>448</v>
      </c>
      <c r="G55" s="29" t="s">
        <v>481</v>
      </c>
      <c r="H55" s="29" t="s">
        <v>473</v>
      </c>
    </row>
    <row r="56" spans="1:8" ht="15" customHeight="1">
      <c r="A56" s="29">
        <v>55</v>
      </c>
      <c r="B56" s="30" t="str">
        <f>HYPERLINK("#'8-1'!A1","8-1")</f>
        <v>8-1</v>
      </c>
      <c r="C56" s="2" t="s">
        <v>311</v>
      </c>
      <c r="D56" s="29" t="s">
        <v>481</v>
      </c>
      <c r="E56" s="2" t="s">
        <v>389</v>
      </c>
      <c r="F56" s="29" t="s">
        <v>449</v>
      </c>
      <c r="G56" s="29" t="s">
        <v>481</v>
      </c>
      <c r="H56" s="29" t="s">
        <v>473</v>
      </c>
    </row>
    <row r="57" spans="1:8" ht="15" customHeight="1">
      <c r="A57" s="29">
        <v>56</v>
      </c>
      <c r="B57" s="30" t="str">
        <f>HYPERLINK("#'8-2'!A1","8-2")</f>
        <v>8-2</v>
      </c>
      <c r="C57" s="2" t="s">
        <v>311</v>
      </c>
      <c r="D57" s="29" t="s">
        <v>481</v>
      </c>
      <c r="E57" s="2" t="s">
        <v>390</v>
      </c>
      <c r="F57" s="29" t="s">
        <v>449</v>
      </c>
      <c r="G57" s="29" t="s">
        <v>481</v>
      </c>
      <c r="H57" s="29" t="s">
        <v>446</v>
      </c>
    </row>
    <row r="58" spans="1:8" ht="15" customHeight="1">
      <c r="A58" s="29">
        <v>57</v>
      </c>
      <c r="B58" s="30" t="str">
        <f>HYPERLINK("#'8-3'!A1","8-3")</f>
        <v>8-3</v>
      </c>
      <c r="C58" s="2" t="s">
        <v>311</v>
      </c>
      <c r="D58" s="29" t="s">
        <v>481</v>
      </c>
      <c r="E58" s="2" t="s">
        <v>391</v>
      </c>
      <c r="F58" s="29" t="s">
        <v>449</v>
      </c>
      <c r="G58" s="29" t="s">
        <v>481</v>
      </c>
      <c r="H58" s="29" t="s">
        <v>469</v>
      </c>
    </row>
    <row r="59" spans="1:8" ht="15" customHeight="1">
      <c r="A59" s="29">
        <v>58</v>
      </c>
      <c r="B59" s="30" t="str">
        <f>HYPERLINK("#'8-4'!A1","8-4")</f>
        <v>8-4</v>
      </c>
      <c r="C59" s="2" t="s">
        <v>311</v>
      </c>
      <c r="D59" s="29" t="s">
        <v>481</v>
      </c>
      <c r="E59" s="2" t="s">
        <v>380</v>
      </c>
      <c r="F59" s="29" t="s">
        <v>449</v>
      </c>
      <c r="G59" s="29" t="s">
        <v>481</v>
      </c>
      <c r="H59" s="29" t="s">
        <v>451</v>
      </c>
    </row>
    <row r="60" spans="1:8" ht="15" customHeight="1">
      <c r="A60" s="29">
        <v>59</v>
      </c>
      <c r="B60" s="30" t="str">
        <f>HYPERLINK("#'8-5'!A1","8-5")</f>
        <v>8-5</v>
      </c>
      <c r="C60" s="2" t="s">
        <v>311</v>
      </c>
      <c r="D60" s="29" t="s">
        <v>481</v>
      </c>
      <c r="E60" s="2" t="s">
        <v>345</v>
      </c>
      <c r="F60" s="29" t="s">
        <v>449</v>
      </c>
      <c r="G60" s="29" t="s">
        <v>481</v>
      </c>
      <c r="H60" s="29" t="s">
        <v>453</v>
      </c>
    </row>
    <row r="61" spans="1:8" ht="15" customHeight="1">
      <c r="A61" s="29">
        <v>60</v>
      </c>
      <c r="B61" s="30" t="str">
        <f>HYPERLINK("#'9-1'!A1","9-1")</f>
        <v>9-1</v>
      </c>
      <c r="C61" s="2" t="s">
        <v>312</v>
      </c>
      <c r="D61" s="29" t="s">
        <v>481</v>
      </c>
      <c r="E61" s="2" t="s">
        <v>389</v>
      </c>
      <c r="F61" s="29" t="s">
        <v>450</v>
      </c>
      <c r="G61" s="29" t="s">
        <v>481</v>
      </c>
      <c r="H61" s="29" t="s">
        <v>473</v>
      </c>
    </row>
    <row r="62" spans="1:8" ht="15" customHeight="1">
      <c r="A62" s="29">
        <v>61</v>
      </c>
      <c r="B62" s="30" t="str">
        <f>HYPERLINK("#'9-2'!A1","9-2")</f>
        <v>9-2</v>
      </c>
      <c r="C62" s="2" t="s">
        <v>312</v>
      </c>
      <c r="D62" s="29" t="s">
        <v>481</v>
      </c>
      <c r="E62" s="2" t="s">
        <v>390</v>
      </c>
      <c r="F62" s="29" t="s">
        <v>450</v>
      </c>
      <c r="G62" s="29" t="s">
        <v>481</v>
      </c>
      <c r="H62" s="29" t="s">
        <v>446</v>
      </c>
    </row>
    <row r="63" spans="1:8" ht="15" customHeight="1">
      <c r="A63" s="29">
        <v>62</v>
      </c>
      <c r="B63" s="30" t="str">
        <f>HYPERLINK("#'9-3'!A1","9-3")</f>
        <v>9-3</v>
      </c>
      <c r="C63" s="2" t="s">
        <v>312</v>
      </c>
      <c r="D63" s="29" t="s">
        <v>481</v>
      </c>
      <c r="E63" s="2" t="s">
        <v>391</v>
      </c>
      <c r="F63" s="29" t="s">
        <v>450</v>
      </c>
      <c r="G63" s="29" t="s">
        <v>481</v>
      </c>
      <c r="H63" s="29" t="s">
        <v>469</v>
      </c>
    </row>
    <row r="64" spans="1:8" ht="15" customHeight="1">
      <c r="A64" s="29">
        <v>63</v>
      </c>
      <c r="B64" s="30" t="str">
        <f>HYPERLINK("#'9-4'!A1","9-4")</f>
        <v>9-4</v>
      </c>
      <c r="C64" s="2" t="s">
        <v>312</v>
      </c>
      <c r="D64" s="29" t="s">
        <v>481</v>
      </c>
      <c r="E64" s="2" t="s">
        <v>380</v>
      </c>
      <c r="F64" s="29" t="s">
        <v>450</v>
      </c>
      <c r="G64" s="29" t="s">
        <v>481</v>
      </c>
      <c r="H64" s="29" t="s">
        <v>451</v>
      </c>
    </row>
    <row r="65" spans="1:8" ht="15" customHeight="1">
      <c r="A65" s="29">
        <v>64</v>
      </c>
      <c r="B65" s="30" t="str">
        <f>HYPERLINK("#'9-5'!A1","9-5")</f>
        <v>9-5</v>
      </c>
      <c r="C65" s="2" t="s">
        <v>312</v>
      </c>
      <c r="D65" s="29" t="s">
        <v>481</v>
      </c>
      <c r="E65" s="2" t="s">
        <v>345</v>
      </c>
      <c r="F65" s="29" t="s">
        <v>450</v>
      </c>
      <c r="G65" s="29" t="s">
        <v>481</v>
      </c>
      <c r="H65" s="29" t="s">
        <v>453</v>
      </c>
    </row>
    <row r="66" spans="1:8" ht="15" customHeight="1">
      <c r="A66" s="29">
        <v>65</v>
      </c>
      <c r="B66" s="30" t="str">
        <f>HYPERLINK("#'10-1'!A1","10-1")</f>
        <v>10-1</v>
      </c>
      <c r="C66" s="2" t="s">
        <v>313</v>
      </c>
      <c r="D66" s="29" t="s">
        <v>481</v>
      </c>
      <c r="E66" s="2" t="s">
        <v>392</v>
      </c>
      <c r="F66" s="29" t="s">
        <v>451</v>
      </c>
      <c r="G66" s="29" t="s">
        <v>481</v>
      </c>
      <c r="H66" s="29" t="s">
        <v>474</v>
      </c>
    </row>
    <row r="67" spans="1:8" ht="15" customHeight="1">
      <c r="A67" s="29">
        <v>66</v>
      </c>
      <c r="B67" s="30" t="str">
        <f>HYPERLINK("#'10-2'!A1","10-2")</f>
        <v>10-2</v>
      </c>
      <c r="C67" s="2" t="s">
        <v>313</v>
      </c>
      <c r="D67" s="29" t="s">
        <v>481</v>
      </c>
      <c r="E67" s="2" t="s">
        <v>393</v>
      </c>
      <c r="F67" s="29" t="s">
        <v>451</v>
      </c>
      <c r="G67" s="29" t="s">
        <v>481</v>
      </c>
      <c r="H67" s="29" t="s">
        <v>475</v>
      </c>
    </row>
    <row r="68" spans="1:8" ht="15" customHeight="1">
      <c r="A68" s="29">
        <v>67</v>
      </c>
      <c r="B68" s="30" t="str">
        <f>HYPERLINK("#'10-3'!A1","10-3")</f>
        <v>10-3</v>
      </c>
      <c r="C68" s="2" t="s">
        <v>313</v>
      </c>
      <c r="D68" s="29" t="s">
        <v>481</v>
      </c>
      <c r="E68" s="2" t="s">
        <v>394</v>
      </c>
      <c r="F68" s="29" t="s">
        <v>451</v>
      </c>
      <c r="G68" s="29" t="s">
        <v>481</v>
      </c>
      <c r="H68" s="29" t="s">
        <v>476</v>
      </c>
    </row>
    <row r="69" spans="1:8" ht="15" customHeight="1">
      <c r="A69" s="29">
        <v>68</v>
      </c>
      <c r="B69" s="30" t="str">
        <f>HYPERLINK("#'10-4'!A1","10-4")</f>
        <v>10-4</v>
      </c>
      <c r="C69" s="2" t="s">
        <v>313</v>
      </c>
      <c r="D69" s="29" t="s">
        <v>481</v>
      </c>
      <c r="E69" s="2" t="s">
        <v>395</v>
      </c>
      <c r="F69" s="29" t="s">
        <v>451</v>
      </c>
      <c r="G69" s="29" t="s">
        <v>481</v>
      </c>
      <c r="H69" s="29" t="s">
        <v>469</v>
      </c>
    </row>
    <row r="70" spans="1:8" ht="15" customHeight="1">
      <c r="A70" s="29">
        <v>69</v>
      </c>
      <c r="B70" s="30" t="str">
        <f>HYPERLINK("#'10-5'!A1","10-5")</f>
        <v>10-5</v>
      </c>
      <c r="C70" s="2" t="s">
        <v>313</v>
      </c>
      <c r="D70" s="29" t="s">
        <v>481</v>
      </c>
      <c r="E70" s="2" t="s">
        <v>396</v>
      </c>
      <c r="F70" s="29" t="s">
        <v>451</v>
      </c>
      <c r="G70" s="29" t="s">
        <v>481</v>
      </c>
      <c r="H70" s="29" t="s">
        <v>477</v>
      </c>
    </row>
    <row r="71" spans="1:8" ht="15" customHeight="1">
      <c r="A71" s="29">
        <v>70</v>
      </c>
      <c r="B71" s="30" t="str">
        <f>HYPERLINK("#'10-6'!A1","10-6")</f>
        <v>10-6</v>
      </c>
      <c r="C71" s="2" t="s">
        <v>313</v>
      </c>
      <c r="D71" s="29" t="s">
        <v>481</v>
      </c>
      <c r="E71" s="2" t="s">
        <v>397</v>
      </c>
      <c r="F71" s="29" t="s">
        <v>451</v>
      </c>
      <c r="G71" s="29" t="s">
        <v>481</v>
      </c>
      <c r="H71" s="29" t="s">
        <v>472</v>
      </c>
    </row>
    <row r="72" spans="1:8" ht="15" customHeight="1">
      <c r="A72" s="29">
        <v>71</v>
      </c>
      <c r="B72" s="30" t="str">
        <f>HYPERLINK("#'10-7'!A1","10-7")</f>
        <v>10-7</v>
      </c>
      <c r="C72" s="2" t="s">
        <v>313</v>
      </c>
      <c r="D72" s="29" t="s">
        <v>481</v>
      </c>
      <c r="E72" s="2" t="s">
        <v>398</v>
      </c>
      <c r="F72" s="29" t="s">
        <v>451</v>
      </c>
      <c r="G72" s="29" t="s">
        <v>481</v>
      </c>
      <c r="H72" s="29" t="s">
        <v>478</v>
      </c>
    </row>
    <row r="73" spans="1:8" ht="15" customHeight="1">
      <c r="A73" s="29">
        <v>72</v>
      </c>
      <c r="B73" s="30" t="str">
        <f>HYPERLINK("#'10-8'!A1","10-8")</f>
        <v>10-8</v>
      </c>
      <c r="C73" s="2" t="s">
        <v>313</v>
      </c>
      <c r="D73" s="29" t="s">
        <v>481</v>
      </c>
      <c r="E73" s="2" t="s">
        <v>399</v>
      </c>
      <c r="F73" s="29" t="s">
        <v>451</v>
      </c>
      <c r="G73" s="29" t="s">
        <v>481</v>
      </c>
      <c r="H73" s="29" t="s">
        <v>457</v>
      </c>
    </row>
    <row r="74" spans="1:8" ht="15" customHeight="1">
      <c r="A74" s="29">
        <v>73</v>
      </c>
      <c r="B74" s="30" t="str">
        <f>HYPERLINK("#'10-9'!A1","10-9")</f>
        <v>10-9</v>
      </c>
      <c r="C74" s="2" t="s">
        <v>313</v>
      </c>
      <c r="D74" s="29" t="s">
        <v>481</v>
      </c>
      <c r="E74" s="2" t="s">
        <v>400</v>
      </c>
      <c r="F74" s="29" t="s">
        <v>451</v>
      </c>
      <c r="G74" s="29" t="s">
        <v>481</v>
      </c>
      <c r="H74" s="29" t="s">
        <v>449</v>
      </c>
    </row>
    <row r="75" spans="1:8" ht="15" customHeight="1">
      <c r="A75" s="29">
        <v>74</v>
      </c>
      <c r="B75" s="30" t="str">
        <f>HYPERLINK("#'10-10'!A1","10-10")</f>
        <v>10-10</v>
      </c>
      <c r="C75" s="2" t="s">
        <v>313</v>
      </c>
      <c r="D75" s="29" t="s">
        <v>481</v>
      </c>
      <c r="E75" s="2" t="s">
        <v>401</v>
      </c>
      <c r="F75" s="29" t="s">
        <v>451</v>
      </c>
      <c r="G75" s="29" t="s">
        <v>481</v>
      </c>
      <c r="H75" s="29" t="s">
        <v>450</v>
      </c>
    </row>
    <row r="76" spans="1:8" ht="15" customHeight="1">
      <c r="A76" s="29">
        <v>75</v>
      </c>
      <c r="B76" s="30" t="str">
        <f>HYPERLINK("#'10-11'!A1","10-11")</f>
        <v>10-11</v>
      </c>
      <c r="C76" s="2" t="s">
        <v>313</v>
      </c>
      <c r="D76" s="29" t="s">
        <v>481</v>
      </c>
      <c r="E76" s="2" t="s">
        <v>402</v>
      </c>
      <c r="F76" s="29" t="s">
        <v>451</v>
      </c>
      <c r="G76" s="29" t="s">
        <v>481</v>
      </c>
      <c r="H76" s="29" t="s">
        <v>453</v>
      </c>
    </row>
    <row r="77" spans="1:8" ht="15" customHeight="1">
      <c r="A77" s="29">
        <v>76</v>
      </c>
      <c r="B77" s="30" t="str">
        <f>HYPERLINK("#'10-12'!A1","10-12")</f>
        <v>10-12</v>
      </c>
      <c r="C77" s="2" t="s">
        <v>313</v>
      </c>
      <c r="D77" s="29" t="s">
        <v>481</v>
      </c>
      <c r="E77" s="2" t="s">
        <v>403</v>
      </c>
      <c r="F77" s="29" t="s">
        <v>451</v>
      </c>
      <c r="G77" s="29" t="s">
        <v>481</v>
      </c>
      <c r="H77" s="29" t="s">
        <v>455</v>
      </c>
    </row>
    <row r="78" spans="1:8" ht="15" customHeight="1">
      <c r="A78" s="29">
        <v>77</v>
      </c>
      <c r="B78" s="30" t="str">
        <f>HYPERLINK("#'10-13'!A1","10-13")</f>
        <v>10-13</v>
      </c>
      <c r="C78" s="2" t="s">
        <v>313</v>
      </c>
      <c r="D78" s="29" t="s">
        <v>481</v>
      </c>
      <c r="E78" s="2" t="s">
        <v>404</v>
      </c>
      <c r="F78" s="29" t="s">
        <v>451</v>
      </c>
      <c r="G78" s="29" t="s">
        <v>481</v>
      </c>
      <c r="H78" s="29" t="s">
        <v>460</v>
      </c>
    </row>
    <row r="79" spans="1:8" ht="15" customHeight="1">
      <c r="A79" s="29">
        <v>78</v>
      </c>
      <c r="B79" s="30" t="str">
        <f>HYPERLINK("#'10-14'!A1","10-14")</f>
        <v>10-14</v>
      </c>
      <c r="C79" s="2" t="s">
        <v>313</v>
      </c>
      <c r="D79" s="29" t="s">
        <v>481</v>
      </c>
      <c r="E79" s="2" t="s">
        <v>405</v>
      </c>
      <c r="F79" s="29" t="s">
        <v>451</v>
      </c>
      <c r="G79" s="29" t="s">
        <v>481</v>
      </c>
      <c r="H79" s="29" t="s">
        <v>463</v>
      </c>
    </row>
    <row r="80" spans="1:8" ht="15" customHeight="1">
      <c r="A80" s="29">
        <v>79</v>
      </c>
      <c r="B80" s="30" t="str">
        <f>HYPERLINK("#'10-15'!A1","10-15")</f>
        <v>10-15</v>
      </c>
      <c r="C80" s="2" t="s">
        <v>313</v>
      </c>
      <c r="D80" s="29" t="s">
        <v>481</v>
      </c>
      <c r="E80" s="2" t="s">
        <v>406</v>
      </c>
      <c r="F80" s="29" t="s">
        <v>451</v>
      </c>
      <c r="G80" s="29" t="s">
        <v>481</v>
      </c>
      <c r="H80" s="29" t="s">
        <v>479</v>
      </c>
    </row>
    <row r="81" spans="1:8" ht="15" customHeight="1">
      <c r="A81" s="29">
        <v>80</v>
      </c>
      <c r="B81" s="30" t="str">
        <f>HYPERLINK("#'11-1'!A1","11-1")</f>
        <v>11-1</v>
      </c>
      <c r="C81" s="2" t="s">
        <v>318</v>
      </c>
      <c r="D81" s="29" t="s">
        <v>481</v>
      </c>
      <c r="E81" s="2" t="s">
        <v>389</v>
      </c>
      <c r="F81" s="29" t="s">
        <v>452</v>
      </c>
      <c r="G81" s="29" t="s">
        <v>481</v>
      </c>
      <c r="H81" s="29" t="s">
        <v>473</v>
      </c>
    </row>
    <row r="82" spans="1:8" ht="15" customHeight="1">
      <c r="A82" s="29">
        <v>81</v>
      </c>
      <c r="B82" s="30" t="str">
        <f>HYPERLINK("#'11-2'!A1","11-2")</f>
        <v>11-2</v>
      </c>
      <c r="C82" s="2" t="s">
        <v>318</v>
      </c>
      <c r="D82" s="29" t="s">
        <v>481</v>
      </c>
      <c r="E82" s="2" t="s">
        <v>341</v>
      </c>
      <c r="F82" s="29" t="s">
        <v>452</v>
      </c>
      <c r="G82" s="29" t="s">
        <v>481</v>
      </c>
      <c r="H82" s="29" t="s">
        <v>449</v>
      </c>
    </row>
    <row r="83" spans="1:8" ht="15" customHeight="1">
      <c r="A83" s="29">
        <v>82</v>
      </c>
      <c r="B83" s="30" t="str">
        <f>HYPERLINK("#'11-3'!A1","11-3")</f>
        <v>11-3</v>
      </c>
      <c r="C83" s="2" t="s">
        <v>318</v>
      </c>
      <c r="D83" s="29" t="s">
        <v>481</v>
      </c>
      <c r="E83" s="2" t="s">
        <v>342</v>
      </c>
      <c r="F83" s="29" t="s">
        <v>452</v>
      </c>
      <c r="G83" s="29" t="s">
        <v>481</v>
      </c>
      <c r="H83" s="29" t="s">
        <v>450</v>
      </c>
    </row>
    <row r="84" spans="1:8" ht="15" customHeight="1">
      <c r="A84" s="29">
        <v>83</v>
      </c>
      <c r="B84" s="30" t="str">
        <f>HYPERLINK("#'11-4'!A1","11-4")</f>
        <v>11-4</v>
      </c>
      <c r="C84" s="2" t="s">
        <v>318</v>
      </c>
      <c r="D84" s="29" t="s">
        <v>481</v>
      </c>
      <c r="E84" s="2" t="s">
        <v>380</v>
      </c>
      <c r="F84" s="29" t="s">
        <v>452</v>
      </c>
      <c r="G84" s="29" t="s">
        <v>481</v>
      </c>
      <c r="H84" s="29" t="s">
        <v>451</v>
      </c>
    </row>
    <row r="85" spans="1:8" ht="15" customHeight="1">
      <c r="A85" s="29">
        <v>84</v>
      </c>
      <c r="B85" s="30" t="str">
        <f>HYPERLINK("#'11-5'!A1","11-5")</f>
        <v>11-5</v>
      </c>
      <c r="C85" s="2" t="s">
        <v>318</v>
      </c>
      <c r="D85" s="29" t="s">
        <v>481</v>
      </c>
      <c r="E85" s="2" t="s">
        <v>386</v>
      </c>
      <c r="F85" s="29" t="s">
        <v>452</v>
      </c>
      <c r="G85" s="29" t="s">
        <v>481</v>
      </c>
      <c r="H85" s="29" t="s">
        <v>458</v>
      </c>
    </row>
    <row r="86" spans="1:8" ht="15" customHeight="1">
      <c r="A86" s="29">
        <v>85</v>
      </c>
      <c r="B86" s="30" t="str">
        <f>HYPERLINK("#'11-6'!A1","11-6")</f>
        <v>11-6</v>
      </c>
      <c r="C86" s="2" t="s">
        <v>318</v>
      </c>
      <c r="D86" s="29" t="s">
        <v>481</v>
      </c>
      <c r="E86" s="2" t="s">
        <v>387</v>
      </c>
      <c r="F86" s="29" t="s">
        <v>452</v>
      </c>
      <c r="G86" s="29" t="s">
        <v>481</v>
      </c>
      <c r="H86" s="29" t="s">
        <v>459</v>
      </c>
    </row>
    <row r="87" spans="1:8" ht="15" customHeight="1">
      <c r="A87" s="29">
        <v>86</v>
      </c>
      <c r="B87" s="30" t="str">
        <f>HYPERLINK("#'11-7'!A1","11-7")</f>
        <v>11-7</v>
      </c>
      <c r="C87" s="2" t="s">
        <v>318</v>
      </c>
      <c r="D87" s="29" t="s">
        <v>481</v>
      </c>
      <c r="E87" s="2" t="s">
        <v>388</v>
      </c>
      <c r="F87" s="29" t="s">
        <v>452</v>
      </c>
      <c r="G87" s="29" t="s">
        <v>481</v>
      </c>
      <c r="H87" s="29" t="s">
        <v>460</v>
      </c>
    </row>
    <row r="88" spans="1:8" ht="15" customHeight="1">
      <c r="A88" s="29">
        <v>87</v>
      </c>
      <c r="B88" s="30" t="str">
        <f>HYPERLINK("#'11-8'!A1","11-8")</f>
        <v>11-8</v>
      </c>
      <c r="C88" s="2" t="s">
        <v>318</v>
      </c>
      <c r="D88" s="29" t="s">
        <v>481</v>
      </c>
      <c r="E88" s="2" t="s">
        <v>407</v>
      </c>
      <c r="F88" s="29" t="s">
        <v>452</v>
      </c>
      <c r="G88" s="29" t="s">
        <v>481</v>
      </c>
      <c r="H88" s="29" t="s">
        <v>479</v>
      </c>
    </row>
    <row r="89" spans="1:8" ht="15" customHeight="1">
      <c r="A89" s="29">
        <v>88</v>
      </c>
      <c r="B89" s="30" t="str">
        <f>HYPERLINK("#'12-1'!A1","12-1")</f>
        <v>12-1</v>
      </c>
      <c r="C89" s="2" t="s">
        <v>319</v>
      </c>
      <c r="D89" s="29" t="s">
        <v>481</v>
      </c>
      <c r="E89" s="2" t="s">
        <v>408</v>
      </c>
      <c r="F89" s="29" t="s">
        <v>453</v>
      </c>
      <c r="G89" s="29" t="s">
        <v>481</v>
      </c>
      <c r="H89" s="29" t="s">
        <v>469</v>
      </c>
    </row>
    <row r="90" spans="1:8" ht="15" customHeight="1">
      <c r="A90" s="29">
        <v>89</v>
      </c>
      <c r="B90" s="30" t="str">
        <f>HYPERLINK("#'12-2'!A1","12-2")</f>
        <v>12-2</v>
      </c>
      <c r="C90" s="2" t="s">
        <v>319</v>
      </c>
      <c r="D90" s="29" t="s">
        <v>481</v>
      </c>
      <c r="E90" s="2" t="s">
        <v>409</v>
      </c>
      <c r="F90" s="29" t="s">
        <v>453</v>
      </c>
      <c r="G90" s="29" t="s">
        <v>481</v>
      </c>
      <c r="H90" s="29" t="s">
        <v>478</v>
      </c>
    </row>
    <row r="91" spans="1:8" ht="15" customHeight="1">
      <c r="A91" s="29">
        <v>90</v>
      </c>
      <c r="B91" s="30" t="str">
        <f>HYPERLINK("#'12-3'!A1","12-3")</f>
        <v>12-3</v>
      </c>
      <c r="C91" s="2" t="s">
        <v>319</v>
      </c>
      <c r="D91" s="29" t="s">
        <v>481</v>
      </c>
      <c r="E91" s="2" t="s">
        <v>384</v>
      </c>
      <c r="F91" s="29" t="s">
        <v>453</v>
      </c>
      <c r="G91" s="29" t="s">
        <v>481</v>
      </c>
      <c r="H91" s="29" t="s">
        <v>449</v>
      </c>
    </row>
    <row r="92" spans="1:8" ht="15" customHeight="1">
      <c r="A92" s="29">
        <v>91</v>
      </c>
      <c r="B92" s="30" t="str">
        <f>HYPERLINK("#'12-4'!A1","12-4")</f>
        <v>12-4</v>
      </c>
      <c r="C92" s="2" t="s">
        <v>319</v>
      </c>
      <c r="D92" s="29" t="s">
        <v>481</v>
      </c>
      <c r="E92" s="2" t="s">
        <v>385</v>
      </c>
      <c r="F92" s="29" t="s">
        <v>453</v>
      </c>
      <c r="G92" s="29" t="s">
        <v>481</v>
      </c>
      <c r="H92" s="29" t="s">
        <v>450</v>
      </c>
    </row>
    <row r="93" spans="1:8" ht="15" customHeight="1">
      <c r="A93" s="29">
        <v>92</v>
      </c>
      <c r="B93" s="30" t="str">
        <f>HYPERLINK("#'12-5'!A1","12-5")</f>
        <v>12-5</v>
      </c>
      <c r="C93" s="2" t="s">
        <v>319</v>
      </c>
      <c r="D93" s="29" t="s">
        <v>481</v>
      </c>
      <c r="E93" s="2" t="s">
        <v>410</v>
      </c>
      <c r="F93" s="29" t="s">
        <v>453</v>
      </c>
      <c r="G93" s="29" t="s">
        <v>481</v>
      </c>
      <c r="H93" s="29" t="s">
        <v>451</v>
      </c>
    </row>
    <row r="94" spans="1:8" ht="15" customHeight="1">
      <c r="A94" s="29">
        <v>93</v>
      </c>
      <c r="B94" s="30" t="str">
        <f>HYPERLINK("#'12-6'!A1","12-6")</f>
        <v>12-6</v>
      </c>
      <c r="C94" s="2" t="s">
        <v>319</v>
      </c>
      <c r="D94" s="29" t="s">
        <v>481</v>
      </c>
      <c r="E94" s="2" t="s">
        <v>411</v>
      </c>
      <c r="F94" s="29" t="s">
        <v>453</v>
      </c>
      <c r="G94" s="29" t="s">
        <v>481</v>
      </c>
      <c r="H94" s="29" t="s">
        <v>458</v>
      </c>
    </row>
    <row r="95" spans="1:8" ht="15" customHeight="1">
      <c r="A95" s="29">
        <v>94</v>
      </c>
      <c r="B95" s="30" t="str">
        <f>HYPERLINK("#'12-7'!A1","12-7")</f>
        <v>12-7</v>
      </c>
      <c r="C95" s="2" t="s">
        <v>319</v>
      </c>
      <c r="D95" s="29" t="s">
        <v>481</v>
      </c>
      <c r="E95" s="2" t="s">
        <v>412</v>
      </c>
      <c r="F95" s="29" t="s">
        <v>453</v>
      </c>
      <c r="G95" s="29" t="s">
        <v>481</v>
      </c>
      <c r="H95" s="29" t="s">
        <v>459</v>
      </c>
    </row>
    <row r="96" spans="1:8" ht="15" customHeight="1">
      <c r="A96" s="29">
        <v>95</v>
      </c>
      <c r="B96" s="30" t="str">
        <f>HYPERLINK("#'13-1'!A1","13-1")</f>
        <v>13-1</v>
      </c>
      <c r="C96" s="2" t="s">
        <v>320</v>
      </c>
      <c r="D96" s="29" t="s">
        <v>481</v>
      </c>
      <c r="E96" s="2" t="s">
        <v>413</v>
      </c>
      <c r="F96" s="29" t="s">
        <v>454</v>
      </c>
      <c r="G96" s="29" t="s">
        <v>481</v>
      </c>
      <c r="H96" s="29" t="s">
        <v>468</v>
      </c>
    </row>
    <row r="97" spans="1:8" ht="15" customHeight="1">
      <c r="A97" s="29">
        <v>96</v>
      </c>
      <c r="B97" s="30" t="str">
        <f>HYPERLINK("#'13-2'!A1","13-2")</f>
        <v>13-2</v>
      </c>
      <c r="C97" s="2" t="s">
        <v>320</v>
      </c>
      <c r="D97" s="29" t="s">
        <v>481</v>
      </c>
      <c r="E97" s="2" t="s">
        <v>414</v>
      </c>
      <c r="F97" s="29" t="s">
        <v>454</v>
      </c>
      <c r="G97" s="29" t="s">
        <v>481</v>
      </c>
      <c r="H97" s="29" t="s">
        <v>445</v>
      </c>
    </row>
    <row r="98" spans="1:8" ht="15" customHeight="1">
      <c r="A98" s="29">
        <v>97</v>
      </c>
      <c r="B98" s="30" t="str">
        <f>HYPERLINK("#'13-3'!A1","13-3")</f>
        <v>13-3</v>
      </c>
      <c r="C98" s="2" t="s">
        <v>320</v>
      </c>
      <c r="D98" s="29" t="s">
        <v>481</v>
      </c>
      <c r="E98" s="2" t="s">
        <v>415</v>
      </c>
      <c r="F98" s="29" t="s">
        <v>454</v>
      </c>
      <c r="G98" s="29" t="s">
        <v>481</v>
      </c>
      <c r="H98" s="29" t="s">
        <v>446</v>
      </c>
    </row>
    <row r="99" spans="1:8" ht="15" customHeight="1">
      <c r="A99" s="29">
        <v>98</v>
      </c>
      <c r="B99" s="30" t="str">
        <f>HYPERLINK("#'13-4'!A1","13-4")</f>
        <v>13-4</v>
      </c>
      <c r="C99" s="2" t="s">
        <v>320</v>
      </c>
      <c r="D99" s="29" t="s">
        <v>481</v>
      </c>
      <c r="E99" s="2" t="s">
        <v>416</v>
      </c>
      <c r="F99" s="29" t="s">
        <v>454</v>
      </c>
      <c r="G99" s="29" t="s">
        <v>481</v>
      </c>
      <c r="H99" s="29" t="s">
        <v>469</v>
      </c>
    </row>
    <row r="100" spans="1:8" ht="15" customHeight="1">
      <c r="A100" s="29">
        <v>99</v>
      </c>
      <c r="B100" s="30" t="str">
        <f>HYPERLINK("#'13-5'!A1","13-5")</f>
        <v>13-5</v>
      </c>
      <c r="C100" s="2" t="s">
        <v>320</v>
      </c>
      <c r="D100" s="29" t="s">
        <v>481</v>
      </c>
      <c r="E100" s="2" t="s">
        <v>410</v>
      </c>
      <c r="F100" s="29" t="s">
        <v>454</v>
      </c>
      <c r="G100" s="29" t="s">
        <v>481</v>
      </c>
      <c r="H100" s="29" t="s">
        <v>451</v>
      </c>
    </row>
    <row r="101" spans="1:8" ht="15" customHeight="1">
      <c r="A101" s="29">
        <v>100</v>
      </c>
      <c r="B101" s="30" t="str">
        <f>HYPERLINK("#'13-6'!A1","13-6")</f>
        <v>13-6</v>
      </c>
      <c r="C101" s="2" t="s">
        <v>320</v>
      </c>
      <c r="D101" s="29" t="s">
        <v>481</v>
      </c>
      <c r="E101" s="2" t="s">
        <v>382</v>
      </c>
      <c r="F101" s="29" t="s">
        <v>454</v>
      </c>
      <c r="G101" s="29" t="s">
        <v>481</v>
      </c>
      <c r="H101" s="29" t="s">
        <v>455</v>
      </c>
    </row>
    <row r="102" spans="1:8" ht="15" customHeight="1">
      <c r="A102" s="29">
        <v>101</v>
      </c>
      <c r="B102" s="30" t="str">
        <f>HYPERLINK("#'14-1'!A1","14-1")</f>
        <v>14-1</v>
      </c>
      <c r="C102" s="2" t="s">
        <v>322</v>
      </c>
      <c r="D102" s="29" t="s">
        <v>481</v>
      </c>
      <c r="E102" s="2" t="s">
        <v>417</v>
      </c>
      <c r="F102" s="29" t="s">
        <v>455</v>
      </c>
      <c r="G102" s="29" t="s">
        <v>481</v>
      </c>
      <c r="H102" s="29" t="s">
        <v>472</v>
      </c>
    </row>
    <row r="103" spans="1:8" ht="15" customHeight="1">
      <c r="A103" s="29">
        <v>102</v>
      </c>
      <c r="B103" s="30" t="str">
        <f>HYPERLINK("#'14-2'!A1","14-2")</f>
        <v>14-2</v>
      </c>
      <c r="C103" s="2" t="s">
        <v>322</v>
      </c>
      <c r="D103" s="29" t="s">
        <v>481</v>
      </c>
      <c r="E103" s="2" t="s">
        <v>418</v>
      </c>
      <c r="F103" s="29" t="s">
        <v>455</v>
      </c>
      <c r="G103" s="29" t="s">
        <v>481</v>
      </c>
      <c r="H103" s="29" t="s">
        <v>463</v>
      </c>
    </row>
    <row r="104" spans="1:8" ht="15" customHeight="1">
      <c r="A104" s="29">
        <v>103</v>
      </c>
      <c r="B104" s="30" t="str">
        <f>HYPERLINK("#'15-1'!A1","15-1")</f>
        <v>15-1</v>
      </c>
      <c r="C104" s="2" t="s">
        <v>324</v>
      </c>
      <c r="D104" s="29" t="s">
        <v>481</v>
      </c>
      <c r="E104" s="2" t="s">
        <v>419</v>
      </c>
      <c r="F104" s="29" t="s">
        <v>456</v>
      </c>
      <c r="G104" s="29" t="s">
        <v>481</v>
      </c>
      <c r="H104" s="29" t="s">
        <v>478</v>
      </c>
    </row>
    <row r="105" spans="1:8" ht="15" customHeight="1">
      <c r="A105" s="29">
        <v>104</v>
      </c>
      <c r="B105" s="30" t="str">
        <f>HYPERLINK("#'16-1'!A1","16-1")</f>
        <v>16-1</v>
      </c>
      <c r="C105" s="2" t="s">
        <v>326</v>
      </c>
      <c r="D105" s="29" t="s">
        <v>481</v>
      </c>
      <c r="E105" s="2" t="s">
        <v>420</v>
      </c>
      <c r="F105" s="29" t="s">
        <v>457</v>
      </c>
      <c r="G105" s="29" t="s">
        <v>481</v>
      </c>
      <c r="H105" s="29" t="s">
        <v>458</v>
      </c>
    </row>
    <row r="106" spans="1:8" ht="15" customHeight="1">
      <c r="A106" s="29">
        <v>105</v>
      </c>
      <c r="B106" s="30" t="str">
        <f>HYPERLINK("#'16-2'!A1","16-2")</f>
        <v>16-2</v>
      </c>
      <c r="C106" s="2" t="s">
        <v>326</v>
      </c>
      <c r="D106" s="29" t="s">
        <v>481</v>
      </c>
      <c r="E106" s="2" t="s">
        <v>421</v>
      </c>
      <c r="F106" s="29" t="s">
        <v>457</v>
      </c>
      <c r="G106" s="29" t="s">
        <v>481</v>
      </c>
      <c r="H106" s="29" t="s">
        <v>459</v>
      </c>
    </row>
    <row r="107" spans="1:8" ht="15" customHeight="1">
      <c r="A107" s="29">
        <v>106</v>
      </c>
      <c r="B107" s="30" t="str">
        <f>HYPERLINK("#'16-3'!A1","16-3")</f>
        <v>16-3</v>
      </c>
      <c r="C107" s="2" t="s">
        <v>326</v>
      </c>
      <c r="D107" s="29" t="s">
        <v>481</v>
      </c>
      <c r="E107" s="2" t="s">
        <v>422</v>
      </c>
      <c r="F107" s="29" t="s">
        <v>457</v>
      </c>
      <c r="G107" s="29" t="s">
        <v>481</v>
      </c>
      <c r="H107" s="29" t="s">
        <v>461</v>
      </c>
    </row>
    <row r="108" spans="1:8" ht="15" customHeight="1">
      <c r="A108" s="29">
        <v>107</v>
      </c>
      <c r="B108" s="30" t="str">
        <f>HYPERLINK("#'16-4'!A1","16-4")</f>
        <v>16-4</v>
      </c>
      <c r="C108" s="2" t="s">
        <v>326</v>
      </c>
      <c r="D108" s="29" t="s">
        <v>481</v>
      </c>
      <c r="E108" s="2" t="s">
        <v>423</v>
      </c>
      <c r="F108" s="29" t="s">
        <v>457</v>
      </c>
      <c r="G108" s="29" t="s">
        <v>481</v>
      </c>
      <c r="H108" s="29" t="s">
        <v>480</v>
      </c>
    </row>
    <row r="109" spans="1:8" ht="15" customHeight="1">
      <c r="A109" s="29">
        <v>108</v>
      </c>
      <c r="B109" s="30" t="str">
        <f>HYPERLINK("#'16-5'!A1","16-5")</f>
        <v>16-5</v>
      </c>
      <c r="C109" s="2" t="s">
        <v>326</v>
      </c>
      <c r="D109" s="29" t="s">
        <v>481</v>
      </c>
      <c r="E109" s="2" t="s">
        <v>424</v>
      </c>
      <c r="F109" s="29" t="s">
        <v>457</v>
      </c>
      <c r="G109" s="29" t="s">
        <v>481</v>
      </c>
      <c r="H109" s="29" t="s">
        <v>462</v>
      </c>
    </row>
    <row r="110" spans="1:8" ht="15" customHeight="1">
      <c r="A110" s="29">
        <v>109</v>
      </c>
      <c r="B110" s="30" t="str">
        <f>HYPERLINK("#'16-6'!A1","16-6")</f>
        <v>16-6</v>
      </c>
      <c r="C110" s="2" t="s">
        <v>326</v>
      </c>
      <c r="D110" s="29" t="s">
        <v>481</v>
      </c>
      <c r="E110" s="2" t="s">
        <v>425</v>
      </c>
      <c r="F110" s="29" t="s">
        <v>457</v>
      </c>
      <c r="G110" s="29" t="s">
        <v>481</v>
      </c>
      <c r="H110" s="29" t="s">
        <v>463</v>
      </c>
    </row>
    <row r="111" spans="1:8" ht="15" customHeight="1">
      <c r="A111" s="29">
        <v>110</v>
      </c>
      <c r="B111" s="30" t="str">
        <f>HYPERLINK("#'17-1'!A1","17-1")</f>
        <v>17-1</v>
      </c>
      <c r="C111" s="2" t="s">
        <v>329</v>
      </c>
      <c r="D111" s="29" t="s">
        <v>481</v>
      </c>
      <c r="E111" s="2" t="s">
        <v>389</v>
      </c>
      <c r="F111" s="29" t="s">
        <v>458</v>
      </c>
      <c r="G111" s="29" t="s">
        <v>459</v>
      </c>
      <c r="H111" s="29" t="s">
        <v>473</v>
      </c>
    </row>
    <row r="112" spans="1:8" ht="15" customHeight="1">
      <c r="A112" s="29">
        <v>111</v>
      </c>
      <c r="B112" s="30" t="str">
        <f>HYPERLINK("#'17-2'!A1","17-2")</f>
        <v>17-2</v>
      </c>
      <c r="C112" s="2" t="s">
        <v>329</v>
      </c>
      <c r="D112" s="29" t="s">
        <v>481</v>
      </c>
      <c r="E112" s="2" t="s">
        <v>426</v>
      </c>
      <c r="F112" s="29" t="s">
        <v>458</v>
      </c>
      <c r="G112" s="29" t="s">
        <v>459</v>
      </c>
      <c r="H112" s="29" t="s">
        <v>452</v>
      </c>
    </row>
    <row r="113" spans="1:8" ht="15" customHeight="1">
      <c r="A113" s="29">
        <v>112</v>
      </c>
      <c r="B113" s="30" t="str">
        <f>HYPERLINK("#'17-3'!A1","17-3")</f>
        <v>17-3</v>
      </c>
      <c r="C113" s="2" t="s">
        <v>329</v>
      </c>
      <c r="D113" s="29" t="s">
        <v>481</v>
      </c>
      <c r="E113" s="2" t="s">
        <v>427</v>
      </c>
      <c r="F113" s="29" t="s">
        <v>458</v>
      </c>
      <c r="G113" s="29" t="s">
        <v>459</v>
      </c>
      <c r="H113" s="29" t="s">
        <v>457</v>
      </c>
    </row>
    <row r="114" spans="1:8" ht="15" customHeight="1">
      <c r="A114" s="29">
        <v>113</v>
      </c>
      <c r="B114" s="30" t="str">
        <f>HYPERLINK("#'17-4'!A1","17-4")</f>
        <v>17-4</v>
      </c>
      <c r="C114" s="2" t="s">
        <v>329</v>
      </c>
      <c r="D114" s="29" t="s">
        <v>481</v>
      </c>
      <c r="E114" s="2" t="s">
        <v>428</v>
      </c>
      <c r="F114" s="29" t="s">
        <v>458</v>
      </c>
      <c r="G114" s="29" t="s">
        <v>459</v>
      </c>
      <c r="H114" s="29" t="s">
        <v>461</v>
      </c>
    </row>
    <row r="115" spans="1:8" ht="15" customHeight="1">
      <c r="A115" s="29">
        <v>114</v>
      </c>
      <c r="B115" s="30" t="str">
        <f>HYPERLINK("#'17-5'!A1","17-5")</f>
        <v>17-5</v>
      </c>
      <c r="C115" s="2" t="s">
        <v>329</v>
      </c>
      <c r="D115" s="29" t="s">
        <v>481</v>
      </c>
      <c r="E115" s="2" t="s">
        <v>429</v>
      </c>
      <c r="F115" s="29" t="s">
        <v>458</v>
      </c>
      <c r="G115" s="29" t="s">
        <v>459</v>
      </c>
      <c r="H115" s="29" t="s">
        <v>463</v>
      </c>
    </row>
    <row r="116" spans="1:8" ht="15" customHeight="1">
      <c r="A116" s="29">
        <v>115</v>
      </c>
      <c r="B116" s="30" t="str">
        <f>HYPERLINK("#'18-1'!A1","18-1")</f>
        <v>18-1</v>
      </c>
      <c r="C116" s="2" t="s">
        <v>330</v>
      </c>
      <c r="D116" s="29" t="s">
        <v>481</v>
      </c>
      <c r="E116" s="2" t="s">
        <v>430</v>
      </c>
      <c r="F116" s="29" t="s">
        <v>460</v>
      </c>
      <c r="G116" s="29" t="s">
        <v>481</v>
      </c>
      <c r="H116" s="29" t="s">
        <v>452</v>
      </c>
    </row>
    <row r="117" spans="1:8" ht="15" customHeight="1">
      <c r="A117" s="29">
        <v>116</v>
      </c>
      <c r="B117" s="30" t="str">
        <f>HYPERLINK("#'18-2'!A1","18-2")</f>
        <v>18-2</v>
      </c>
      <c r="C117" s="2" t="s">
        <v>330</v>
      </c>
      <c r="D117" s="29" t="s">
        <v>481</v>
      </c>
      <c r="E117" s="2" t="s">
        <v>431</v>
      </c>
      <c r="F117" s="29" t="s">
        <v>460</v>
      </c>
      <c r="G117" s="29" t="s">
        <v>481</v>
      </c>
      <c r="H117" s="29" t="s">
        <v>458</v>
      </c>
    </row>
    <row r="118" spans="1:8" ht="15" customHeight="1">
      <c r="A118" s="29">
        <v>117</v>
      </c>
      <c r="B118" s="30" t="str">
        <f>HYPERLINK("#'18-3'!A1","18-3")</f>
        <v>18-3</v>
      </c>
      <c r="C118" s="2" t="s">
        <v>330</v>
      </c>
      <c r="D118" s="29" t="s">
        <v>481</v>
      </c>
      <c r="E118" s="2" t="s">
        <v>432</v>
      </c>
      <c r="F118" s="29" t="s">
        <v>460</v>
      </c>
      <c r="G118" s="29" t="s">
        <v>481</v>
      </c>
      <c r="H118" s="29" t="s">
        <v>459</v>
      </c>
    </row>
    <row r="119" spans="1:8" ht="15" customHeight="1">
      <c r="A119" s="29">
        <v>118</v>
      </c>
      <c r="B119" s="30" t="str">
        <f>HYPERLINK("#'18-4'!A1","18-4")</f>
        <v>18-4</v>
      </c>
      <c r="C119" s="2" t="s">
        <v>330</v>
      </c>
      <c r="D119" s="29" t="s">
        <v>481</v>
      </c>
      <c r="E119" s="2" t="s">
        <v>428</v>
      </c>
      <c r="F119" s="29" t="s">
        <v>460</v>
      </c>
      <c r="G119" s="29" t="s">
        <v>481</v>
      </c>
      <c r="H119" s="29" t="s">
        <v>461</v>
      </c>
    </row>
    <row r="120" spans="1:8" ht="15" customHeight="1">
      <c r="A120" s="29">
        <v>119</v>
      </c>
      <c r="B120" s="30" t="str">
        <f>HYPERLINK("#'18-5'!A1","18-5")</f>
        <v>18-5</v>
      </c>
      <c r="C120" s="2" t="s">
        <v>330</v>
      </c>
      <c r="D120" s="29" t="s">
        <v>481</v>
      </c>
      <c r="E120" s="2" t="s">
        <v>424</v>
      </c>
      <c r="F120" s="29" t="s">
        <v>460</v>
      </c>
      <c r="G120" s="29" t="s">
        <v>481</v>
      </c>
      <c r="H120" s="29" t="s">
        <v>462</v>
      </c>
    </row>
    <row r="121" spans="1:8" ht="15" customHeight="1">
      <c r="A121" s="29">
        <v>120</v>
      </c>
      <c r="B121" s="30" t="str">
        <f>HYPERLINK("#'19-1'!A1","19-1")</f>
        <v>19-1</v>
      </c>
      <c r="C121" s="2" t="s">
        <v>331</v>
      </c>
      <c r="D121" s="29" t="s">
        <v>481</v>
      </c>
      <c r="E121" s="2" t="s">
        <v>433</v>
      </c>
      <c r="F121" s="29" t="s">
        <v>461</v>
      </c>
      <c r="G121" s="29" t="s">
        <v>481</v>
      </c>
      <c r="H121" s="29" t="s">
        <v>460</v>
      </c>
    </row>
    <row r="122" spans="1:8" ht="15" customHeight="1">
      <c r="A122" s="29">
        <v>121</v>
      </c>
      <c r="B122" s="30" t="str">
        <f>HYPERLINK("#'19-2'!A1","19-2")</f>
        <v>19-2</v>
      </c>
      <c r="C122" s="2" t="s">
        <v>331</v>
      </c>
      <c r="D122" s="29" t="s">
        <v>481</v>
      </c>
      <c r="E122" s="2" t="s">
        <v>418</v>
      </c>
      <c r="F122" s="29" t="s">
        <v>461</v>
      </c>
      <c r="G122" s="29" t="s">
        <v>481</v>
      </c>
      <c r="H122" s="29" t="s">
        <v>463</v>
      </c>
    </row>
    <row r="123" spans="1:8" ht="15" customHeight="1">
      <c r="A123" s="29">
        <v>122</v>
      </c>
      <c r="B123" s="30" t="str">
        <f>HYPERLINK("#'20-1'!A1","20-1")</f>
        <v>20-1</v>
      </c>
      <c r="C123" s="2" t="s">
        <v>332</v>
      </c>
      <c r="D123" s="29" t="s">
        <v>481</v>
      </c>
      <c r="E123" s="2" t="s">
        <v>434</v>
      </c>
      <c r="F123" s="29" t="s">
        <v>462</v>
      </c>
      <c r="G123" s="29" t="s">
        <v>481</v>
      </c>
      <c r="H123" s="29" t="s">
        <v>461</v>
      </c>
    </row>
    <row r="124" spans="1:8" ht="15" customHeight="1">
      <c r="A124" s="29">
        <v>123</v>
      </c>
      <c r="B124" s="30" t="str">
        <f>HYPERLINK("#'21-1'!A1","21-1")</f>
        <v>21-1</v>
      </c>
      <c r="C124" s="2" t="s">
        <v>333</v>
      </c>
      <c r="D124" s="29" t="s">
        <v>481</v>
      </c>
      <c r="E124" s="2" t="s">
        <v>389</v>
      </c>
      <c r="F124" s="29" t="s">
        <v>463</v>
      </c>
      <c r="G124" s="29" t="s">
        <v>481</v>
      </c>
      <c r="H124" s="29" t="s">
        <v>473</v>
      </c>
    </row>
    <row r="125" spans="1:8" ht="15" customHeight="1">
      <c r="A125" s="29">
        <v>124</v>
      </c>
      <c r="B125" s="30" t="str">
        <f>HYPERLINK("#'21-2'!A1","21-2")</f>
        <v>21-2</v>
      </c>
      <c r="C125" s="2" t="s">
        <v>333</v>
      </c>
      <c r="D125" s="29" t="s">
        <v>481</v>
      </c>
      <c r="E125" s="2" t="s">
        <v>341</v>
      </c>
      <c r="F125" s="29" t="s">
        <v>463</v>
      </c>
      <c r="G125" s="29" t="s">
        <v>481</v>
      </c>
      <c r="H125" s="29" t="s">
        <v>449</v>
      </c>
    </row>
    <row r="126" spans="1:8" ht="15" customHeight="1">
      <c r="A126" s="29">
        <v>125</v>
      </c>
      <c r="B126" s="30" t="str">
        <f>HYPERLINK("#'21-3'!A1","21-3")</f>
        <v>21-3</v>
      </c>
      <c r="C126" s="2" t="s">
        <v>333</v>
      </c>
      <c r="D126" s="29" t="s">
        <v>481</v>
      </c>
      <c r="E126" s="2" t="s">
        <v>342</v>
      </c>
      <c r="F126" s="29" t="s">
        <v>463</v>
      </c>
      <c r="G126" s="29" t="s">
        <v>481</v>
      </c>
      <c r="H126" s="29" t="s">
        <v>450</v>
      </c>
    </row>
    <row r="127" spans="1:8" ht="15" customHeight="1">
      <c r="A127" s="29">
        <v>126</v>
      </c>
      <c r="B127" s="30" t="str">
        <f>HYPERLINK("#'21-4'!A1","21-4")</f>
        <v>21-4</v>
      </c>
      <c r="C127" s="2" t="s">
        <v>333</v>
      </c>
      <c r="D127" s="29" t="s">
        <v>481</v>
      </c>
      <c r="E127" s="2" t="s">
        <v>380</v>
      </c>
      <c r="F127" s="29" t="s">
        <v>463</v>
      </c>
      <c r="G127" s="29" t="s">
        <v>481</v>
      </c>
      <c r="H127" s="29" t="s">
        <v>451</v>
      </c>
    </row>
    <row r="128" spans="1:8" ht="15" customHeight="1">
      <c r="A128" s="29">
        <v>127</v>
      </c>
      <c r="B128" s="30" t="str">
        <f>HYPERLINK("#'21-5'!A1","21-5")</f>
        <v>21-5</v>
      </c>
      <c r="C128" s="2" t="s">
        <v>333</v>
      </c>
      <c r="D128" s="29" t="s">
        <v>481</v>
      </c>
      <c r="E128" s="2" t="s">
        <v>435</v>
      </c>
      <c r="F128" s="29" t="s">
        <v>463</v>
      </c>
      <c r="G128" s="29" t="s">
        <v>481</v>
      </c>
      <c r="H128" s="29" t="s">
        <v>457</v>
      </c>
    </row>
    <row r="129" spans="1:8" ht="15" customHeight="1">
      <c r="A129" s="29">
        <v>128</v>
      </c>
      <c r="B129" s="30" t="str">
        <f>HYPERLINK("#'21-6'!A1","21-6")</f>
        <v>21-6</v>
      </c>
      <c r="C129" s="2" t="s">
        <v>333</v>
      </c>
      <c r="D129" s="29" t="s">
        <v>481</v>
      </c>
      <c r="E129" s="2" t="s">
        <v>411</v>
      </c>
      <c r="F129" s="29" t="s">
        <v>463</v>
      </c>
      <c r="G129" s="29" t="s">
        <v>481</v>
      </c>
      <c r="H129" s="29" t="s">
        <v>458</v>
      </c>
    </row>
    <row r="130" spans="1:8" ht="15" customHeight="1">
      <c r="A130" s="29">
        <v>129</v>
      </c>
      <c r="B130" s="30" t="str">
        <f>HYPERLINK("#'21-7'!A1","21-7")</f>
        <v>21-7</v>
      </c>
      <c r="C130" s="2" t="s">
        <v>333</v>
      </c>
      <c r="D130" s="29" t="s">
        <v>481</v>
      </c>
      <c r="E130" s="2" t="s">
        <v>412</v>
      </c>
      <c r="F130" s="29" t="s">
        <v>463</v>
      </c>
      <c r="G130" s="29" t="s">
        <v>481</v>
      </c>
      <c r="H130" s="29" t="s">
        <v>459</v>
      </c>
    </row>
    <row r="131" spans="1:8" ht="15" customHeight="1">
      <c r="B131" s="31"/>
    </row>
    <row r="132" spans="1:8" ht="15" customHeight="1">
      <c r="B132" s="31"/>
    </row>
    <row r="133" spans="1:8" ht="15" customHeight="1">
      <c r="B133" s="31"/>
    </row>
  </sheetData>
  <autoFilter ref="A1:H130"/>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7</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6</v>
      </c>
      <c r="C10" s="52" t="s">
        <v>144</v>
      </c>
      <c r="D10" s="34">
        <v>36</v>
      </c>
      <c r="E10" s="35">
        <v>13</v>
      </c>
      <c r="F10" s="36">
        <v>17</v>
      </c>
      <c r="G10" s="36">
        <v>6</v>
      </c>
    </row>
    <row r="11" spans="1:7" ht="15.95" customHeight="1">
      <c r="B11" s="58"/>
      <c r="C11" s="53"/>
      <c r="D11" s="18">
        <v>1</v>
      </c>
      <c r="E11" s="19">
        <v>0.3611111111111111</v>
      </c>
      <c r="F11" s="20">
        <v>0.47222222222222221</v>
      </c>
      <c r="G11" s="20">
        <v>0.16666666666666666</v>
      </c>
    </row>
    <row r="12" spans="1:7" ht="15.95" customHeight="1">
      <c r="B12" s="58"/>
      <c r="C12" s="54" t="s">
        <v>145</v>
      </c>
      <c r="D12" s="21">
        <v>75</v>
      </c>
      <c r="E12" s="22">
        <v>42</v>
      </c>
      <c r="F12" s="23">
        <v>23</v>
      </c>
      <c r="G12" s="23">
        <v>10</v>
      </c>
    </row>
    <row r="13" spans="1:7" ht="15.95" customHeight="1">
      <c r="B13" s="58"/>
      <c r="C13" s="53"/>
      <c r="D13" s="24">
        <v>1</v>
      </c>
      <c r="E13" s="19">
        <v>0.56000000000000005</v>
      </c>
      <c r="F13" s="20">
        <v>0.30666666666666664</v>
      </c>
      <c r="G13" s="20">
        <v>0.13333333333333333</v>
      </c>
    </row>
    <row r="14" spans="1:7" ht="15.95" customHeight="1">
      <c r="B14" s="58"/>
      <c r="C14" s="54" t="s">
        <v>136</v>
      </c>
      <c r="D14" s="21">
        <v>50</v>
      </c>
      <c r="E14" s="22">
        <v>23</v>
      </c>
      <c r="F14" s="23">
        <v>23</v>
      </c>
      <c r="G14" s="23">
        <v>4</v>
      </c>
    </row>
    <row r="15" spans="1:7" ht="15.95" customHeight="1">
      <c r="B15" s="58"/>
      <c r="C15" s="53"/>
      <c r="D15" s="24">
        <v>1</v>
      </c>
      <c r="E15" s="19">
        <v>0.46</v>
      </c>
      <c r="F15" s="20">
        <v>0.46</v>
      </c>
      <c r="G15" s="20">
        <v>0.08</v>
      </c>
    </row>
    <row r="16" spans="1:7" ht="15.95" customHeight="1">
      <c r="B16" s="58"/>
      <c r="C16" s="54" t="s">
        <v>146</v>
      </c>
      <c r="D16" s="21">
        <v>78</v>
      </c>
      <c r="E16" s="22">
        <v>53</v>
      </c>
      <c r="F16" s="23">
        <v>23</v>
      </c>
      <c r="G16" s="23">
        <v>2</v>
      </c>
    </row>
    <row r="17" spans="1:7" ht="15.95" customHeight="1">
      <c r="B17" s="58"/>
      <c r="C17" s="53"/>
      <c r="D17" s="24">
        <v>1</v>
      </c>
      <c r="E17" s="19">
        <v>0.67948717948717952</v>
      </c>
      <c r="F17" s="20">
        <v>0.29487179487179488</v>
      </c>
      <c r="G17" s="20">
        <v>2.564102564102564E-2</v>
      </c>
    </row>
    <row r="18" spans="1:7" ht="15.95" customHeight="1">
      <c r="B18" s="58"/>
      <c r="C18" s="54" t="s">
        <v>147</v>
      </c>
      <c r="D18" s="21">
        <v>156</v>
      </c>
      <c r="E18" s="22">
        <v>101</v>
      </c>
      <c r="F18" s="23">
        <v>52</v>
      </c>
      <c r="G18" s="23">
        <v>3</v>
      </c>
    </row>
    <row r="19" spans="1:7" ht="15.95" customHeight="1">
      <c r="B19" s="58"/>
      <c r="C19" s="53"/>
      <c r="D19" s="24">
        <v>1</v>
      </c>
      <c r="E19" s="19">
        <v>0.64743589743589747</v>
      </c>
      <c r="F19" s="20">
        <v>0.33333333333333331</v>
      </c>
      <c r="G19" s="20">
        <v>1.9230769230769232E-2</v>
      </c>
    </row>
    <row r="20" spans="1:7" ht="15.95" customHeight="1">
      <c r="B20" s="58"/>
      <c r="C20" s="54" t="s">
        <v>148</v>
      </c>
      <c r="D20" s="21">
        <v>13073</v>
      </c>
      <c r="E20" s="22">
        <v>4422</v>
      </c>
      <c r="F20" s="23">
        <v>8101</v>
      </c>
      <c r="G20" s="23">
        <v>550</v>
      </c>
    </row>
    <row r="21" spans="1:7" ht="15.95" customHeight="1">
      <c r="B21" s="58"/>
      <c r="C21" s="59"/>
      <c r="D21" s="18">
        <v>1</v>
      </c>
      <c r="E21" s="32">
        <v>0.33825441750172108</v>
      </c>
      <c r="F21" s="33">
        <v>0.61967413753537826</v>
      </c>
      <c r="G21" s="33">
        <v>4.2071444962900634E-2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760" priority="90" rank="1"/>
  </conditionalFormatting>
  <conditionalFormatting sqref="E11:G11">
    <cfRule type="top10" dxfId="10759" priority="89" rank="1"/>
  </conditionalFormatting>
  <conditionalFormatting sqref="E13:G13">
    <cfRule type="top10" dxfId="10758" priority="88" rank="1"/>
  </conditionalFormatting>
  <conditionalFormatting sqref="E15:G15">
    <cfRule type="top10" dxfId="10757" priority="87" rank="1"/>
  </conditionalFormatting>
  <conditionalFormatting sqref="E17:G17">
    <cfRule type="top10" dxfId="10756" priority="86" rank="1"/>
  </conditionalFormatting>
  <conditionalFormatting sqref="E19:G19">
    <cfRule type="top10" dxfId="10755" priority="85" rank="1"/>
  </conditionalFormatting>
  <conditionalFormatting sqref="E21:G21">
    <cfRule type="top10" dxfId="10754" priority="84" rank="1"/>
  </conditionalFormatting>
  <conditionalFormatting sqref="E23:G23">
    <cfRule type="top10" dxfId="10753" priority="82" rank="1"/>
  </conditionalFormatting>
  <conditionalFormatting sqref="E25:G25">
    <cfRule type="top10" dxfId="10752" priority="81" rank="1"/>
  </conditionalFormatting>
  <conditionalFormatting sqref="E27:G27">
    <cfRule type="top10" dxfId="10751" priority="80" rank="1"/>
  </conditionalFormatting>
  <conditionalFormatting sqref="E29:G29">
    <cfRule type="top10" dxfId="10750" priority="79" rank="1"/>
  </conditionalFormatting>
  <conditionalFormatting sqref="E31:G31">
    <cfRule type="top10" dxfId="10749" priority="78" rank="1"/>
  </conditionalFormatting>
  <conditionalFormatting sqref="E33:G33">
    <cfRule type="top10" dxfId="10748" priority="77" rank="1"/>
  </conditionalFormatting>
  <conditionalFormatting sqref="E35:G35">
    <cfRule type="top10" dxfId="10747" priority="76" rank="1"/>
  </conditionalFormatting>
  <conditionalFormatting sqref="E37:G37">
    <cfRule type="top10" dxfId="10746" priority="75" rank="1"/>
  </conditionalFormatting>
  <conditionalFormatting sqref="E39:G39">
    <cfRule type="top10" dxfId="10745" priority="74" rank="1"/>
  </conditionalFormatting>
  <conditionalFormatting sqref="E41:G41">
    <cfRule type="top10" dxfId="10744" priority="73" rank="1"/>
  </conditionalFormatting>
  <conditionalFormatting sqref="E43:G43">
    <cfRule type="top10" dxfId="10743" priority="72" rank="1"/>
  </conditionalFormatting>
  <conditionalFormatting sqref="E45:G45">
    <cfRule type="top10" dxfId="10742" priority="71" rank="1"/>
  </conditionalFormatting>
  <conditionalFormatting sqref="E47:G47">
    <cfRule type="top10" dxfId="10741" priority="70" rank="1"/>
  </conditionalFormatting>
  <conditionalFormatting sqref="E49:G49">
    <cfRule type="top10" dxfId="10740" priority="69" rank="1"/>
  </conditionalFormatting>
  <conditionalFormatting sqref="E51:G51">
    <cfRule type="top10" dxfId="10739" priority="68" rank="1"/>
  </conditionalFormatting>
  <conditionalFormatting sqref="E53:G53">
    <cfRule type="top10" dxfId="10738" priority="67" rank="1"/>
  </conditionalFormatting>
  <conditionalFormatting sqref="E55:G55">
    <cfRule type="top10" dxfId="10737" priority="66" rank="1"/>
  </conditionalFormatting>
  <conditionalFormatting sqref="E57:G57">
    <cfRule type="top10" dxfId="10736" priority="65" rank="1"/>
  </conditionalFormatting>
  <conditionalFormatting sqref="E59:G59">
    <cfRule type="top10" dxfId="10735" priority="64" rank="1"/>
  </conditionalFormatting>
  <conditionalFormatting sqref="E61:G61">
    <cfRule type="top10" dxfId="10734" priority="63" rank="1"/>
  </conditionalFormatting>
  <conditionalFormatting sqref="E63:G63">
    <cfRule type="top10" dxfId="10733" priority="62" rank="1"/>
  </conditionalFormatting>
  <conditionalFormatting sqref="E65:G65">
    <cfRule type="top10" dxfId="10732" priority="61" rank="1"/>
  </conditionalFormatting>
  <conditionalFormatting sqref="E67:G67">
    <cfRule type="top10" dxfId="10731" priority="60" rank="1"/>
  </conditionalFormatting>
  <conditionalFormatting sqref="E69:G69">
    <cfRule type="top10" dxfId="10730" priority="59" rank="1"/>
  </conditionalFormatting>
  <conditionalFormatting sqref="E71:G71">
    <cfRule type="top10" dxfId="10729" priority="58" rank="1"/>
  </conditionalFormatting>
  <conditionalFormatting sqref="E73:G73">
    <cfRule type="top10" dxfId="10728" priority="57" rank="1"/>
  </conditionalFormatting>
  <conditionalFormatting sqref="E75:G75">
    <cfRule type="top10" dxfId="10727" priority="56" rank="1"/>
  </conditionalFormatting>
  <conditionalFormatting sqref="E77:G77">
    <cfRule type="top10" dxfId="10726" priority="55" rank="1"/>
  </conditionalFormatting>
  <conditionalFormatting sqref="E79:G79">
    <cfRule type="top10" dxfId="10725" priority="54" rank="1"/>
  </conditionalFormatting>
  <conditionalFormatting sqref="E81:G81">
    <cfRule type="top10" dxfId="10724" priority="53" rank="1"/>
  </conditionalFormatting>
  <conditionalFormatting sqref="E83:G83">
    <cfRule type="top10" dxfId="10723" priority="52" rank="1"/>
  </conditionalFormatting>
  <conditionalFormatting sqref="E85:G85">
    <cfRule type="top10" dxfId="10722" priority="51" rank="1"/>
  </conditionalFormatting>
  <conditionalFormatting sqref="E87:G87">
    <cfRule type="top10" dxfId="10721" priority="50" rank="1"/>
  </conditionalFormatting>
  <conditionalFormatting sqref="E89:G89">
    <cfRule type="top10" dxfId="10720" priority="49" rank="1"/>
  </conditionalFormatting>
  <conditionalFormatting sqref="E91:G91">
    <cfRule type="top10" dxfId="10719" priority="48" rank="1"/>
  </conditionalFormatting>
  <conditionalFormatting sqref="E93:G93">
    <cfRule type="top10" dxfId="10718" priority="47" rank="1"/>
  </conditionalFormatting>
  <conditionalFormatting sqref="E95:G95">
    <cfRule type="top10" dxfId="10717" priority="46" rank="1"/>
  </conditionalFormatting>
  <conditionalFormatting sqref="E97:G97">
    <cfRule type="top10" dxfId="10716" priority="45" rank="1"/>
  </conditionalFormatting>
  <conditionalFormatting sqref="E99:G99">
    <cfRule type="top10" dxfId="10715" priority="44" rank="1"/>
  </conditionalFormatting>
  <conditionalFormatting sqref="E101:G101">
    <cfRule type="top10" dxfId="10714" priority="43" rank="1"/>
  </conditionalFormatting>
  <conditionalFormatting sqref="E103:G103">
    <cfRule type="top10" dxfId="10713" priority="42" rank="1"/>
  </conditionalFormatting>
  <conditionalFormatting sqref="E105:G105">
    <cfRule type="top10" dxfId="10712" priority="41" rank="1"/>
  </conditionalFormatting>
  <conditionalFormatting sqref="E107:G107">
    <cfRule type="top10" dxfId="10711" priority="40" rank="1"/>
  </conditionalFormatting>
  <conditionalFormatting sqref="E109:G109">
    <cfRule type="top10" dxfId="10710" priority="39" rank="1"/>
  </conditionalFormatting>
  <conditionalFormatting sqref="E111:G111">
    <cfRule type="top10" dxfId="10709" priority="38" rank="1"/>
  </conditionalFormatting>
  <conditionalFormatting sqref="E113:G113">
    <cfRule type="top10" dxfId="10708" priority="37" rank="1"/>
  </conditionalFormatting>
  <conditionalFormatting sqref="E115:G115">
    <cfRule type="top10" dxfId="10707" priority="36" rank="1"/>
  </conditionalFormatting>
  <conditionalFormatting sqref="E117:G117">
    <cfRule type="top10" dxfId="10706" priority="35" rank="1"/>
  </conditionalFormatting>
  <conditionalFormatting sqref="E119:G119">
    <cfRule type="top10" dxfId="10705" priority="34" rank="1"/>
  </conditionalFormatting>
  <conditionalFormatting sqref="E121:G121">
    <cfRule type="top10" dxfId="10704" priority="33" rank="1"/>
  </conditionalFormatting>
  <conditionalFormatting sqref="E123:G123">
    <cfRule type="top10" dxfId="10703" priority="32" rank="1"/>
  </conditionalFormatting>
  <conditionalFormatting sqref="E125:G125">
    <cfRule type="top10" dxfId="10702" priority="31" rank="1"/>
  </conditionalFormatting>
  <conditionalFormatting sqref="E127:G127">
    <cfRule type="top10" dxfId="10701" priority="30" rank="1"/>
  </conditionalFormatting>
  <conditionalFormatting sqref="E129:G129">
    <cfRule type="top10" dxfId="10700" priority="29" rank="1"/>
  </conditionalFormatting>
  <conditionalFormatting sqref="E131:G131">
    <cfRule type="top10" dxfId="10699" priority="28" rank="1"/>
  </conditionalFormatting>
  <conditionalFormatting sqref="E133:G133">
    <cfRule type="top10" dxfId="10698" priority="27" rank="1"/>
  </conditionalFormatting>
  <conditionalFormatting sqref="E135:G135">
    <cfRule type="top10" dxfId="10697" priority="26" rank="1"/>
  </conditionalFormatting>
  <conditionalFormatting sqref="E137:G137">
    <cfRule type="top10" dxfId="10696" priority="25" rank="1"/>
  </conditionalFormatting>
  <conditionalFormatting sqref="E139:G139">
    <cfRule type="top10" dxfId="10695" priority="24" rank="1"/>
  </conditionalFormatting>
  <conditionalFormatting sqref="E141:G141">
    <cfRule type="top10" dxfId="10694" priority="23" rank="1"/>
  </conditionalFormatting>
  <conditionalFormatting sqref="E143:G143">
    <cfRule type="top10" dxfId="10693" priority="22" rank="1"/>
  </conditionalFormatting>
  <conditionalFormatting sqref="E145:G145">
    <cfRule type="top10" dxfId="10692" priority="21" rank="1"/>
  </conditionalFormatting>
  <conditionalFormatting sqref="E147:G147">
    <cfRule type="top10" dxfId="10691" priority="20" rank="1"/>
  </conditionalFormatting>
  <conditionalFormatting sqref="E149:G149">
    <cfRule type="top10" dxfId="10690" priority="19" rank="1"/>
  </conditionalFormatting>
  <conditionalFormatting sqref="E151:G151">
    <cfRule type="top10" dxfId="10689" priority="18" rank="1"/>
  </conditionalFormatting>
  <conditionalFormatting sqref="E153:G153">
    <cfRule type="top10" dxfId="10688" priority="17" rank="1"/>
  </conditionalFormatting>
  <conditionalFormatting sqref="E155:G155">
    <cfRule type="top10" dxfId="10687" priority="16" rank="1"/>
  </conditionalFormatting>
  <conditionalFormatting sqref="E157:G157">
    <cfRule type="top10" dxfId="10686" priority="15" rank="1"/>
  </conditionalFormatting>
  <conditionalFormatting sqref="E159:G159">
    <cfRule type="top10" dxfId="10685" priority="14" rank="1"/>
  </conditionalFormatting>
  <conditionalFormatting sqref="E161:G161">
    <cfRule type="top10" dxfId="10684" priority="13" rank="1"/>
  </conditionalFormatting>
  <conditionalFormatting sqref="E163:G163">
    <cfRule type="top10" dxfId="10683" priority="12" rank="1"/>
  </conditionalFormatting>
  <conditionalFormatting sqref="E165:G165">
    <cfRule type="top10" dxfId="10682" priority="11" rank="1"/>
  </conditionalFormatting>
  <conditionalFormatting sqref="E167:G167">
    <cfRule type="top10" dxfId="10681" priority="10" rank="1"/>
  </conditionalFormatting>
  <conditionalFormatting sqref="E169:G169">
    <cfRule type="top10" dxfId="10680" priority="9" rank="1"/>
  </conditionalFormatting>
  <conditionalFormatting sqref="E171:G171">
    <cfRule type="top10" dxfId="10679" priority="8" rank="1"/>
  </conditionalFormatting>
  <conditionalFormatting sqref="E173:G173">
    <cfRule type="top10" dxfId="10678" priority="7" rank="1"/>
  </conditionalFormatting>
  <conditionalFormatting sqref="E175:G175">
    <cfRule type="top10" dxfId="10677" priority="6" rank="1"/>
  </conditionalFormatting>
  <conditionalFormatting sqref="E177:G177">
    <cfRule type="top10" dxfId="10676" priority="5" rank="1"/>
  </conditionalFormatting>
  <conditionalFormatting sqref="E179:G179">
    <cfRule type="top10" dxfId="10675" priority="4" rank="1"/>
  </conditionalFormatting>
  <conditionalFormatting sqref="E181:G181">
    <cfRule type="top10" dxfId="10674" priority="3" rank="1"/>
  </conditionalFormatting>
  <conditionalFormatting sqref="E183:G183">
    <cfRule type="top10" dxfId="10673" priority="2" rank="1"/>
  </conditionalFormatting>
  <conditionalFormatting sqref="E185:G185">
    <cfRule type="top10" dxfId="1067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320</v>
      </c>
    </row>
    <row r="3" spans="1:14" ht="15" customHeight="1">
      <c r="B3" s="4"/>
    </row>
    <row r="4" spans="1:14" ht="15" customHeight="1">
      <c r="B4" s="4" t="s">
        <v>77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321</v>
      </c>
      <c r="C10" s="52" t="s">
        <v>165</v>
      </c>
      <c r="D10" s="34">
        <v>229</v>
      </c>
      <c r="E10" s="35">
        <v>141</v>
      </c>
      <c r="F10" s="36">
        <v>4</v>
      </c>
      <c r="G10" s="36">
        <v>1</v>
      </c>
      <c r="H10" s="36">
        <v>2</v>
      </c>
      <c r="I10" s="36">
        <v>3</v>
      </c>
      <c r="J10" s="36">
        <v>5</v>
      </c>
      <c r="K10" s="36">
        <v>11</v>
      </c>
      <c r="L10" s="36">
        <v>22</v>
      </c>
      <c r="M10" s="36">
        <v>8</v>
      </c>
      <c r="N10" s="36">
        <v>32</v>
      </c>
    </row>
    <row r="11" spans="1:14" ht="15.95" customHeight="1">
      <c r="B11" s="58"/>
      <c r="C11" s="53"/>
      <c r="D11" s="18">
        <v>1</v>
      </c>
      <c r="E11" s="19">
        <v>0.61572052401746724</v>
      </c>
      <c r="F11" s="20">
        <v>1.7467248908296942E-2</v>
      </c>
      <c r="G11" s="20">
        <v>4.3668122270742356E-3</v>
      </c>
      <c r="H11" s="20">
        <v>8.7336244541484712E-3</v>
      </c>
      <c r="I11" s="20">
        <v>1.3100436681222707E-2</v>
      </c>
      <c r="J11" s="20">
        <v>2.1834061135371178E-2</v>
      </c>
      <c r="K11" s="20">
        <v>4.8034934497816595E-2</v>
      </c>
      <c r="L11" s="20">
        <v>9.606986899563319E-2</v>
      </c>
      <c r="M11" s="20">
        <v>3.4934497816593885E-2</v>
      </c>
      <c r="N11" s="20">
        <v>0.13973799126637554</v>
      </c>
    </row>
    <row r="12" spans="1:14" ht="15.95" customHeight="1">
      <c r="B12" s="58"/>
      <c r="C12" s="54" t="s">
        <v>166</v>
      </c>
      <c r="D12" s="21">
        <v>140</v>
      </c>
      <c r="E12" s="22">
        <v>89</v>
      </c>
      <c r="F12" s="23">
        <v>3</v>
      </c>
      <c r="G12" s="23">
        <v>0</v>
      </c>
      <c r="H12" s="23">
        <v>4</v>
      </c>
      <c r="I12" s="23">
        <v>0</v>
      </c>
      <c r="J12" s="23">
        <v>3</v>
      </c>
      <c r="K12" s="23">
        <v>4</v>
      </c>
      <c r="L12" s="23">
        <v>18</v>
      </c>
      <c r="M12" s="23">
        <v>7</v>
      </c>
      <c r="N12" s="23">
        <v>12</v>
      </c>
    </row>
    <row r="13" spans="1:14" ht="15.95" customHeight="1">
      <c r="B13" s="58"/>
      <c r="C13" s="53"/>
      <c r="D13" s="24">
        <v>1</v>
      </c>
      <c r="E13" s="19">
        <v>0.63571428571428568</v>
      </c>
      <c r="F13" s="20">
        <v>2.1428571428571429E-2</v>
      </c>
      <c r="G13" s="20">
        <v>0</v>
      </c>
      <c r="H13" s="20">
        <v>2.8571428571428571E-2</v>
      </c>
      <c r="I13" s="20">
        <v>0</v>
      </c>
      <c r="J13" s="20">
        <v>2.1428571428571429E-2</v>
      </c>
      <c r="K13" s="20">
        <v>2.8571428571428571E-2</v>
      </c>
      <c r="L13" s="20">
        <v>0.12857142857142856</v>
      </c>
      <c r="M13" s="20">
        <v>0.05</v>
      </c>
      <c r="N13" s="20">
        <v>8.5714285714285715E-2</v>
      </c>
    </row>
    <row r="14" spans="1:14" ht="15.95" customHeight="1">
      <c r="B14" s="58"/>
      <c r="C14" s="54" t="s">
        <v>167</v>
      </c>
      <c r="D14" s="21">
        <v>287</v>
      </c>
      <c r="E14" s="22">
        <v>187</v>
      </c>
      <c r="F14" s="23">
        <v>4</v>
      </c>
      <c r="G14" s="23">
        <v>0</v>
      </c>
      <c r="H14" s="23">
        <v>7</v>
      </c>
      <c r="I14" s="23">
        <v>4</v>
      </c>
      <c r="J14" s="23">
        <v>4</v>
      </c>
      <c r="K14" s="23">
        <v>9</v>
      </c>
      <c r="L14" s="23">
        <v>29</v>
      </c>
      <c r="M14" s="23">
        <v>14</v>
      </c>
      <c r="N14" s="23">
        <v>29</v>
      </c>
    </row>
    <row r="15" spans="1:14" ht="15.95" customHeight="1">
      <c r="B15" s="58"/>
      <c r="C15" s="53"/>
      <c r="D15" s="24">
        <v>1</v>
      </c>
      <c r="E15" s="19">
        <v>0.65156794425087106</v>
      </c>
      <c r="F15" s="20">
        <v>1.3937282229965157E-2</v>
      </c>
      <c r="G15" s="20">
        <v>0</v>
      </c>
      <c r="H15" s="20">
        <v>2.4390243902439025E-2</v>
      </c>
      <c r="I15" s="20">
        <v>1.3937282229965157E-2</v>
      </c>
      <c r="J15" s="20">
        <v>1.3937282229965157E-2</v>
      </c>
      <c r="K15" s="20">
        <v>3.1358885017421602E-2</v>
      </c>
      <c r="L15" s="20">
        <v>0.10104529616724739</v>
      </c>
      <c r="M15" s="20">
        <v>4.878048780487805E-2</v>
      </c>
      <c r="N15" s="20">
        <v>0.10104529616724739</v>
      </c>
    </row>
    <row r="16" spans="1:14" ht="15.95" customHeight="1">
      <c r="B16" s="58"/>
      <c r="C16" s="54" t="s">
        <v>168</v>
      </c>
      <c r="D16" s="21">
        <v>660</v>
      </c>
      <c r="E16" s="22">
        <v>442</v>
      </c>
      <c r="F16" s="23">
        <v>12</v>
      </c>
      <c r="G16" s="23">
        <v>1</v>
      </c>
      <c r="H16" s="23">
        <v>18</v>
      </c>
      <c r="I16" s="23">
        <v>9</v>
      </c>
      <c r="J16" s="23">
        <v>10</v>
      </c>
      <c r="K16" s="23">
        <v>22</v>
      </c>
      <c r="L16" s="23">
        <v>71</v>
      </c>
      <c r="M16" s="23">
        <v>23</v>
      </c>
      <c r="N16" s="23">
        <v>52</v>
      </c>
    </row>
    <row r="17" spans="1:14" ht="15.95" customHeight="1">
      <c r="B17" s="58"/>
      <c r="C17" s="53"/>
      <c r="D17" s="24">
        <v>1</v>
      </c>
      <c r="E17" s="19">
        <v>0.66969696969696968</v>
      </c>
      <c r="F17" s="20">
        <v>1.8181818181818181E-2</v>
      </c>
      <c r="G17" s="20">
        <v>1.5151515151515152E-3</v>
      </c>
      <c r="H17" s="20">
        <v>2.7272727272727271E-2</v>
      </c>
      <c r="I17" s="20">
        <v>1.3636363636363636E-2</v>
      </c>
      <c r="J17" s="20">
        <v>1.5151515151515152E-2</v>
      </c>
      <c r="K17" s="20">
        <v>3.3333333333333333E-2</v>
      </c>
      <c r="L17" s="20">
        <v>0.10757575757575757</v>
      </c>
      <c r="M17" s="20">
        <v>3.4848484848484851E-2</v>
      </c>
      <c r="N17" s="20">
        <v>7.8787878787878782E-2</v>
      </c>
    </row>
    <row r="18" spans="1:14" ht="15.95" customHeight="1">
      <c r="B18" s="58"/>
      <c r="C18" s="54" t="s">
        <v>169</v>
      </c>
      <c r="D18" s="21">
        <v>631</v>
      </c>
      <c r="E18" s="22">
        <v>437</v>
      </c>
      <c r="F18" s="23">
        <v>14</v>
      </c>
      <c r="G18" s="23">
        <v>0</v>
      </c>
      <c r="H18" s="23">
        <v>13</v>
      </c>
      <c r="I18" s="23">
        <v>10</v>
      </c>
      <c r="J18" s="23">
        <v>10</v>
      </c>
      <c r="K18" s="23">
        <v>26</v>
      </c>
      <c r="L18" s="23">
        <v>52</v>
      </c>
      <c r="M18" s="23">
        <v>24</v>
      </c>
      <c r="N18" s="23">
        <v>45</v>
      </c>
    </row>
    <row r="19" spans="1:14" ht="15.95" customHeight="1">
      <c r="B19" s="58"/>
      <c r="C19" s="53"/>
      <c r="D19" s="24">
        <v>1</v>
      </c>
      <c r="E19" s="19">
        <v>0.69255150554675116</v>
      </c>
      <c r="F19" s="20">
        <v>2.2187004754358162E-2</v>
      </c>
      <c r="G19" s="20">
        <v>0</v>
      </c>
      <c r="H19" s="20">
        <v>2.0602218700475437E-2</v>
      </c>
      <c r="I19" s="20">
        <v>1.5847860538827259E-2</v>
      </c>
      <c r="J19" s="20">
        <v>1.5847860538827259E-2</v>
      </c>
      <c r="K19" s="20">
        <v>4.1204437400950873E-2</v>
      </c>
      <c r="L19" s="20">
        <v>8.2408874801901746E-2</v>
      </c>
      <c r="M19" s="20">
        <v>3.8034865293185421E-2</v>
      </c>
      <c r="N19" s="20">
        <v>7.1315372424722662E-2</v>
      </c>
    </row>
    <row r="20" spans="1:14" ht="15.95" customHeight="1">
      <c r="B20" s="58"/>
      <c r="C20" s="54" t="s">
        <v>170</v>
      </c>
      <c r="D20" s="21">
        <v>4638</v>
      </c>
      <c r="E20" s="22">
        <v>3546</v>
      </c>
      <c r="F20" s="23">
        <v>45</v>
      </c>
      <c r="G20" s="23">
        <v>8</v>
      </c>
      <c r="H20" s="23">
        <v>45</v>
      </c>
      <c r="I20" s="23">
        <v>34</v>
      </c>
      <c r="J20" s="23">
        <v>69</v>
      </c>
      <c r="K20" s="23">
        <v>128</v>
      </c>
      <c r="L20" s="23">
        <v>311</v>
      </c>
      <c r="M20" s="23">
        <v>146</v>
      </c>
      <c r="N20" s="23">
        <v>306</v>
      </c>
    </row>
    <row r="21" spans="1:14" ht="15.95" customHeight="1">
      <c r="B21" s="58"/>
      <c r="C21" s="53"/>
      <c r="D21" s="24">
        <v>1</v>
      </c>
      <c r="E21" s="19">
        <v>0.76455368693402326</v>
      </c>
      <c r="F21" s="20">
        <v>9.7024579560155231E-3</v>
      </c>
      <c r="G21" s="20">
        <v>1.7248814144027599E-3</v>
      </c>
      <c r="H21" s="20">
        <v>9.7024579560155231E-3</v>
      </c>
      <c r="I21" s="20">
        <v>7.3307460112117294E-3</v>
      </c>
      <c r="J21" s="20">
        <v>1.4877102199223804E-2</v>
      </c>
      <c r="K21" s="20">
        <v>2.7598102630444158E-2</v>
      </c>
      <c r="L21" s="20">
        <v>6.7054764984907284E-2</v>
      </c>
      <c r="M21" s="20">
        <v>3.1479085812850367E-2</v>
      </c>
      <c r="N21" s="20">
        <v>6.5976714100905567E-2</v>
      </c>
    </row>
    <row r="22" spans="1:14" ht="15.95" customHeight="1">
      <c r="B22" s="58"/>
      <c r="C22" s="54" t="s">
        <v>171</v>
      </c>
      <c r="D22" s="21">
        <v>1276</v>
      </c>
      <c r="E22" s="22">
        <v>1018</v>
      </c>
      <c r="F22" s="23">
        <v>14</v>
      </c>
      <c r="G22" s="23">
        <v>1</v>
      </c>
      <c r="H22" s="23">
        <v>21</v>
      </c>
      <c r="I22" s="23">
        <v>7</v>
      </c>
      <c r="J22" s="23">
        <v>22</v>
      </c>
      <c r="K22" s="23">
        <v>30</v>
      </c>
      <c r="L22" s="23">
        <v>50</v>
      </c>
      <c r="M22" s="23">
        <v>33</v>
      </c>
      <c r="N22" s="23">
        <v>80</v>
      </c>
    </row>
    <row r="23" spans="1:14" ht="15.95" customHeight="1">
      <c r="B23" s="58"/>
      <c r="C23" s="53"/>
      <c r="D23" s="24">
        <v>1</v>
      </c>
      <c r="E23" s="19">
        <v>0.79780564263322884</v>
      </c>
      <c r="F23" s="20">
        <v>1.0971786833855799E-2</v>
      </c>
      <c r="G23" s="20">
        <v>7.836990595611285E-4</v>
      </c>
      <c r="H23" s="20">
        <v>1.6457680250783698E-2</v>
      </c>
      <c r="I23" s="20">
        <v>5.4858934169278997E-3</v>
      </c>
      <c r="J23" s="20">
        <v>1.7241379310344827E-2</v>
      </c>
      <c r="K23" s="20">
        <v>2.3510971786833857E-2</v>
      </c>
      <c r="L23" s="20">
        <v>3.918495297805643E-2</v>
      </c>
      <c r="M23" s="20">
        <v>2.5862068965517241E-2</v>
      </c>
      <c r="N23" s="20">
        <v>6.2695924764890276E-2</v>
      </c>
    </row>
    <row r="24" spans="1:14" ht="15.95" customHeight="1">
      <c r="B24" s="58"/>
      <c r="C24" s="54" t="s">
        <v>172</v>
      </c>
      <c r="D24" s="21">
        <v>1621</v>
      </c>
      <c r="E24" s="22">
        <v>1337</v>
      </c>
      <c r="F24" s="23">
        <v>14</v>
      </c>
      <c r="G24" s="23">
        <v>1</v>
      </c>
      <c r="H24" s="23">
        <v>19</v>
      </c>
      <c r="I24" s="23">
        <v>7</v>
      </c>
      <c r="J24" s="23">
        <v>29</v>
      </c>
      <c r="K24" s="23">
        <v>28</v>
      </c>
      <c r="L24" s="23">
        <v>65</v>
      </c>
      <c r="M24" s="23">
        <v>36</v>
      </c>
      <c r="N24" s="23">
        <v>85</v>
      </c>
    </row>
    <row r="25" spans="1:14" ht="15.95" customHeight="1">
      <c r="B25" s="58"/>
      <c r="C25" s="53"/>
      <c r="D25" s="24">
        <v>1</v>
      </c>
      <c r="E25" s="19">
        <v>0.82479950647748301</v>
      </c>
      <c r="F25" s="20">
        <v>8.6366440468846391E-3</v>
      </c>
      <c r="G25" s="20">
        <v>6.1690314620604567E-4</v>
      </c>
      <c r="H25" s="20">
        <v>1.1721159777914868E-2</v>
      </c>
      <c r="I25" s="20">
        <v>4.3183220234423196E-3</v>
      </c>
      <c r="J25" s="20">
        <v>1.7890191239975324E-2</v>
      </c>
      <c r="K25" s="20">
        <v>1.7273288093769278E-2</v>
      </c>
      <c r="L25" s="20">
        <v>4.0098704503392965E-2</v>
      </c>
      <c r="M25" s="20">
        <v>2.2208513263417645E-2</v>
      </c>
      <c r="N25" s="20">
        <v>5.2436767427513881E-2</v>
      </c>
    </row>
    <row r="26" spans="1:14" ht="15.95" customHeight="1">
      <c r="B26" s="58"/>
      <c r="C26" s="54" t="s">
        <v>173</v>
      </c>
      <c r="D26" s="21">
        <v>2381</v>
      </c>
      <c r="E26" s="22">
        <v>1960</v>
      </c>
      <c r="F26" s="23">
        <v>14</v>
      </c>
      <c r="G26" s="23">
        <v>5</v>
      </c>
      <c r="H26" s="23">
        <v>30</v>
      </c>
      <c r="I26" s="23">
        <v>10</v>
      </c>
      <c r="J26" s="23">
        <v>25</v>
      </c>
      <c r="K26" s="23">
        <v>45</v>
      </c>
      <c r="L26" s="23">
        <v>100</v>
      </c>
      <c r="M26" s="23">
        <v>51</v>
      </c>
      <c r="N26" s="23">
        <v>141</v>
      </c>
    </row>
    <row r="27" spans="1:14" ht="15.95" customHeight="1">
      <c r="B27" s="58"/>
      <c r="C27" s="53"/>
      <c r="D27" s="24">
        <v>1</v>
      </c>
      <c r="E27" s="19">
        <v>0.82318353632927344</v>
      </c>
      <c r="F27" s="20">
        <v>5.8798824023519533E-3</v>
      </c>
      <c r="G27" s="20">
        <v>2.0999580008399833E-3</v>
      </c>
      <c r="H27" s="20">
        <v>1.25997480050399E-2</v>
      </c>
      <c r="I27" s="20">
        <v>4.1999160016799666E-3</v>
      </c>
      <c r="J27" s="20">
        <v>1.0499790004199917E-2</v>
      </c>
      <c r="K27" s="20">
        <v>1.889962200755985E-2</v>
      </c>
      <c r="L27" s="20">
        <v>4.1999160016799666E-2</v>
      </c>
      <c r="M27" s="20">
        <v>2.141957160856783E-2</v>
      </c>
      <c r="N27" s="20">
        <v>5.9218815623687526E-2</v>
      </c>
    </row>
    <row r="28" spans="1:14" ht="15.95" customHeight="1">
      <c r="B28" s="58"/>
      <c r="C28" s="54" t="s">
        <v>174</v>
      </c>
      <c r="D28" s="21">
        <v>677</v>
      </c>
      <c r="E28" s="22">
        <v>559</v>
      </c>
      <c r="F28" s="23">
        <v>4</v>
      </c>
      <c r="G28" s="23">
        <v>0</v>
      </c>
      <c r="H28" s="23">
        <v>1</v>
      </c>
      <c r="I28" s="23">
        <v>1</v>
      </c>
      <c r="J28" s="23">
        <v>11</v>
      </c>
      <c r="K28" s="23">
        <v>10</v>
      </c>
      <c r="L28" s="23">
        <v>28</v>
      </c>
      <c r="M28" s="23">
        <v>17</v>
      </c>
      <c r="N28" s="23">
        <v>46</v>
      </c>
    </row>
    <row r="29" spans="1:14" ht="15.95" customHeight="1">
      <c r="B29" s="58"/>
      <c r="C29" s="53"/>
      <c r="D29" s="24">
        <v>1</v>
      </c>
      <c r="E29" s="19">
        <v>0.82570162481536191</v>
      </c>
      <c r="F29" s="20">
        <v>5.9084194977843431E-3</v>
      </c>
      <c r="G29" s="20">
        <v>0</v>
      </c>
      <c r="H29" s="20">
        <v>1.4771048744460858E-3</v>
      </c>
      <c r="I29" s="20">
        <v>1.4771048744460858E-3</v>
      </c>
      <c r="J29" s="20">
        <v>1.6248153618906941E-2</v>
      </c>
      <c r="K29" s="20">
        <v>1.4771048744460856E-2</v>
      </c>
      <c r="L29" s="20">
        <v>4.1358936484490398E-2</v>
      </c>
      <c r="M29" s="20">
        <v>2.5110782865583457E-2</v>
      </c>
      <c r="N29" s="20">
        <v>6.7946824224519947E-2</v>
      </c>
    </row>
    <row r="30" spans="1:14" ht="15.95" customHeight="1">
      <c r="B30" s="58"/>
      <c r="C30" s="54" t="s">
        <v>175</v>
      </c>
      <c r="D30" s="21">
        <v>2234</v>
      </c>
      <c r="E30" s="22">
        <v>1843</v>
      </c>
      <c r="F30" s="23">
        <v>15</v>
      </c>
      <c r="G30" s="23">
        <v>2</v>
      </c>
      <c r="H30" s="23">
        <v>19</v>
      </c>
      <c r="I30" s="23">
        <v>4</v>
      </c>
      <c r="J30" s="23">
        <v>11</v>
      </c>
      <c r="K30" s="23">
        <v>40</v>
      </c>
      <c r="L30" s="23">
        <v>73</v>
      </c>
      <c r="M30" s="23">
        <v>49</v>
      </c>
      <c r="N30" s="23">
        <v>178</v>
      </c>
    </row>
    <row r="31" spans="1:14" ht="15.95" customHeight="1">
      <c r="B31" s="58"/>
      <c r="C31" s="59"/>
      <c r="D31" s="18">
        <v>1</v>
      </c>
      <c r="E31" s="32">
        <v>0.82497761862130703</v>
      </c>
      <c r="F31" s="33">
        <v>6.7144136078782449E-3</v>
      </c>
      <c r="G31" s="33">
        <v>8.9525514771709937E-4</v>
      </c>
      <c r="H31" s="33">
        <v>8.5049239033124432E-3</v>
      </c>
      <c r="I31" s="33">
        <v>1.7905102954341987E-3</v>
      </c>
      <c r="J31" s="33">
        <v>4.9239033124440466E-3</v>
      </c>
      <c r="K31" s="33">
        <v>1.7905102954341987E-2</v>
      </c>
      <c r="L31" s="33">
        <v>3.267681289167413E-2</v>
      </c>
      <c r="M31" s="33">
        <v>2.1933751119068933E-2</v>
      </c>
      <c r="N31" s="33">
        <v>7.9677708146821846E-2</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2750" priority="90" rank="1"/>
  </conditionalFormatting>
  <conditionalFormatting sqref="E11:N11">
    <cfRule type="top10" dxfId="2749" priority="89" rank="1"/>
  </conditionalFormatting>
  <conditionalFormatting sqref="E13:N13">
    <cfRule type="top10" dxfId="2748" priority="88" rank="1"/>
  </conditionalFormatting>
  <conditionalFormatting sqref="E15:N15">
    <cfRule type="top10" dxfId="2747" priority="87" rank="1"/>
  </conditionalFormatting>
  <conditionalFormatting sqref="E17:N17">
    <cfRule type="top10" dxfId="2746" priority="86" rank="1"/>
  </conditionalFormatting>
  <conditionalFormatting sqref="E19:N19">
    <cfRule type="top10" dxfId="2745" priority="85" rank="1"/>
  </conditionalFormatting>
  <conditionalFormatting sqref="E21:N21">
    <cfRule type="top10" dxfId="2744" priority="84" rank="1"/>
  </conditionalFormatting>
  <conditionalFormatting sqref="E23:N23">
    <cfRule type="top10" dxfId="2743" priority="83" rank="1"/>
  </conditionalFormatting>
  <conditionalFormatting sqref="E25:N25">
    <cfRule type="top10" dxfId="2742" priority="82" rank="1"/>
  </conditionalFormatting>
  <conditionalFormatting sqref="E27:N27">
    <cfRule type="top10" dxfId="2741" priority="81" rank="1"/>
  </conditionalFormatting>
  <conditionalFormatting sqref="E29:N29">
    <cfRule type="top10" dxfId="2740" priority="80" rank="1"/>
  </conditionalFormatting>
  <conditionalFormatting sqref="E31:N31">
    <cfRule type="top10" dxfId="2739" priority="79" rank="1"/>
  </conditionalFormatting>
  <conditionalFormatting sqref="E33:N33">
    <cfRule type="top10" dxfId="2738" priority="77" rank="1"/>
  </conditionalFormatting>
  <conditionalFormatting sqref="E35:N35">
    <cfRule type="top10" dxfId="2737" priority="76" rank="1"/>
  </conditionalFormatting>
  <conditionalFormatting sqref="E37:N37">
    <cfRule type="top10" dxfId="2736" priority="75" rank="1"/>
  </conditionalFormatting>
  <conditionalFormatting sqref="E39:N39">
    <cfRule type="top10" dxfId="2735" priority="74" rank="1"/>
  </conditionalFormatting>
  <conditionalFormatting sqref="E41:N41">
    <cfRule type="top10" dxfId="2734" priority="73" rank="1"/>
  </conditionalFormatting>
  <conditionalFormatting sqref="E43:N43">
    <cfRule type="top10" dxfId="2733" priority="72" rank="1"/>
  </conditionalFormatting>
  <conditionalFormatting sqref="E45:N45">
    <cfRule type="top10" dxfId="2732" priority="71" rank="1"/>
  </conditionalFormatting>
  <conditionalFormatting sqref="E47:N47">
    <cfRule type="top10" dxfId="2731" priority="70" rank="1"/>
  </conditionalFormatting>
  <conditionalFormatting sqref="E49:N49">
    <cfRule type="top10" dxfId="2730" priority="69" rank="1"/>
  </conditionalFormatting>
  <conditionalFormatting sqref="E51:N51">
    <cfRule type="top10" dxfId="2729" priority="68" rank="1"/>
  </conditionalFormatting>
  <conditionalFormatting sqref="E53:N53">
    <cfRule type="top10" dxfId="2728" priority="67" rank="1"/>
  </conditionalFormatting>
  <conditionalFormatting sqref="E55:N55">
    <cfRule type="top10" dxfId="2727" priority="66" rank="1"/>
  </conditionalFormatting>
  <conditionalFormatting sqref="E57:N57">
    <cfRule type="top10" dxfId="2726" priority="65" rank="1"/>
  </conditionalFormatting>
  <conditionalFormatting sqref="E59:N59">
    <cfRule type="top10" dxfId="2725" priority="64" rank="1"/>
  </conditionalFormatting>
  <conditionalFormatting sqref="E61:N61">
    <cfRule type="top10" dxfId="2724" priority="63" rank="1"/>
  </conditionalFormatting>
  <conditionalFormatting sqref="E63:N63">
    <cfRule type="top10" dxfId="2723" priority="62" rank="1"/>
  </conditionalFormatting>
  <conditionalFormatting sqref="E65:N65">
    <cfRule type="top10" dxfId="2722" priority="61" rank="1"/>
  </conditionalFormatting>
  <conditionalFormatting sqref="E67:N67">
    <cfRule type="top10" dxfId="2721" priority="60" rank="1"/>
  </conditionalFormatting>
  <conditionalFormatting sqref="E69:N69">
    <cfRule type="top10" dxfId="2720" priority="59" rank="1"/>
  </conditionalFormatting>
  <conditionalFormatting sqref="E71:N71">
    <cfRule type="top10" dxfId="2719" priority="58" rank="1"/>
  </conditionalFormatting>
  <conditionalFormatting sqref="E73:N73">
    <cfRule type="top10" dxfId="2718" priority="57" rank="1"/>
  </conditionalFormatting>
  <conditionalFormatting sqref="E75:N75">
    <cfRule type="top10" dxfId="2717" priority="56" rank="1"/>
  </conditionalFormatting>
  <conditionalFormatting sqref="E77:N77">
    <cfRule type="top10" dxfId="2716" priority="55" rank="1"/>
  </conditionalFormatting>
  <conditionalFormatting sqref="E79:N79">
    <cfRule type="top10" dxfId="2715" priority="54" rank="1"/>
  </conditionalFormatting>
  <conditionalFormatting sqref="E81:N81">
    <cfRule type="top10" dxfId="2714" priority="53" rank="1"/>
  </conditionalFormatting>
  <conditionalFormatting sqref="E83:N83">
    <cfRule type="top10" dxfId="2713" priority="52" rank="1"/>
  </conditionalFormatting>
  <conditionalFormatting sqref="E85:N85">
    <cfRule type="top10" dxfId="2712" priority="51" rank="1"/>
  </conditionalFormatting>
  <conditionalFormatting sqref="E87:N87">
    <cfRule type="top10" dxfId="2711" priority="50" rank="1"/>
  </conditionalFormatting>
  <conditionalFormatting sqref="E89:N89">
    <cfRule type="top10" dxfId="2710" priority="49" rank="1"/>
  </conditionalFormatting>
  <conditionalFormatting sqref="E91:N91">
    <cfRule type="top10" dxfId="2709" priority="48" rank="1"/>
  </conditionalFormatting>
  <conditionalFormatting sqref="E93:N93">
    <cfRule type="top10" dxfId="2708" priority="47" rank="1"/>
  </conditionalFormatting>
  <conditionalFormatting sqref="E95:N95">
    <cfRule type="top10" dxfId="2707" priority="46" rank="1"/>
  </conditionalFormatting>
  <conditionalFormatting sqref="E97:N97">
    <cfRule type="top10" dxfId="2706" priority="45" rank="1"/>
  </conditionalFormatting>
  <conditionalFormatting sqref="E99:N99">
    <cfRule type="top10" dxfId="2705" priority="44" rank="1"/>
  </conditionalFormatting>
  <conditionalFormatting sqref="E101:N101">
    <cfRule type="top10" dxfId="2704" priority="43" rank="1"/>
  </conditionalFormatting>
  <conditionalFormatting sqref="E103:N103">
    <cfRule type="top10" dxfId="2703" priority="42" rank="1"/>
  </conditionalFormatting>
  <conditionalFormatting sqref="E105:N105">
    <cfRule type="top10" dxfId="2702" priority="41" rank="1"/>
  </conditionalFormatting>
  <conditionalFormatting sqref="E107:N107">
    <cfRule type="top10" dxfId="2701" priority="40" rank="1"/>
  </conditionalFormatting>
  <conditionalFormatting sqref="E109:N109">
    <cfRule type="top10" dxfId="2700" priority="39" rank="1"/>
  </conditionalFormatting>
  <conditionalFormatting sqref="E111:N111">
    <cfRule type="top10" dxfId="2699" priority="38" rank="1"/>
  </conditionalFormatting>
  <conditionalFormatting sqref="E113:N113">
    <cfRule type="top10" dxfId="2698" priority="37" rank="1"/>
  </conditionalFormatting>
  <conditionalFormatting sqref="E115:N115">
    <cfRule type="top10" dxfId="2697" priority="36" rank="1"/>
  </conditionalFormatting>
  <conditionalFormatting sqref="E117:N117">
    <cfRule type="top10" dxfId="2696" priority="35" rank="1"/>
  </conditionalFormatting>
  <conditionalFormatting sqref="E119:N119">
    <cfRule type="top10" dxfId="2695" priority="34" rank="1"/>
  </conditionalFormatting>
  <conditionalFormatting sqref="E121:N121">
    <cfRule type="top10" dxfId="2694" priority="33" rank="1"/>
  </conditionalFormatting>
  <conditionalFormatting sqref="E123:N123">
    <cfRule type="top10" dxfId="2693" priority="32" rank="1"/>
  </conditionalFormatting>
  <conditionalFormatting sqref="E125:N125">
    <cfRule type="top10" dxfId="2692" priority="31" rank="1"/>
  </conditionalFormatting>
  <conditionalFormatting sqref="E127:N127">
    <cfRule type="top10" dxfId="2691" priority="30" rank="1"/>
  </conditionalFormatting>
  <conditionalFormatting sqref="E129:N129">
    <cfRule type="top10" dxfId="2690" priority="29" rank="1"/>
  </conditionalFormatting>
  <conditionalFormatting sqref="E131:N131">
    <cfRule type="top10" dxfId="2689" priority="28" rank="1"/>
  </conditionalFormatting>
  <conditionalFormatting sqref="E133:N133">
    <cfRule type="top10" dxfId="2688" priority="27" rank="1"/>
  </conditionalFormatting>
  <conditionalFormatting sqref="E135:N135">
    <cfRule type="top10" dxfId="2687" priority="26" rank="1"/>
  </conditionalFormatting>
  <conditionalFormatting sqref="E137:N137">
    <cfRule type="top10" dxfId="2686" priority="25" rank="1"/>
  </conditionalFormatting>
  <conditionalFormatting sqref="E139:N139">
    <cfRule type="top10" dxfId="2685" priority="24" rank="1"/>
  </conditionalFormatting>
  <conditionalFormatting sqref="E141:N141">
    <cfRule type="top10" dxfId="2684" priority="23" rank="1"/>
  </conditionalFormatting>
  <conditionalFormatting sqref="E143:N143">
    <cfRule type="top10" dxfId="2683" priority="22" rank="1"/>
  </conditionalFormatting>
  <conditionalFormatting sqref="E145:N145">
    <cfRule type="top10" dxfId="2682" priority="21" rank="1"/>
  </conditionalFormatting>
  <conditionalFormatting sqref="E147:N147">
    <cfRule type="top10" dxfId="2681" priority="20" rank="1"/>
  </conditionalFormatting>
  <conditionalFormatting sqref="E149:N149">
    <cfRule type="top10" dxfId="2680" priority="19" rank="1"/>
  </conditionalFormatting>
  <conditionalFormatting sqref="E151:N151">
    <cfRule type="top10" dxfId="2679" priority="18" rank="1"/>
  </conditionalFormatting>
  <conditionalFormatting sqref="E153:N153">
    <cfRule type="top10" dxfId="2678" priority="17" rank="1"/>
  </conditionalFormatting>
  <conditionalFormatting sqref="E155:N155">
    <cfRule type="top10" dxfId="2677" priority="16" rank="1"/>
  </conditionalFormatting>
  <conditionalFormatting sqref="E157:N157">
    <cfRule type="top10" dxfId="2676" priority="15" rank="1"/>
  </conditionalFormatting>
  <conditionalFormatting sqref="E159:N159">
    <cfRule type="top10" dxfId="2675" priority="14" rank="1"/>
  </conditionalFormatting>
  <conditionalFormatting sqref="E161:N161">
    <cfRule type="top10" dxfId="2674" priority="13" rank="1"/>
  </conditionalFormatting>
  <conditionalFormatting sqref="E163:N163">
    <cfRule type="top10" dxfId="2673" priority="12" rank="1"/>
  </conditionalFormatting>
  <conditionalFormatting sqref="E165:N165">
    <cfRule type="top10" dxfId="2672" priority="11" rank="1"/>
  </conditionalFormatting>
  <conditionalFormatting sqref="E167:N167">
    <cfRule type="top10" dxfId="2671" priority="10" rank="1"/>
  </conditionalFormatting>
  <conditionalFormatting sqref="E169:N169">
    <cfRule type="top10" dxfId="2670" priority="9" rank="1"/>
  </conditionalFormatting>
  <conditionalFormatting sqref="E171:N171">
    <cfRule type="top10" dxfId="2669" priority="8" rank="1"/>
  </conditionalFormatting>
  <conditionalFormatting sqref="E173:N173">
    <cfRule type="top10" dxfId="2668" priority="7" rank="1"/>
  </conditionalFormatting>
  <conditionalFormatting sqref="E175:N175">
    <cfRule type="top10" dxfId="2667" priority="6" rank="1"/>
  </conditionalFormatting>
  <conditionalFormatting sqref="E177:N177">
    <cfRule type="top10" dxfId="2666" priority="5" rank="1"/>
  </conditionalFormatting>
  <conditionalFormatting sqref="E179:N179">
    <cfRule type="top10" dxfId="2665" priority="4" rank="1"/>
  </conditionalFormatting>
  <conditionalFormatting sqref="E181:N181">
    <cfRule type="top10" dxfId="2664" priority="3" rank="1"/>
  </conditionalFormatting>
  <conditionalFormatting sqref="E183:N183">
    <cfRule type="top10" dxfId="2663" priority="2" rank="1"/>
  </conditionalFormatting>
  <conditionalFormatting sqref="E185:N185">
    <cfRule type="top10" dxfId="266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H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8" width="8.625" style="4"/>
    <col min="9" max="16384" width="8.625" style="39"/>
  </cols>
  <sheetData>
    <row r="1" spans="1:8" ht="15" customHeight="1">
      <c r="A1" s="38"/>
      <c r="B1" s="37"/>
      <c r="C1" s="37"/>
      <c r="D1" s="37"/>
      <c r="E1" s="37"/>
      <c r="F1" s="37"/>
      <c r="G1" s="37"/>
      <c r="H1" s="37"/>
    </row>
    <row r="2" spans="1:8" ht="15" customHeight="1">
      <c r="B2" s="4" t="s">
        <v>320</v>
      </c>
    </row>
    <row r="3" spans="1:8" ht="15" customHeight="1">
      <c r="B3" s="4"/>
    </row>
    <row r="4" spans="1:8" ht="15" customHeight="1">
      <c r="B4" s="4" t="s">
        <v>49</v>
      </c>
    </row>
    <row r="5" spans="1:8" ht="15" customHeight="1">
      <c r="B5" s="4"/>
    </row>
    <row r="6" spans="1:8" ht="2.1" customHeight="1">
      <c r="B6" s="5"/>
      <c r="C6" s="6"/>
      <c r="D6" s="7"/>
      <c r="E6" s="8"/>
      <c r="F6" s="9"/>
      <c r="G6" s="9"/>
      <c r="H6" s="9"/>
    </row>
    <row r="7" spans="1:8" ht="117.95" customHeight="1" thickBot="1">
      <c r="A7" s="10"/>
      <c r="B7" s="11"/>
      <c r="C7" s="12" t="s">
        <v>298</v>
      </c>
      <c r="D7" s="13" t="s">
        <v>299</v>
      </c>
      <c r="E7" s="14" t="s">
        <v>246</v>
      </c>
      <c r="F7" s="14" t="s">
        <v>247</v>
      </c>
      <c r="G7" s="14" t="s">
        <v>248</v>
      </c>
      <c r="H7" s="14" t="s">
        <v>103</v>
      </c>
    </row>
    <row r="8" spans="1:8" ht="15.95" customHeight="1" thickTop="1">
      <c r="B8" s="48" t="s">
        <v>300</v>
      </c>
      <c r="C8" s="49"/>
      <c r="D8" s="15">
        <v>16158</v>
      </c>
      <c r="E8" s="16">
        <v>966</v>
      </c>
      <c r="F8" s="17">
        <v>5034</v>
      </c>
      <c r="G8" s="17">
        <v>8843</v>
      </c>
      <c r="H8" s="17">
        <v>1315</v>
      </c>
    </row>
    <row r="9" spans="1:8" ht="15.95" customHeight="1">
      <c r="B9" s="50"/>
      <c r="C9" s="51"/>
      <c r="D9" s="18">
        <v>1</v>
      </c>
      <c r="E9" s="32">
        <v>5.9784626810248792E-2</v>
      </c>
      <c r="F9" s="33">
        <v>0.31154845896769401</v>
      </c>
      <c r="G9" s="33">
        <v>0.54728307958905809</v>
      </c>
      <c r="H9" s="33">
        <v>8.1383834632999127E-2</v>
      </c>
    </row>
    <row r="10" spans="1:8" ht="15.95" customHeight="1">
      <c r="B10" s="57" t="s">
        <v>321</v>
      </c>
      <c r="C10" s="52" t="s">
        <v>165</v>
      </c>
      <c r="D10" s="34">
        <v>229</v>
      </c>
      <c r="E10" s="35">
        <v>16</v>
      </c>
      <c r="F10" s="36">
        <v>62</v>
      </c>
      <c r="G10" s="36">
        <v>127</v>
      </c>
      <c r="H10" s="36">
        <v>24</v>
      </c>
    </row>
    <row r="11" spans="1:8" ht="15.95" customHeight="1">
      <c r="B11" s="58"/>
      <c r="C11" s="53"/>
      <c r="D11" s="18">
        <v>1</v>
      </c>
      <c r="E11" s="19">
        <v>6.9868995633187769E-2</v>
      </c>
      <c r="F11" s="20">
        <v>0.27074235807860264</v>
      </c>
      <c r="G11" s="20">
        <v>0.55458515283842791</v>
      </c>
      <c r="H11" s="20">
        <v>0.10480349344978165</v>
      </c>
    </row>
    <row r="12" spans="1:8" ht="15.95" customHeight="1">
      <c r="B12" s="58"/>
      <c r="C12" s="54" t="s">
        <v>166</v>
      </c>
      <c r="D12" s="21">
        <v>140</v>
      </c>
      <c r="E12" s="22">
        <v>10</v>
      </c>
      <c r="F12" s="23">
        <v>40</v>
      </c>
      <c r="G12" s="23">
        <v>80</v>
      </c>
      <c r="H12" s="23">
        <v>10</v>
      </c>
    </row>
    <row r="13" spans="1:8" ht="15.95" customHeight="1">
      <c r="B13" s="58"/>
      <c r="C13" s="53"/>
      <c r="D13" s="24">
        <v>1</v>
      </c>
      <c r="E13" s="19">
        <v>7.1428571428571425E-2</v>
      </c>
      <c r="F13" s="20">
        <v>0.2857142857142857</v>
      </c>
      <c r="G13" s="20">
        <v>0.5714285714285714</v>
      </c>
      <c r="H13" s="20">
        <v>7.1428571428571425E-2</v>
      </c>
    </row>
    <row r="14" spans="1:8" ht="15.95" customHeight="1">
      <c r="B14" s="58"/>
      <c r="C14" s="54" t="s">
        <v>167</v>
      </c>
      <c r="D14" s="21">
        <v>287</v>
      </c>
      <c r="E14" s="22">
        <v>12</v>
      </c>
      <c r="F14" s="23">
        <v>88</v>
      </c>
      <c r="G14" s="23">
        <v>166</v>
      </c>
      <c r="H14" s="23">
        <v>21</v>
      </c>
    </row>
    <row r="15" spans="1:8" ht="15.95" customHeight="1">
      <c r="B15" s="58"/>
      <c r="C15" s="53"/>
      <c r="D15" s="24">
        <v>1</v>
      </c>
      <c r="E15" s="19">
        <v>4.1811846689895474E-2</v>
      </c>
      <c r="F15" s="20">
        <v>0.30662020905923343</v>
      </c>
      <c r="G15" s="20">
        <v>0.57839721254355403</v>
      </c>
      <c r="H15" s="20">
        <v>7.3170731707317069E-2</v>
      </c>
    </row>
    <row r="16" spans="1:8" ht="15.95" customHeight="1">
      <c r="B16" s="58"/>
      <c r="C16" s="54" t="s">
        <v>168</v>
      </c>
      <c r="D16" s="21">
        <v>660</v>
      </c>
      <c r="E16" s="22">
        <v>34</v>
      </c>
      <c r="F16" s="23">
        <v>189</v>
      </c>
      <c r="G16" s="23">
        <v>399</v>
      </c>
      <c r="H16" s="23">
        <v>38</v>
      </c>
    </row>
    <row r="17" spans="1:8" ht="15.95" customHeight="1">
      <c r="B17" s="58"/>
      <c r="C17" s="53"/>
      <c r="D17" s="24">
        <v>1</v>
      </c>
      <c r="E17" s="19">
        <v>5.1515151515151514E-2</v>
      </c>
      <c r="F17" s="20">
        <v>0.28636363636363638</v>
      </c>
      <c r="G17" s="20">
        <v>0.6045454545454545</v>
      </c>
      <c r="H17" s="20">
        <v>5.7575757575757579E-2</v>
      </c>
    </row>
    <row r="18" spans="1:8" ht="15.95" customHeight="1">
      <c r="B18" s="58"/>
      <c r="C18" s="54" t="s">
        <v>169</v>
      </c>
      <c r="D18" s="21">
        <v>631</v>
      </c>
      <c r="E18" s="22">
        <v>30</v>
      </c>
      <c r="F18" s="23">
        <v>201</v>
      </c>
      <c r="G18" s="23">
        <v>370</v>
      </c>
      <c r="H18" s="23">
        <v>30</v>
      </c>
    </row>
    <row r="19" spans="1:8" ht="15.95" customHeight="1">
      <c r="B19" s="58"/>
      <c r="C19" s="53"/>
      <c r="D19" s="24">
        <v>1</v>
      </c>
      <c r="E19" s="19">
        <v>4.7543581616481777E-2</v>
      </c>
      <c r="F19" s="20">
        <v>0.31854199683042789</v>
      </c>
      <c r="G19" s="20">
        <v>0.58637083993660855</v>
      </c>
      <c r="H19" s="20">
        <v>4.7543581616481777E-2</v>
      </c>
    </row>
    <row r="20" spans="1:8" ht="15.95" customHeight="1">
      <c r="B20" s="58"/>
      <c r="C20" s="54" t="s">
        <v>170</v>
      </c>
      <c r="D20" s="21">
        <v>4638</v>
      </c>
      <c r="E20" s="22">
        <v>229</v>
      </c>
      <c r="F20" s="23">
        <v>1398</v>
      </c>
      <c r="G20" s="23">
        <v>2762</v>
      </c>
      <c r="H20" s="23">
        <v>249</v>
      </c>
    </row>
    <row r="21" spans="1:8" ht="15.95" customHeight="1">
      <c r="B21" s="58"/>
      <c r="C21" s="53"/>
      <c r="D21" s="24">
        <v>1</v>
      </c>
      <c r="E21" s="19">
        <v>4.9374730487279E-2</v>
      </c>
      <c r="F21" s="20">
        <v>0.3014230271668823</v>
      </c>
      <c r="G21" s="20">
        <v>0.59551530832255284</v>
      </c>
      <c r="H21" s="20">
        <v>5.36869340232859E-2</v>
      </c>
    </row>
    <row r="22" spans="1:8" ht="15.95" customHeight="1">
      <c r="B22" s="58"/>
      <c r="C22" s="54" t="s">
        <v>171</v>
      </c>
      <c r="D22" s="21">
        <v>1276</v>
      </c>
      <c r="E22" s="22">
        <v>69</v>
      </c>
      <c r="F22" s="23">
        <v>416</v>
      </c>
      <c r="G22" s="23">
        <v>725</v>
      </c>
      <c r="H22" s="23">
        <v>66</v>
      </c>
    </row>
    <row r="23" spans="1:8" ht="15.95" customHeight="1">
      <c r="B23" s="58"/>
      <c r="C23" s="53"/>
      <c r="D23" s="24">
        <v>1</v>
      </c>
      <c r="E23" s="19">
        <v>5.4075235109717866E-2</v>
      </c>
      <c r="F23" s="20">
        <v>0.32601880877742945</v>
      </c>
      <c r="G23" s="20">
        <v>0.56818181818181823</v>
      </c>
      <c r="H23" s="20">
        <v>5.1724137931034482E-2</v>
      </c>
    </row>
    <row r="24" spans="1:8" ht="15.95" customHeight="1">
      <c r="B24" s="58"/>
      <c r="C24" s="54" t="s">
        <v>172</v>
      </c>
      <c r="D24" s="21">
        <v>1621</v>
      </c>
      <c r="E24" s="22">
        <v>97</v>
      </c>
      <c r="F24" s="23">
        <v>559</v>
      </c>
      <c r="G24" s="23">
        <v>885</v>
      </c>
      <c r="H24" s="23">
        <v>80</v>
      </c>
    </row>
    <row r="25" spans="1:8" ht="15.95" customHeight="1">
      <c r="B25" s="58"/>
      <c r="C25" s="53"/>
      <c r="D25" s="24">
        <v>1</v>
      </c>
      <c r="E25" s="19">
        <v>5.983960518198643E-2</v>
      </c>
      <c r="F25" s="20">
        <v>0.34484885872917953</v>
      </c>
      <c r="G25" s="20">
        <v>0.54595928439235042</v>
      </c>
      <c r="H25" s="20">
        <v>4.9352251696483655E-2</v>
      </c>
    </row>
    <row r="26" spans="1:8" ht="15.95" customHeight="1">
      <c r="B26" s="58"/>
      <c r="C26" s="54" t="s">
        <v>173</v>
      </c>
      <c r="D26" s="21">
        <v>2381</v>
      </c>
      <c r="E26" s="22">
        <v>162</v>
      </c>
      <c r="F26" s="23">
        <v>834</v>
      </c>
      <c r="G26" s="23">
        <v>1269</v>
      </c>
      <c r="H26" s="23">
        <v>116</v>
      </c>
    </row>
    <row r="27" spans="1:8" ht="15.95" customHeight="1">
      <c r="B27" s="58"/>
      <c r="C27" s="53"/>
      <c r="D27" s="24">
        <v>1</v>
      </c>
      <c r="E27" s="19">
        <v>6.8038639227215453E-2</v>
      </c>
      <c r="F27" s="20">
        <v>0.35027299454010918</v>
      </c>
      <c r="G27" s="20">
        <v>0.53296934061318768</v>
      </c>
      <c r="H27" s="20">
        <v>4.8719025619487613E-2</v>
      </c>
    </row>
    <row r="28" spans="1:8" ht="15.95" customHeight="1">
      <c r="B28" s="58"/>
      <c r="C28" s="54" t="s">
        <v>174</v>
      </c>
      <c r="D28" s="21">
        <v>677</v>
      </c>
      <c r="E28" s="22">
        <v>59</v>
      </c>
      <c r="F28" s="23">
        <v>248</v>
      </c>
      <c r="G28" s="23">
        <v>331</v>
      </c>
      <c r="H28" s="23">
        <v>39</v>
      </c>
    </row>
    <row r="29" spans="1:8" ht="15.95" customHeight="1">
      <c r="B29" s="58"/>
      <c r="C29" s="53"/>
      <c r="D29" s="24">
        <v>1</v>
      </c>
      <c r="E29" s="19">
        <v>8.7149187592319058E-2</v>
      </c>
      <c r="F29" s="20">
        <v>0.36632200886262922</v>
      </c>
      <c r="G29" s="20">
        <v>0.48892171344165436</v>
      </c>
      <c r="H29" s="20">
        <v>5.7607090103397339E-2</v>
      </c>
    </row>
    <row r="30" spans="1:8" ht="15.95" customHeight="1">
      <c r="B30" s="58"/>
      <c r="C30" s="54" t="s">
        <v>175</v>
      </c>
      <c r="D30" s="21">
        <v>2234</v>
      </c>
      <c r="E30" s="22">
        <v>195</v>
      </c>
      <c r="F30" s="23">
        <v>708</v>
      </c>
      <c r="G30" s="23">
        <v>1172</v>
      </c>
      <c r="H30" s="23">
        <v>159</v>
      </c>
    </row>
    <row r="31" spans="1:8" ht="15.95" customHeight="1">
      <c r="B31" s="58"/>
      <c r="C31" s="59"/>
      <c r="D31" s="18">
        <v>1</v>
      </c>
      <c r="E31" s="32">
        <v>8.7287376902417183E-2</v>
      </c>
      <c r="F31" s="33">
        <v>0.31692032229185318</v>
      </c>
      <c r="G31" s="33">
        <v>0.52461951656222028</v>
      </c>
      <c r="H31" s="33">
        <v>7.1172784243509396E-2</v>
      </c>
    </row>
    <row r="32" spans="1:8" ht="15.95" customHeight="1">
      <c r="A32" s="38"/>
      <c r="B32" s="41"/>
      <c r="C32" s="47"/>
      <c r="D32" s="42"/>
      <c r="E32" s="42"/>
      <c r="F32" s="42"/>
      <c r="G32" s="42"/>
      <c r="H32" s="42"/>
    </row>
    <row r="33" spans="1:8" ht="15.95" hidden="1" customHeight="1">
      <c r="A33" s="38"/>
      <c r="B33" s="43"/>
      <c r="C33" s="46"/>
      <c r="D33" s="44"/>
      <c r="E33" s="44"/>
      <c r="F33" s="44"/>
      <c r="G33" s="44"/>
      <c r="H33" s="44"/>
    </row>
    <row r="34" spans="1:8" ht="15.95" hidden="1" customHeight="1">
      <c r="A34" s="38"/>
      <c r="B34" s="43"/>
      <c r="C34" s="46"/>
      <c r="D34" s="45"/>
      <c r="E34" s="45"/>
      <c r="F34" s="45"/>
      <c r="G34" s="45"/>
      <c r="H34" s="45"/>
    </row>
    <row r="35" spans="1:8" ht="15.95" hidden="1" customHeight="1">
      <c r="A35" s="38"/>
      <c r="B35" s="43"/>
      <c r="C35" s="46"/>
      <c r="D35" s="44"/>
      <c r="E35" s="44"/>
      <c r="F35" s="44"/>
      <c r="G35" s="44"/>
      <c r="H35" s="44"/>
    </row>
    <row r="36" spans="1:8" ht="15.95" hidden="1" customHeight="1">
      <c r="A36" s="38"/>
      <c r="B36" s="43"/>
      <c r="C36" s="46"/>
      <c r="D36" s="45"/>
      <c r="E36" s="45"/>
      <c r="F36" s="45"/>
      <c r="G36" s="45"/>
      <c r="H36" s="45"/>
    </row>
    <row r="37" spans="1:8" ht="15.95" hidden="1" customHeight="1">
      <c r="A37" s="38"/>
      <c r="B37" s="43"/>
      <c r="C37" s="46"/>
      <c r="D37" s="44"/>
      <c r="E37" s="44"/>
      <c r="F37" s="44"/>
      <c r="G37" s="44"/>
      <c r="H37" s="44"/>
    </row>
    <row r="38" spans="1:8" ht="15.95" hidden="1" customHeight="1">
      <c r="A38" s="38"/>
      <c r="B38" s="43"/>
      <c r="C38" s="46"/>
      <c r="D38" s="45"/>
      <c r="E38" s="45"/>
      <c r="F38" s="45"/>
      <c r="G38" s="45"/>
      <c r="H38" s="45"/>
    </row>
    <row r="39" spans="1:8" ht="15.95" hidden="1" customHeight="1">
      <c r="A39" s="38"/>
      <c r="B39" s="43"/>
      <c r="C39" s="46"/>
      <c r="D39" s="44"/>
      <c r="E39" s="44"/>
      <c r="F39" s="44"/>
      <c r="G39" s="44"/>
      <c r="H39" s="44"/>
    </row>
    <row r="40" spans="1:8" ht="15.95" hidden="1" customHeight="1">
      <c r="A40" s="38"/>
      <c r="B40" s="43"/>
      <c r="C40" s="46"/>
      <c r="D40" s="45"/>
      <c r="E40" s="45"/>
      <c r="F40" s="45"/>
      <c r="G40" s="45"/>
      <c r="H40" s="45"/>
    </row>
    <row r="41" spans="1:8" ht="15.95" hidden="1" customHeight="1">
      <c r="A41" s="38"/>
      <c r="B41" s="43"/>
      <c r="C41" s="46"/>
      <c r="D41" s="44"/>
      <c r="E41" s="44"/>
      <c r="F41" s="44"/>
      <c r="G41" s="44"/>
      <c r="H41" s="44"/>
    </row>
    <row r="42" spans="1:8" ht="15.95" hidden="1" customHeight="1">
      <c r="A42" s="38"/>
      <c r="B42" s="43"/>
      <c r="C42" s="46"/>
      <c r="D42" s="45"/>
      <c r="E42" s="45"/>
      <c r="F42" s="45"/>
      <c r="G42" s="45"/>
      <c r="H42" s="45"/>
    </row>
    <row r="43" spans="1:8" ht="15.95" hidden="1" customHeight="1">
      <c r="A43" s="38"/>
      <c r="B43" s="43"/>
      <c r="C43" s="46"/>
      <c r="D43" s="44"/>
      <c r="E43" s="44"/>
      <c r="F43" s="44"/>
      <c r="G43" s="44"/>
      <c r="H43" s="44"/>
    </row>
    <row r="44" spans="1:8" ht="15.95" hidden="1" customHeight="1">
      <c r="A44" s="38"/>
      <c r="B44" s="43"/>
      <c r="C44" s="46"/>
      <c r="D44" s="45"/>
      <c r="E44" s="45"/>
      <c r="F44" s="45"/>
      <c r="G44" s="45"/>
      <c r="H44" s="45"/>
    </row>
    <row r="45" spans="1:8" ht="15.95" hidden="1" customHeight="1">
      <c r="A45" s="38"/>
      <c r="B45" s="43"/>
      <c r="C45" s="46"/>
      <c r="D45" s="44"/>
      <c r="E45" s="44"/>
      <c r="F45" s="44"/>
      <c r="G45" s="44"/>
      <c r="H45" s="44"/>
    </row>
    <row r="46" spans="1:8" ht="15.95" hidden="1" customHeight="1">
      <c r="A46" s="38"/>
      <c r="B46" s="43"/>
      <c r="C46" s="46"/>
      <c r="D46" s="45"/>
      <c r="E46" s="45"/>
      <c r="F46" s="45"/>
      <c r="G46" s="45"/>
      <c r="H46" s="45"/>
    </row>
    <row r="47" spans="1:8" ht="15.95" hidden="1" customHeight="1">
      <c r="A47" s="38"/>
      <c r="B47" s="43"/>
      <c r="C47" s="46"/>
      <c r="D47" s="44"/>
      <c r="E47" s="44"/>
      <c r="F47" s="44"/>
      <c r="G47" s="44"/>
      <c r="H47" s="44"/>
    </row>
    <row r="48" spans="1:8" ht="15.95" hidden="1" customHeight="1">
      <c r="A48" s="38"/>
      <c r="B48" s="43"/>
      <c r="C48" s="46"/>
      <c r="D48" s="45"/>
      <c r="E48" s="45"/>
      <c r="F48" s="45"/>
      <c r="G48" s="45"/>
      <c r="H48" s="45"/>
    </row>
    <row r="49" spans="1:8" ht="15.95" hidden="1" customHeight="1">
      <c r="A49" s="38"/>
      <c r="B49" s="43"/>
      <c r="C49" s="46"/>
      <c r="D49" s="44"/>
      <c r="E49" s="44"/>
      <c r="F49" s="44"/>
      <c r="G49" s="44"/>
      <c r="H49" s="44"/>
    </row>
    <row r="50" spans="1:8" ht="15.95" hidden="1" customHeight="1">
      <c r="A50" s="38"/>
      <c r="B50" s="43"/>
      <c r="C50" s="46"/>
      <c r="D50" s="45"/>
      <c r="E50" s="45"/>
      <c r="F50" s="45"/>
      <c r="G50" s="45"/>
      <c r="H50" s="45"/>
    </row>
    <row r="51" spans="1:8" ht="15.95" hidden="1" customHeight="1">
      <c r="A51" s="38"/>
      <c r="B51" s="43"/>
      <c r="C51" s="46"/>
      <c r="D51" s="44"/>
      <c r="E51" s="44"/>
      <c r="F51" s="44"/>
      <c r="G51" s="44"/>
      <c r="H51" s="44"/>
    </row>
    <row r="52" spans="1:8" ht="15.95" hidden="1" customHeight="1">
      <c r="A52" s="38"/>
      <c r="B52" s="43"/>
      <c r="C52" s="46"/>
      <c r="D52" s="45"/>
      <c r="E52" s="45"/>
      <c r="F52" s="45"/>
      <c r="G52" s="45"/>
      <c r="H52" s="45"/>
    </row>
    <row r="53" spans="1:8" ht="15.95" hidden="1" customHeight="1">
      <c r="A53" s="38"/>
      <c r="B53" s="43"/>
      <c r="C53" s="46"/>
      <c r="D53" s="44"/>
      <c r="E53" s="44"/>
      <c r="F53" s="44"/>
      <c r="G53" s="44"/>
      <c r="H53" s="44"/>
    </row>
    <row r="54" spans="1:8" ht="15.95" hidden="1" customHeight="1">
      <c r="A54" s="38"/>
      <c r="B54" s="43"/>
      <c r="C54" s="46"/>
      <c r="D54" s="45"/>
      <c r="E54" s="45"/>
      <c r="F54" s="45"/>
      <c r="G54" s="45"/>
      <c r="H54" s="45"/>
    </row>
    <row r="55" spans="1:8" ht="15.95" hidden="1" customHeight="1">
      <c r="A55" s="38"/>
      <c r="B55" s="43"/>
      <c r="C55" s="46"/>
      <c r="D55" s="44"/>
      <c r="E55" s="44"/>
      <c r="F55" s="44"/>
      <c r="G55" s="44"/>
      <c r="H55" s="44"/>
    </row>
    <row r="56" spans="1:8" ht="15.95" hidden="1" customHeight="1">
      <c r="A56" s="38"/>
      <c r="B56" s="43"/>
      <c r="C56" s="46"/>
      <c r="D56" s="45"/>
      <c r="E56" s="45"/>
      <c r="F56" s="45"/>
      <c r="G56" s="45"/>
      <c r="H56" s="45"/>
    </row>
    <row r="57" spans="1:8" ht="15.95" hidden="1" customHeight="1">
      <c r="A57" s="38"/>
      <c r="B57" s="43"/>
      <c r="C57" s="46"/>
      <c r="D57" s="44"/>
      <c r="E57" s="44"/>
      <c r="F57" s="44"/>
      <c r="G57" s="44"/>
      <c r="H57" s="44"/>
    </row>
    <row r="58" spans="1:8" ht="15.95" hidden="1" customHeight="1">
      <c r="A58" s="38"/>
      <c r="B58" s="43"/>
      <c r="C58" s="46"/>
      <c r="D58" s="45"/>
      <c r="E58" s="45"/>
      <c r="F58" s="45"/>
      <c r="G58" s="45"/>
      <c r="H58" s="45"/>
    </row>
    <row r="59" spans="1:8" ht="15.95" hidden="1" customHeight="1">
      <c r="A59" s="38"/>
      <c r="B59" s="43"/>
      <c r="C59" s="46"/>
      <c r="D59" s="44"/>
      <c r="E59" s="44"/>
      <c r="F59" s="44"/>
      <c r="G59" s="44"/>
      <c r="H59" s="44"/>
    </row>
    <row r="60" spans="1:8" ht="15.95" hidden="1" customHeight="1">
      <c r="A60" s="38"/>
      <c r="B60" s="43"/>
      <c r="C60" s="46"/>
      <c r="D60" s="45"/>
      <c r="E60" s="45"/>
      <c r="F60" s="45"/>
      <c r="G60" s="45"/>
      <c r="H60" s="45"/>
    </row>
    <row r="61" spans="1:8" ht="15.95" hidden="1" customHeight="1">
      <c r="A61" s="38"/>
      <c r="B61" s="43"/>
      <c r="C61" s="46"/>
      <c r="D61" s="44"/>
      <c r="E61" s="44"/>
      <c r="F61" s="44"/>
      <c r="G61" s="44"/>
      <c r="H61" s="44"/>
    </row>
    <row r="62" spans="1:8" ht="15.95" hidden="1" customHeight="1">
      <c r="A62" s="38"/>
      <c r="B62" s="43"/>
      <c r="C62" s="46"/>
      <c r="D62" s="45"/>
      <c r="E62" s="45"/>
      <c r="F62" s="45"/>
      <c r="G62" s="45"/>
      <c r="H62" s="45"/>
    </row>
    <row r="63" spans="1:8" ht="15.95" hidden="1" customHeight="1">
      <c r="A63" s="38"/>
      <c r="B63" s="43"/>
      <c r="C63" s="46"/>
      <c r="D63" s="44"/>
      <c r="E63" s="44"/>
      <c r="F63" s="44"/>
      <c r="G63" s="44"/>
      <c r="H63" s="44"/>
    </row>
    <row r="64" spans="1:8" ht="15.95" hidden="1" customHeight="1">
      <c r="A64" s="38"/>
      <c r="B64" s="43"/>
      <c r="C64" s="46"/>
      <c r="D64" s="45"/>
      <c r="E64" s="45"/>
      <c r="F64" s="45"/>
      <c r="G64" s="45"/>
      <c r="H64" s="45"/>
    </row>
    <row r="65" spans="1:8" ht="15.95" hidden="1" customHeight="1">
      <c r="A65" s="38"/>
      <c r="B65" s="43"/>
      <c r="C65" s="46"/>
      <c r="D65" s="44"/>
      <c r="E65" s="44"/>
      <c r="F65" s="44"/>
      <c r="G65" s="44"/>
      <c r="H65" s="44"/>
    </row>
    <row r="66" spans="1:8" ht="15.95" hidden="1" customHeight="1">
      <c r="A66" s="38"/>
      <c r="B66" s="43"/>
      <c r="C66" s="46"/>
      <c r="D66" s="45"/>
      <c r="E66" s="45"/>
      <c r="F66" s="45"/>
      <c r="G66" s="45"/>
      <c r="H66" s="45"/>
    </row>
    <row r="67" spans="1:8" ht="15.95" hidden="1" customHeight="1">
      <c r="A67" s="38"/>
      <c r="B67" s="43"/>
      <c r="C67" s="46"/>
      <c r="D67" s="44"/>
      <c r="E67" s="44"/>
      <c r="F67" s="44"/>
      <c r="G67" s="44"/>
      <c r="H67" s="44"/>
    </row>
    <row r="68" spans="1:8" ht="15.95" hidden="1" customHeight="1">
      <c r="A68" s="38"/>
      <c r="B68" s="43"/>
      <c r="C68" s="46"/>
      <c r="D68" s="45"/>
      <c r="E68" s="45"/>
      <c r="F68" s="45"/>
      <c r="G68" s="45"/>
      <c r="H68" s="45"/>
    </row>
    <row r="69" spans="1:8" ht="15.95" hidden="1" customHeight="1">
      <c r="A69" s="38"/>
      <c r="B69" s="43"/>
      <c r="C69" s="46"/>
      <c r="D69" s="44"/>
      <c r="E69" s="44"/>
      <c r="F69" s="44"/>
      <c r="G69" s="44"/>
      <c r="H69" s="44"/>
    </row>
    <row r="70" spans="1:8" ht="15.95" hidden="1" customHeight="1">
      <c r="A70" s="38"/>
      <c r="B70" s="43"/>
      <c r="C70" s="46"/>
      <c r="D70" s="45"/>
      <c r="E70" s="45"/>
      <c r="F70" s="45"/>
      <c r="G70" s="45"/>
      <c r="H70" s="45"/>
    </row>
    <row r="71" spans="1:8" ht="15.95" hidden="1" customHeight="1">
      <c r="A71" s="38"/>
      <c r="B71" s="43"/>
      <c r="C71" s="46"/>
      <c r="D71" s="44"/>
      <c r="E71" s="44"/>
      <c r="F71" s="44"/>
      <c r="G71" s="44"/>
      <c r="H71" s="44"/>
    </row>
    <row r="72" spans="1:8" ht="15.95" hidden="1" customHeight="1">
      <c r="A72" s="38"/>
      <c r="B72" s="43"/>
      <c r="C72" s="46"/>
      <c r="D72" s="45"/>
      <c r="E72" s="45"/>
      <c r="F72" s="45"/>
      <c r="G72" s="45"/>
      <c r="H72" s="45"/>
    </row>
    <row r="73" spans="1:8" ht="15.95" hidden="1" customHeight="1">
      <c r="A73" s="38"/>
      <c r="B73" s="43"/>
      <c r="C73" s="46"/>
      <c r="D73" s="44"/>
      <c r="E73" s="44"/>
      <c r="F73" s="44"/>
      <c r="G73" s="44"/>
      <c r="H73" s="44"/>
    </row>
    <row r="74" spans="1:8" ht="15.95" hidden="1" customHeight="1">
      <c r="A74" s="38"/>
      <c r="B74" s="43"/>
      <c r="C74" s="46"/>
      <c r="D74" s="45"/>
      <c r="E74" s="45"/>
      <c r="F74" s="45"/>
      <c r="G74" s="45"/>
      <c r="H74" s="45"/>
    </row>
    <row r="75" spans="1:8" ht="15.95" hidden="1" customHeight="1">
      <c r="A75" s="38"/>
      <c r="B75" s="43"/>
      <c r="C75" s="46"/>
      <c r="D75" s="44"/>
      <c r="E75" s="44"/>
      <c r="F75" s="44"/>
      <c r="G75" s="44"/>
      <c r="H75" s="44"/>
    </row>
    <row r="76" spans="1:8" ht="15.95" hidden="1" customHeight="1">
      <c r="A76" s="38"/>
      <c r="B76" s="43"/>
      <c r="C76" s="46"/>
      <c r="D76" s="45"/>
      <c r="E76" s="45"/>
      <c r="F76" s="45"/>
      <c r="G76" s="45"/>
      <c r="H76" s="45"/>
    </row>
    <row r="77" spans="1:8" ht="15.95" hidden="1" customHeight="1">
      <c r="A77" s="38"/>
      <c r="B77" s="43"/>
      <c r="C77" s="46"/>
      <c r="D77" s="44"/>
      <c r="E77" s="44"/>
      <c r="F77" s="44"/>
      <c r="G77" s="44"/>
      <c r="H77" s="44"/>
    </row>
    <row r="78" spans="1:8" ht="15.95" hidden="1" customHeight="1">
      <c r="A78" s="38"/>
      <c r="B78" s="43"/>
      <c r="C78" s="46"/>
      <c r="D78" s="45"/>
      <c r="E78" s="45"/>
      <c r="F78" s="45"/>
      <c r="G78" s="45"/>
      <c r="H78" s="45"/>
    </row>
    <row r="79" spans="1:8" ht="15.95" hidden="1" customHeight="1">
      <c r="A79" s="38"/>
      <c r="B79" s="43"/>
      <c r="C79" s="46"/>
      <c r="D79" s="44"/>
      <c r="E79" s="44"/>
      <c r="F79" s="44"/>
      <c r="G79" s="44"/>
      <c r="H79" s="44"/>
    </row>
    <row r="80" spans="1:8" ht="15.95" hidden="1" customHeight="1">
      <c r="A80" s="38"/>
      <c r="B80" s="43"/>
      <c r="C80" s="46"/>
      <c r="D80" s="45"/>
      <c r="E80" s="45"/>
      <c r="F80" s="45"/>
      <c r="G80" s="45"/>
      <c r="H80" s="45"/>
    </row>
    <row r="81" spans="1:8" ht="15.95" hidden="1" customHeight="1">
      <c r="A81" s="38"/>
      <c r="B81" s="43"/>
      <c r="C81" s="46"/>
      <c r="D81" s="44"/>
      <c r="E81" s="44"/>
      <c r="F81" s="44"/>
      <c r="G81" s="44"/>
      <c r="H81" s="44"/>
    </row>
    <row r="82" spans="1:8" ht="15.95" hidden="1" customHeight="1">
      <c r="A82" s="38"/>
      <c r="B82" s="43"/>
      <c r="C82" s="46"/>
      <c r="D82" s="45"/>
      <c r="E82" s="45"/>
      <c r="F82" s="45"/>
      <c r="G82" s="45"/>
      <c r="H82" s="45"/>
    </row>
    <row r="83" spans="1:8" ht="15.95" hidden="1" customHeight="1">
      <c r="A83" s="38"/>
      <c r="B83" s="43"/>
      <c r="C83" s="46"/>
      <c r="D83" s="44"/>
      <c r="E83" s="44"/>
      <c r="F83" s="44"/>
      <c r="G83" s="44"/>
      <c r="H83" s="44"/>
    </row>
    <row r="84" spans="1:8" ht="15.95" hidden="1" customHeight="1">
      <c r="A84" s="38"/>
      <c r="B84" s="43"/>
      <c r="C84" s="46"/>
      <c r="D84" s="45"/>
      <c r="E84" s="45"/>
      <c r="F84" s="45"/>
      <c r="G84" s="45"/>
      <c r="H84" s="45"/>
    </row>
    <row r="85" spans="1:8" ht="15.95" hidden="1" customHeight="1">
      <c r="A85" s="38"/>
      <c r="B85" s="43"/>
      <c r="C85" s="46"/>
      <c r="D85" s="44"/>
      <c r="E85" s="44"/>
      <c r="F85" s="44"/>
      <c r="G85" s="44"/>
      <c r="H85" s="44"/>
    </row>
    <row r="86" spans="1:8" ht="15.95" hidden="1" customHeight="1">
      <c r="A86" s="38"/>
      <c r="B86" s="43"/>
      <c r="C86" s="46"/>
      <c r="D86" s="45"/>
      <c r="E86" s="45"/>
      <c r="F86" s="45"/>
      <c r="G86" s="45"/>
      <c r="H86" s="45"/>
    </row>
    <row r="87" spans="1:8" ht="15.95" hidden="1" customHeight="1">
      <c r="A87" s="38"/>
      <c r="B87" s="43"/>
      <c r="C87" s="46"/>
      <c r="D87" s="44"/>
      <c r="E87" s="44"/>
      <c r="F87" s="44"/>
      <c r="G87" s="44"/>
      <c r="H87" s="44"/>
    </row>
    <row r="88" spans="1:8" ht="15.95" hidden="1" customHeight="1">
      <c r="A88" s="38"/>
      <c r="B88" s="43"/>
      <c r="C88" s="46"/>
      <c r="D88" s="45"/>
      <c r="E88" s="45"/>
      <c r="F88" s="45"/>
      <c r="G88" s="45"/>
      <c r="H88" s="45"/>
    </row>
    <row r="89" spans="1:8" ht="15.95" hidden="1" customHeight="1">
      <c r="A89" s="38"/>
      <c r="B89" s="43"/>
      <c r="C89" s="46"/>
      <c r="D89" s="44"/>
      <c r="E89" s="44"/>
      <c r="F89" s="44"/>
      <c r="G89" s="44"/>
      <c r="H89" s="44"/>
    </row>
    <row r="90" spans="1:8" ht="15.95" hidden="1" customHeight="1">
      <c r="A90" s="38"/>
      <c r="B90" s="43"/>
      <c r="C90" s="46"/>
      <c r="D90" s="45"/>
      <c r="E90" s="45"/>
      <c r="F90" s="45"/>
      <c r="G90" s="45"/>
      <c r="H90" s="45"/>
    </row>
    <row r="91" spans="1:8" ht="15.95" hidden="1" customHeight="1">
      <c r="A91" s="38"/>
      <c r="B91" s="43"/>
      <c r="C91" s="46"/>
      <c r="D91" s="44"/>
      <c r="E91" s="44"/>
      <c r="F91" s="44"/>
      <c r="G91" s="44"/>
      <c r="H91" s="44"/>
    </row>
    <row r="92" spans="1:8" ht="15.95" hidden="1" customHeight="1">
      <c r="A92" s="38"/>
      <c r="B92" s="43"/>
      <c r="C92" s="46"/>
      <c r="D92" s="45"/>
      <c r="E92" s="45"/>
      <c r="F92" s="45"/>
      <c r="G92" s="45"/>
      <c r="H92" s="45"/>
    </row>
    <row r="93" spans="1:8" ht="15.95" hidden="1" customHeight="1">
      <c r="A93" s="38"/>
      <c r="B93" s="43"/>
      <c r="C93" s="46"/>
      <c r="D93" s="44"/>
      <c r="E93" s="44"/>
      <c r="F93" s="44"/>
      <c r="G93" s="44"/>
      <c r="H93" s="44"/>
    </row>
    <row r="94" spans="1:8" ht="15.95" hidden="1" customHeight="1">
      <c r="A94" s="38"/>
      <c r="B94" s="43"/>
      <c r="C94" s="46"/>
      <c r="D94" s="45"/>
      <c r="E94" s="45"/>
      <c r="F94" s="45"/>
      <c r="G94" s="45"/>
      <c r="H94" s="45"/>
    </row>
    <row r="95" spans="1:8" ht="15.95" hidden="1" customHeight="1">
      <c r="A95" s="38"/>
      <c r="B95" s="43"/>
      <c r="C95" s="46"/>
      <c r="D95" s="44"/>
      <c r="E95" s="44"/>
      <c r="F95" s="44"/>
      <c r="G95" s="44"/>
      <c r="H95" s="44"/>
    </row>
    <row r="96" spans="1:8" ht="15.95" hidden="1" customHeight="1">
      <c r="A96" s="38"/>
      <c r="B96" s="43"/>
      <c r="C96" s="46"/>
      <c r="D96" s="45"/>
      <c r="E96" s="45"/>
      <c r="F96" s="45"/>
      <c r="G96" s="45"/>
      <c r="H96" s="45"/>
    </row>
    <row r="97" spans="1:8" ht="15.95" hidden="1" customHeight="1">
      <c r="A97" s="38"/>
      <c r="B97" s="43"/>
      <c r="C97" s="46"/>
      <c r="D97" s="44"/>
      <c r="E97" s="44"/>
      <c r="F97" s="44"/>
      <c r="G97" s="44"/>
      <c r="H97" s="44"/>
    </row>
    <row r="98" spans="1:8" ht="15.95" hidden="1" customHeight="1">
      <c r="A98" s="38"/>
      <c r="B98" s="43"/>
      <c r="C98" s="46"/>
      <c r="D98" s="45"/>
      <c r="E98" s="45"/>
      <c r="F98" s="45"/>
      <c r="G98" s="45"/>
      <c r="H98" s="45"/>
    </row>
    <row r="99" spans="1:8" ht="15.95" hidden="1" customHeight="1">
      <c r="A99" s="38"/>
      <c r="B99" s="43"/>
      <c r="C99" s="46"/>
      <c r="D99" s="44"/>
      <c r="E99" s="44"/>
      <c r="F99" s="44"/>
      <c r="G99" s="44"/>
      <c r="H99" s="44"/>
    </row>
    <row r="100" spans="1:8" ht="15.95" hidden="1" customHeight="1">
      <c r="A100" s="38"/>
      <c r="B100" s="43"/>
      <c r="C100" s="46"/>
      <c r="D100" s="45"/>
      <c r="E100" s="45"/>
      <c r="F100" s="45"/>
      <c r="G100" s="45"/>
      <c r="H100" s="45"/>
    </row>
    <row r="101" spans="1:8" ht="15.95" hidden="1" customHeight="1">
      <c r="A101" s="38"/>
      <c r="B101" s="43"/>
      <c r="C101" s="46"/>
      <c r="D101" s="44"/>
      <c r="E101" s="44"/>
      <c r="F101" s="44"/>
      <c r="G101" s="44"/>
      <c r="H101" s="44"/>
    </row>
    <row r="102" spans="1:8" ht="15.95" hidden="1" customHeight="1">
      <c r="A102" s="38"/>
      <c r="B102" s="43"/>
      <c r="C102" s="46"/>
      <c r="D102" s="45"/>
      <c r="E102" s="45"/>
      <c r="F102" s="45"/>
      <c r="G102" s="45"/>
      <c r="H102" s="45"/>
    </row>
    <row r="103" spans="1:8" ht="15.95" hidden="1" customHeight="1">
      <c r="A103" s="38"/>
      <c r="B103" s="43"/>
      <c r="C103" s="46"/>
      <c r="D103" s="44"/>
      <c r="E103" s="44"/>
      <c r="F103" s="44"/>
      <c r="G103" s="44"/>
      <c r="H103" s="44"/>
    </row>
    <row r="104" spans="1:8" ht="15.95" hidden="1" customHeight="1">
      <c r="A104" s="38"/>
      <c r="B104" s="43"/>
      <c r="C104" s="46"/>
      <c r="D104" s="45"/>
      <c r="E104" s="45"/>
      <c r="F104" s="45"/>
      <c r="G104" s="45"/>
      <c r="H104" s="45"/>
    </row>
    <row r="105" spans="1:8" ht="15.95" hidden="1" customHeight="1">
      <c r="A105" s="38"/>
      <c r="B105" s="43"/>
      <c r="C105" s="46"/>
      <c r="D105" s="44"/>
      <c r="E105" s="44"/>
      <c r="F105" s="44"/>
      <c r="G105" s="44"/>
      <c r="H105" s="44"/>
    </row>
    <row r="106" spans="1:8" ht="15.95" hidden="1" customHeight="1">
      <c r="A106" s="38"/>
      <c r="B106" s="43"/>
      <c r="C106" s="46"/>
      <c r="D106" s="45"/>
      <c r="E106" s="45"/>
      <c r="F106" s="45"/>
      <c r="G106" s="45"/>
      <c r="H106" s="45"/>
    </row>
    <row r="107" spans="1:8" ht="15.95" hidden="1" customHeight="1">
      <c r="A107" s="38"/>
      <c r="B107" s="43"/>
      <c r="C107" s="46"/>
      <c r="D107" s="44"/>
      <c r="E107" s="44"/>
      <c r="F107" s="44"/>
      <c r="G107" s="44"/>
      <c r="H107" s="44"/>
    </row>
    <row r="108" spans="1:8" ht="15.95" hidden="1" customHeight="1">
      <c r="A108" s="38"/>
      <c r="B108" s="43"/>
      <c r="C108" s="46"/>
      <c r="D108" s="45"/>
      <c r="E108" s="45"/>
      <c r="F108" s="45"/>
      <c r="G108" s="45"/>
      <c r="H108" s="45"/>
    </row>
    <row r="109" spans="1:8" ht="15.95" hidden="1" customHeight="1">
      <c r="A109" s="38"/>
      <c r="B109" s="43"/>
      <c r="C109" s="46"/>
      <c r="D109" s="44"/>
      <c r="E109" s="44"/>
      <c r="F109" s="44"/>
      <c r="G109" s="44"/>
      <c r="H109" s="44"/>
    </row>
    <row r="110" spans="1:8" ht="15.95" hidden="1" customHeight="1">
      <c r="A110" s="38"/>
      <c r="B110" s="43"/>
      <c r="C110" s="46"/>
      <c r="D110" s="45"/>
      <c r="E110" s="45"/>
      <c r="F110" s="45"/>
      <c r="G110" s="45"/>
      <c r="H110" s="45"/>
    </row>
    <row r="111" spans="1:8" ht="15.95" hidden="1" customHeight="1">
      <c r="A111" s="38"/>
      <c r="B111" s="43"/>
      <c r="C111" s="46"/>
      <c r="D111" s="44"/>
      <c r="E111" s="44"/>
      <c r="F111" s="44"/>
      <c r="G111" s="44"/>
      <c r="H111" s="44"/>
    </row>
    <row r="112" spans="1:8" ht="15.95" hidden="1" customHeight="1">
      <c r="A112" s="38"/>
      <c r="B112" s="43"/>
      <c r="C112" s="46"/>
      <c r="D112" s="45"/>
      <c r="E112" s="45"/>
      <c r="F112" s="45"/>
      <c r="G112" s="45"/>
      <c r="H112" s="45"/>
    </row>
    <row r="113" spans="1:8" ht="15.95" hidden="1" customHeight="1">
      <c r="A113" s="38"/>
      <c r="B113" s="43"/>
      <c r="C113" s="46"/>
      <c r="D113" s="44"/>
      <c r="E113" s="44"/>
      <c r="F113" s="44"/>
      <c r="G113" s="44"/>
      <c r="H113" s="44"/>
    </row>
    <row r="114" spans="1:8" ht="15.95" hidden="1" customHeight="1">
      <c r="A114" s="38"/>
      <c r="B114" s="43"/>
      <c r="C114" s="46"/>
      <c r="D114" s="45"/>
      <c r="E114" s="45"/>
      <c r="F114" s="45"/>
      <c r="G114" s="45"/>
      <c r="H114" s="45"/>
    </row>
    <row r="115" spans="1:8" ht="15.95" hidden="1" customHeight="1">
      <c r="A115" s="38"/>
      <c r="B115" s="43"/>
      <c r="C115" s="46"/>
      <c r="D115" s="44"/>
      <c r="E115" s="44"/>
      <c r="F115" s="44"/>
      <c r="G115" s="44"/>
      <c r="H115" s="44"/>
    </row>
    <row r="116" spans="1:8" ht="15.95" hidden="1" customHeight="1">
      <c r="A116" s="38"/>
      <c r="B116" s="43"/>
      <c r="C116" s="46"/>
      <c r="D116" s="45"/>
      <c r="E116" s="45"/>
      <c r="F116" s="45"/>
      <c r="G116" s="45"/>
      <c r="H116" s="45"/>
    </row>
    <row r="117" spans="1:8" ht="15.95" hidden="1" customHeight="1">
      <c r="A117" s="38"/>
      <c r="B117" s="43"/>
      <c r="C117" s="46"/>
      <c r="D117" s="44"/>
      <c r="E117" s="44"/>
      <c r="F117" s="44"/>
      <c r="G117" s="44"/>
      <c r="H117" s="44"/>
    </row>
    <row r="118" spans="1:8" ht="15.95" hidden="1" customHeight="1">
      <c r="A118" s="38"/>
      <c r="B118" s="43"/>
      <c r="C118" s="46"/>
      <c r="D118" s="45"/>
      <c r="E118" s="45"/>
      <c r="F118" s="45"/>
      <c r="G118" s="45"/>
      <c r="H118" s="45"/>
    </row>
    <row r="119" spans="1:8" ht="15.95" hidden="1" customHeight="1">
      <c r="A119" s="38"/>
      <c r="B119" s="43"/>
      <c r="C119" s="46"/>
      <c r="D119" s="44"/>
      <c r="E119" s="44"/>
      <c r="F119" s="44"/>
      <c r="G119" s="44"/>
      <c r="H119" s="44"/>
    </row>
    <row r="120" spans="1:8" ht="15.95" hidden="1" customHeight="1">
      <c r="A120" s="38"/>
      <c r="B120" s="43"/>
      <c r="C120" s="46"/>
      <c r="D120" s="45"/>
      <c r="E120" s="45"/>
      <c r="F120" s="45"/>
      <c r="G120" s="45"/>
      <c r="H120" s="45"/>
    </row>
    <row r="121" spans="1:8" ht="15.95" hidden="1" customHeight="1">
      <c r="A121" s="38"/>
      <c r="B121" s="43"/>
      <c r="C121" s="46"/>
      <c r="D121" s="44"/>
      <c r="E121" s="44"/>
      <c r="F121" s="44"/>
      <c r="G121" s="44"/>
      <c r="H121" s="44"/>
    </row>
    <row r="122" spans="1:8" ht="15.95" hidden="1" customHeight="1">
      <c r="A122" s="38"/>
      <c r="B122" s="43"/>
      <c r="C122" s="46"/>
      <c r="D122" s="45"/>
      <c r="E122" s="45"/>
      <c r="F122" s="45"/>
      <c r="G122" s="45"/>
      <c r="H122" s="45"/>
    </row>
    <row r="123" spans="1:8" ht="15.95" hidden="1" customHeight="1">
      <c r="A123" s="38"/>
      <c r="B123" s="43"/>
      <c r="C123" s="46"/>
      <c r="D123" s="44"/>
      <c r="E123" s="44"/>
      <c r="F123" s="44"/>
      <c r="G123" s="44"/>
      <c r="H123" s="44"/>
    </row>
    <row r="124" spans="1:8" ht="15.95" hidden="1" customHeight="1">
      <c r="A124" s="38"/>
      <c r="B124" s="43"/>
      <c r="C124" s="46"/>
      <c r="D124" s="45"/>
      <c r="E124" s="45"/>
      <c r="F124" s="45"/>
      <c r="G124" s="45"/>
      <c r="H124" s="45"/>
    </row>
    <row r="125" spans="1:8" ht="15.95" hidden="1" customHeight="1">
      <c r="A125" s="38"/>
      <c r="B125" s="43"/>
      <c r="C125" s="46"/>
      <c r="D125" s="44"/>
      <c r="E125" s="44"/>
      <c r="F125" s="44"/>
      <c r="G125" s="44"/>
      <c r="H125" s="44"/>
    </row>
    <row r="126" spans="1:8" ht="15.95" hidden="1" customHeight="1">
      <c r="A126" s="38"/>
      <c r="B126" s="43"/>
      <c r="C126" s="46"/>
      <c r="D126" s="45"/>
      <c r="E126" s="45"/>
      <c r="F126" s="45"/>
      <c r="G126" s="45"/>
      <c r="H126" s="45"/>
    </row>
    <row r="127" spans="1:8" ht="15.95" hidden="1" customHeight="1">
      <c r="A127" s="38"/>
      <c r="B127" s="43"/>
      <c r="C127" s="46"/>
      <c r="D127" s="44"/>
      <c r="E127" s="44"/>
      <c r="F127" s="44"/>
      <c r="G127" s="44"/>
      <c r="H127" s="44"/>
    </row>
    <row r="128" spans="1:8" ht="15.95" hidden="1" customHeight="1">
      <c r="A128" s="38"/>
      <c r="B128" s="43"/>
      <c r="C128" s="46"/>
      <c r="D128" s="45"/>
      <c r="E128" s="45"/>
      <c r="F128" s="45"/>
      <c r="G128" s="45"/>
      <c r="H128" s="45"/>
    </row>
    <row r="129" spans="1:8" ht="15.95" hidden="1" customHeight="1">
      <c r="A129" s="38"/>
      <c r="B129" s="43"/>
      <c r="C129" s="46"/>
      <c r="D129" s="44"/>
      <c r="E129" s="44"/>
      <c r="F129" s="44"/>
      <c r="G129" s="44"/>
      <c r="H129" s="44"/>
    </row>
    <row r="130" spans="1:8" ht="15.95" hidden="1" customHeight="1">
      <c r="A130" s="38"/>
      <c r="B130" s="43"/>
      <c r="C130" s="46"/>
      <c r="D130" s="45"/>
      <c r="E130" s="45"/>
      <c r="F130" s="45"/>
      <c r="G130" s="45"/>
      <c r="H130" s="45"/>
    </row>
    <row r="131" spans="1:8" ht="15.95" hidden="1" customHeight="1">
      <c r="A131" s="38"/>
      <c r="B131" s="43"/>
      <c r="C131" s="46"/>
      <c r="D131" s="44"/>
      <c r="E131" s="44"/>
      <c r="F131" s="44"/>
      <c r="G131" s="44"/>
      <c r="H131" s="44"/>
    </row>
    <row r="132" spans="1:8" ht="15.95" hidden="1" customHeight="1">
      <c r="A132" s="38"/>
      <c r="B132" s="43"/>
      <c r="C132" s="46"/>
      <c r="D132" s="45"/>
      <c r="E132" s="45"/>
      <c r="F132" s="45"/>
      <c r="G132" s="45"/>
      <c r="H132" s="45"/>
    </row>
    <row r="133" spans="1:8" ht="15.95" hidden="1" customHeight="1">
      <c r="A133" s="38"/>
      <c r="B133" s="43"/>
      <c r="C133" s="46"/>
      <c r="D133" s="44"/>
      <c r="E133" s="44"/>
      <c r="F133" s="44"/>
      <c r="G133" s="44"/>
      <c r="H133" s="44"/>
    </row>
    <row r="134" spans="1:8" ht="15.95" hidden="1" customHeight="1">
      <c r="A134" s="38"/>
      <c r="B134" s="43"/>
      <c r="C134" s="46"/>
      <c r="D134" s="45"/>
      <c r="E134" s="45"/>
      <c r="F134" s="45"/>
      <c r="G134" s="45"/>
      <c r="H134" s="45"/>
    </row>
    <row r="135" spans="1:8" ht="15.95" hidden="1" customHeight="1">
      <c r="A135" s="38"/>
      <c r="B135" s="43"/>
      <c r="C135" s="46"/>
      <c r="D135" s="44"/>
      <c r="E135" s="44"/>
      <c r="F135" s="44"/>
      <c r="G135" s="44"/>
      <c r="H135" s="44"/>
    </row>
    <row r="136" spans="1:8" ht="15.95" hidden="1" customHeight="1">
      <c r="A136" s="38"/>
      <c r="B136" s="43"/>
      <c r="C136" s="46"/>
      <c r="D136" s="45"/>
      <c r="E136" s="45"/>
      <c r="F136" s="45"/>
      <c r="G136" s="45"/>
      <c r="H136" s="45"/>
    </row>
    <row r="137" spans="1:8" ht="15.95" hidden="1" customHeight="1">
      <c r="A137" s="38"/>
      <c r="B137" s="43"/>
      <c r="C137" s="46"/>
      <c r="D137" s="44"/>
      <c r="E137" s="44"/>
      <c r="F137" s="44"/>
      <c r="G137" s="44"/>
      <c r="H137" s="44"/>
    </row>
    <row r="138" spans="1:8" ht="15.95" hidden="1" customHeight="1">
      <c r="A138" s="38"/>
      <c r="B138" s="43"/>
      <c r="C138" s="46"/>
      <c r="D138" s="45"/>
      <c r="E138" s="45"/>
      <c r="F138" s="45"/>
      <c r="G138" s="45"/>
      <c r="H138" s="45"/>
    </row>
    <row r="139" spans="1:8" ht="15.95" hidden="1" customHeight="1">
      <c r="A139" s="38"/>
      <c r="B139" s="43"/>
      <c r="C139" s="46"/>
      <c r="D139" s="44"/>
      <c r="E139" s="44"/>
      <c r="F139" s="44"/>
      <c r="G139" s="44"/>
      <c r="H139" s="44"/>
    </row>
    <row r="140" spans="1:8" ht="15.95" hidden="1" customHeight="1">
      <c r="A140" s="38"/>
      <c r="B140" s="43"/>
      <c r="C140" s="46"/>
      <c r="D140" s="45"/>
      <c r="E140" s="45"/>
      <c r="F140" s="45"/>
      <c r="G140" s="45"/>
      <c r="H140" s="45"/>
    </row>
    <row r="141" spans="1:8" ht="15.95" hidden="1" customHeight="1">
      <c r="A141" s="38"/>
      <c r="B141" s="43"/>
      <c r="C141" s="46"/>
      <c r="D141" s="44"/>
      <c r="E141" s="44"/>
      <c r="F141" s="44"/>
      <c r="G141" s="44"/>
      <c r="H141" s="44"/>
    </row>
    <row r="142" spans="1:8" ht="15.95" hidden="1" customHeight="1">
      <c r="A142" s="38"/>
      <c r="B142" s="43"/>
      <c r="C142" s="46"/>
      <c r="D142" s="45"/>
      <c r="E142" s="45"/>
      <c r="F142" s="45"/>
      <c r="G142" s="45"/>
      <c r="H142" s="45"/>
    </row>
    <row r="143" spans="1:8" ht="15.95" hidden="1" customHeight="1">
      <c r="A143" s="38"/>
      <c r="B143" s="43"/>
      <c r="C143" s="46"/>
      <c r="D143" s="44"/>
      <c r="E143" s="44"/>
      <c r="F143" s="44"/>
      <c r="G143" s="44"/>
      <c r="H143" s="44"/>
    </row>
    <row r="144" spans="1:8" ht="15.95" hidden="1" customHeight="1">
      <c r="A144" s="38"/>
      <c r="B144" s="43"/>
      <c r="C144" s="46"/>
      <c r="D144" s="45"/>
      <c r="E144" s="45"/>
      <c r="F144" s="45"/>
      <c r="G144" s="45"/>
      <c r="H144" s="45"/>
    </row>
    <row r="145" spans="1:8" ht="15.95" hidden="1" customHeight="1">
      <c r="A145" s="38"/>
      <c r="B145" s="43"/>
      <c r="C145" s="46"/>
      <c r="D145" s="44"/>
      <c r="E145" s="44"/>
      <c r="F145" s="44"/>
      <c r="G145" s="44"/>
      <c r="H145" s="44"/>
    </row>
    <row r="146" spans="1:8" ht="15.95" hidden="1" customHeight="1">
      <c r="A146" s="38"/>
      <c r="B146" s="43"/>
      <c r="C146" s="46"/>
      <c r="D146" s="45"/>
      <c r="E146" s="45"/>
      <c r="F146" s="45"/>
      <c r="G146" s="45"/>
      <c r="H146" s="45"/>
    </row>
    <row r="147" spans="1:8" ht="15.95" hidden="1" customHeight="1">
      <c r="A147" s="38"/>
      <c r="B147" s="43"/>
      <c r="C147" s="46"/>
      <c r="D147" s="44"/>
      <c r="E147" s="44"/>
      <c r="F147" s="44"/>
      <c r="G147" s="44"/>
      <c r="H147" s="44"/>
    </row>
    <row r="148" spans="1:8" ht="15.95" hidden="1" customHeight="1">
      <c r="A148" s="38"/>
      <c r="B148" s="43"/>
      <c r="C148" s="46"/>
      <c r="D148" s="45"/>
      <c r="E148" s="45"/>
      <c r="F148" s="45"/>
      <c r="G148" s="45"/>
      <c r="H148" s="45"/>
    </row>
    <row r="149" spans="1:8" ht="15.95" hidden="1" customHeight="1">
      <c r="A149" s="38"/>
      <c r="B149" s="43"/>
      <c r="C149" s="46"/>
      <c r="D149" s="44"/>
      <c r="E149" s="44"/>
      <c r="F149" s="44"/>
      <c r="G149" s="44"/>
      <c r="H149" s="44"/>
    </row>
    <row r="150" spans="1:8" ht="15.95" hidden="1" customHeight="1">
      <c r="A150" s="38"/>
      <c r="B150" s="43"/>
      <c r="C150" s="46"/>
      <c r="D150" s="45"/>
      <c r="E150" s="45"/>
      <c r="F150" s="45"/>
      <c r="G150" s="45"/>
      <c r="H150" s="45"/>
    </row>
    <row r="151" spans="1:8" ht="15.95" hidden="1" customHeight="1">
      <c r="A151" s="38"/>
      <c r="B151" s="43"/>
      <c r="C151" s="46"/>
      <c r="D151" s="44"/>
      <c r="E151" s="44"/>
      <c r="F151" s="44"/>
      <c r="G151" s="44"/>
      <c r="H151" s="44"/>
    </row>
    <row r="152" spans="1:8" ht="15.95" hidden="1" customHeight="1">
      <c r="A152" s="38"/>
      <c r="B152" s="43"/>
      <c r="C152" s="46"/>
      <c r="D152" s="45"/>
      <c r="E152" s="45"/>
      <c r="F152" s="45"/>
      <c r="G152" s="45"/>
      <c r="H152" s="45"/>
    </row>
    <row r="153" spans="1:8" ht="15.95" hidden="1" customHeight="1">
      <c r="A153" s="38"/>
      <c r="B153" s="43"/>
      <c r="C153" s="46"/>
      <c r="D153" s="44"/>
      <c r="E153" s="44"/>
      <c r="F153" s="44"/>
      <c r="G153" s="44"/>
      <c r="H153" s="44"/>
    </row>
    <row r="154" spans="1:8" ht="15.95" hidden="1" customHeight="1">
      <c r="A154" s="38"/>
      <c r="B154" s="43"/>
      <c r="C154" s="46"/>
      <c r="D154" s="45"/>
      <c r="E154" s="45"/>
      <c r="F154" s="45"/>
      <c r="G154" s="45"/>
      <c r="H154" s="45"/>
    </row>
    <row r="155" spans="1:8" ht="15.95" hidden="1" customHeight="1">
      <c r="A155" s="38"/>
      <c r="B155" s="43"/>
      <c r="C155" s="46"/>
      <c r="D155" s="44"/>
      <c r="E155" s="44"/>
      <c r="F155" s="44"/>
      <c r="G155" s="44"/>
      <c r="H155" s="44"/>
    </row>
    <row r="156" spans="1:8" ht="15.95" hidden="1" customHeight="1">
      <c r="A156" s="38"/>
      <c r="B156" s="43"/>
      <c r="C156" s="46"/>
      <c r="D156" s="45"/>
      <c r="E156" s="45"/>
      <c r="F156" s="45"/>
      <c r="G156" s="45"/>
      <c r="H156" s="45"/>
    </row>
    <row r="157" spans="1:8" ht="15.95" hidden="1" customHeight="1">
      <c r="A157" s="38"/>
      <c r="B157" s="43"/>
      <c r="C157" s="46"/>
      <c r="D157" s="44"/>
      <c r="E157" s="44"/>
      <c r="F157" s="44"/>
      <c r="G157" s="44"/>
      <c r="H157" s="44"/>
    </row>
    <row r="158" spans="1:8" ht="15.95" hidden="1" customHeight="1">
      <c r="A158" s="38"/>
      <c r="B158" s="43"/>
      <c r="C158" s="46"/>
      <c r="D158" s="45"/>
      <c r="E158" s="45"/>
      <c r="F158" s="45"/>
      <c r="G158" s="45"/>
      <c r="H158" s="45"/>
    </row>
    <row r="159" spans="1:8" ht="15.95" hidden="1" customHeight="1">
      <c r="A159" s="38"/>
      <c r="B159" s="43"/>
      <c r="C159" s="46"/>
      <c r="D159" s="44"/>
      <c r="E159" s="44"/>
      <c r="F159" s="44"/>
      <c r="G159" s="44"/>
      <c r="H159" s="44"/>
    </row>
    <row r="160" spans="1:8" ht="15.95" hidden="1" customHeight="1">
      <c r="A160" s="38"/>
      <c r="B160" s="43"/>
      <c r="C160" s="46"/>
      <c r="D160" s="45"/>
      <c r="E160" s="45"/>
      <c r="F160" s="45"/>
      <c r="G160" s="45"/>
      <c r="H160" s="45"/>
    </row>
    <row r="161" spans="1:8" ht="15.95" hidden="1" customHeight="1">
      <c r="A161" s="38"/>
      <c r="B161" s="43"/>
      <c r="C161" s="46"/>
      <c r="D161" s="44"/>
      <c r="E161" s="44"/>
      <c r="F161" s="44"/>
      <c r="G161" s="44"/>
      <c r="H161" s="44"/>
    </row>
    <row r="162" spans="1:8" ht="15.95" hidden="1" customHeight="1">
      <c r="A162" s="38"/>
      <c r="B162" s="43"/>
      <c r="C162" s="46"/>
      <c r="D162" s="45"/>
      <c r="E162" s="45"/>
      <c r="F162" s="45"/>
      <c r="G162" s="45"/>
      <c r="H162" s="45"/>
    </row>
    <row r="163" spans="1:8" ht="15.95" hidden="1" customHeight="1">
      <c r="A163" s="38"/>
      <c r="B163" s="43"/>
      <c r="C163" s="46"/>
      <c r="D163" s="44"/>
      <c r="E163" s="44"/>
      <c r="F163" s="44"/>
      <c r="G163" s="44"/>
      <c r="H163" s="44"/>
    </row>
    <row r="164" spans="1:8" ht="15.95" hidden="1" customHeight="1">
      <c r="A164" s="38"/>
      <c r="B164" s="43"/>
      <c r="C164" s="46"/>
      <c r="D164" s="45"/>
      <c r="E164" s="45"/>
      <c r="F164" s="45"/>
      <c r="G164" s="45"/>
      <c r="H164" s="45"/>
    </row>
    <row r="165" spans="1:8" ht="15.95" hidden="1" customHeight="1">
      <c r="A165" s="38"/>
      <c r="B165" s="43"/>
      <c r="C165" s="46"/>
      <c r="D165" s="44"/>
      <c r="E165" s="44"/>
      <c r="F165" s="44"/>
      <c r="G165" s="44"/>
      <c r="H165" s="44"/>
    </row>
    <row r="166" spans="1:8" ht="15.95" hidden="1" customHeight="1">
      <c r="A166" s="38"/>
      <c r="B166" s="43"/>
      <c r="C166" s="46"/>
      <c r="D166" s="45"/>
      <c r="E166" s="45"/>
      <c r="F166" s="45"/>
      <c r="G166" s="45"/>
      <c r="H166" s="45"/>
    </row>
    <row r="167" spans="1:8" ht="15.95" hidden="1" customHeight="1">
      <c r="A167" s="38"/>
      <c r="B167" s="43"/>
      <c r="C167" s="46"/>
      <c r="D167" s="44"/>
      <c r="E167" s="44"/>
      <c r="F167" s="44"/>
      <c r="G167" s="44"/>
      <c r="H167" s="44"/>
    </row>
    <row r="168" spans="1:8" ht="15.95" hidden="1" customHeight="1">
      <c r="A168" s="38"/>
      <c r="B168" s="43"/>
      <c r="C168" s="46"/>
      <c r="D168" s="45"/>
      <c r="E168" s="45"/>
      <c r="F168" s="45"/>
      <c r="G168" s="45"/>
      <c r="H168" s="45"/>
    </row>
    <row r="169" spans="1:8" ht="15.95" hidden="1" customHeight="1">
      <c r="A169" s="38"/>
      <c r="B169" s="43"/>
      <c r="C169" s="46"/>
      <c r="D169" s="44"/>
      <c r="E169" s="44"/>
      <c r="F169" s="44"/>
      <c r="G169" s="44"/>
      <c r="H169" s="44"/>
    </row>
    <row r="170" spans="1:8" ht="15.95" hidden="1" customHeight="1">
      <c r="A170" s="38"/>
      <c r="B170" s="43"/>
      <c r="C170" s="46"/>
      <c r="D170" s="45"/>
      <c r="E170" s="45"/>
      <c r="F170" s="45"/>
      <c r="G170" s="45"/>
      <c r="H170" s="45"/>
    </row>
    <row r="171" spans="1:8" ht="15.95" hidden="1" customHeight="1">
      <c r="A171" s="38"/>
      <c r="B171" s="43"/>
      <c r="C171" s="46"/>
      <c r="D171" s="44"/>
      <c r="E171" s="44"/>
      <c r="F171" s="44"/>
      <c r="G171" s="44"/>
      <c r="H171" s="44"/>
    </row>
    <row r="172" spans="1:8" ht="15.95" hidden="1" customHeight="1">
      <c r="A172" s="38"/>
      <c r="B172" s="43"/>
      <c r="C172" s="46"/>
      <c r="D172" s="45"/>
      <c r="E172" s="45"/>
      <c r="F172" s="45"/>
      <c r="G172" s="45"/>
      <c r="H172" s="45"/>
    </row>
    <row r="173" spans="1:8" ht="15.95" hidden="1" customHeight="1">
      <c r="A173" s="38"/>
      <c r="B173" s="43"/>
      <c r="C173" s="46"/>
      <c r="D173" s="44"/>
      <c r="E173" s="44"/>
      <c r="F173" s="44"/>
      <c r="G173" s="44"/>
      <c r="H173" s="44"/>
    </row>
    <row r="174" spans="1:8" ht="15.95" hidden="1" customHeight="1">
      <c r="A174" s="38"/>
      <c r="B174" s="43"/>
      <c r="C174" s="46"/>
      <c r="D174" s="45"/>
      <c r="E174" s="45"/>
      <c r="F174" s="45"/>
      <c r="G174" s="45"/>
      <c r="H174" s="45"/>
    </row>
    <row r="175" spans="1:8" ht="15.95" hidden="1" customHeight="1">
      <c r="A175" s="38"/>
      <c r="B175" s="43"/>
      <c r="C175" s="46"/>
      <c r="D175" s="44"/>
      <c r="E175" s="44"/>
      <c r="F175" s="44"/>
      <c r="G175" s="44"/>
      <c r="H175" s="44"/>
    </row>
    <row r="176" spans="1:8" ht="15.95" hidden="1" customHeight="1">
      <c r="A176" s="38"/>
      <c r="B176" s="43"/>
      <c r="C176" s="46"/>
      <c r="D176" s="45"/>
      <c r="E176" s="45"/>
      <c r="F176" s="45"/>
      <c r="G176" s="45"/>
      <c r="H176" s="45"/>
    </row>
    <row r="177" spans="1:8" ht="15.95" hidden="1" customHeight="1">
      <c r="A177" s="38"/>
      <c r="B177" s="43"/>
      <c r="C177" s="46"/>
      <c r="D177" s="44"/>
      <c r="E177" s="44"/>
      <c r="F177" s="44"/>
      <c r="G177" s="44"/>
      <c r="H177" s="44"/>
    </row>
    <row r="178" spans="1:8" ht="15.95" hidden="1" customHeight="1">
      <c r="A178" s="38"/>
      <c r="B178" s="43"/>
      <c r="C178" s="46"/>
      <c r="D178" s="45"/>
      <c r="E178" s="45"/>
      <c r="F178" s="45"/>
      <c r="G178" s="45"/>
      <c r="H178" s="45"/>
    </row>
    <row r="179" spans="1:8" ht="15.95" hidden="1" customHeight="1">
      <c r="A179" s="38"/>
      <c r="B179" s="43"/>
      <c r="C179" s="46"/>
      <c r="D179" s="44"/>
      <c r="E179" s="44"/>
      <c r="F179" s="44"/>
      <c r="G179" s="44"/>
      <c r="H179" s="44"/>
    </row>
    <row r="180" spans="1:8" ht="15.95" hidden="1" customHeight="1">
      <c r="A180" s="38"/>
      <c r="B180" s="43"/>
      <c r="C180" s="46"/>
      <c r="D180" s="45"/>
      <c r="E180" s="45"/>
      <c r="F180" s="45"/>
      <c r="G180" s="45"/>
      <c r="H180" s="45"/>
    </row>
    <row r="181" spans="1:8" ht="15.95" hidden="1" customHeight="1">
      <c r="A181" s="38"/>
      <c r="B181" s="43"/>
      <c r="C181" s="46"/>
      <c r="D181" s="44"/>
      <c r="E181" s="44"/>
      <c r="F181" s="44"/>
      <c r="G181" s="44"/>
      <c r="H181" s="44"/>
    </row>
    <row r="182" spans="1:8" ht="15.95" hidden="1" customHeight="1">
      <c r="A182" s="38"/>
      <c r="B182" s="43"/>
      <c r="C182" s="46"/>
      <c r="D182" s="45"/>
      <c r="E182" s="45"/>
      <c r="F182" s="45"/>
      <c r="G182" s="45"/>
      <c r="H182" s="45"/>
    </row>
    <row r="183" spans="1:8" ht="15.95" hidden="1" customHeight="1">
      <c r="A183" s="38"/>
      <c r="B183" s="43"/>
      <c r="C183" s="46"/>
      <c r="D183" s="44"/>
      <c r="E183" s="44"/>
      <c r="F183" s="44"/>
      <c r="G183" s="44"/>
      <c r="H183" s="44"/>
    </row>
    <row r="184" spans="1:8" ht="15.95" hidden="1" customHeight="1">
      <c r="A184" s="38"/>
      <c r="B184" s="43"/>
      <c r="C184" s="46"/>
      <c r="D184" s="45"/>
      <c r="E184" s="45"/>
      <c r="F184" s="45"/>
      <c r="G184" s="45"/>
      <c r="H184" s="45"/>
    </row>
    <row r="185" spans="1:8" ht="15.95" hidden="1" customHeight="1">
      <c r="A185" s="38"/>
      <c r="B185" s="43"/>
      <c r="C185" s="46"/>
      <c r="D185" s="44"/>
      <c r="E185" s="44"/>
      <c r="F185" s="44"/>
      <c r="G185" s="44"/>
      <c r="H185" s="44"/>
    </row>
    <row r="186" spans="1:8" ht="15" hidden="1" customHeight="1">
      <c r="A186" s="38"/>
      <c r="B186" s="40"/>
      <c r="C186" s="37"/>
      <c r="D186" s="37"/>
      <c r="E186" s="37"/>
      <c r="F186" s="37"/>
      <c r="G186" s="37"/>
      <c r="H186" s="37"/>
    </row>
    <row r="187" spans="1:8" ht="15" hidden="1" customHeight="1">
      <c r="A187" s="38"/>
      <c r="B187" s="40"/>
      <c r="C187" s="37"/>
      <c r="D187" s="37"/>
      <c r="E187" s="37"/>
      <c r="F187" s="37"/>
      <c r="G187" s="37"/>
      <c r="H187" s="37"/>
    </row>
    <row r="188" spans="1:8" ht="15" hidden="1" customHeight="1">
      <c r="A188" s="38"/>
      <c r="B188" s="40"/>
      <c r="C188" s="37"/>
      <c r="D188" s="37"/>
      <c r="E188" s="37"/>
      <c r="F188" s="37"/>
      <c r="G188" s="37"/>
      <c r="H188" s="37"/>
    </row>
    <row r="189" spans="1:8" ht="15" hidden="1" customHeight="1">
      <c r="A189" s="38"/>
      <c r="B189" s="40"/>
      <c r="C189" s="37"/>
      <c r="D189" s="37"/>
      <c r="E189" s="37"/>
      <c r="F189" s="37"/>
      <c r="G189" s="37"/>
      <c r="H189" s="37"/>
    </row>
    <row r="190" spans="1:8" ht="15" hidden="1" customHeight="1">
      <c r="A190" s="38"/>
      <c r="B190" s="40"/>
      <c r="C190" s="37"/>
      <c r="D190" s="37"/>
      <c r="E190" s="37"/>
      <c r="F190" s="37"/>
      <c r="G190" s="37"/>
      <c r="H190" s="37"/>
    </row>
    <row r="191" spans="1:8" ht="15" hidden="1" customHeight="1">
      <c r="A191" s="38"/>
      <c r="B191" s="40"/>
      <c r="C191" s="37"/>
      <c r="D191" s="37"/>
      <c r="E191" s="37"/>
      <c r="F191" s="37"/>
      <c r="G191" s="37"/>
      <c r="H191" s="37"/>
    </row>
    <row r="192" spans="1:8" ht="15" hidden="1" customHeight="1">
      <c r="A192" s="38"/>
      <c r="B192" s="40"/>
      <c r="C192" s="37"/>
      <c r="D192" s="37"/>
      <c r="E192" s="37"/>
      <c r="F192" s="37"/>
      <c r="G192" s="37"/>
      <c r="H192" s="37"/>
    </row>
    <row r="193" spans="1:8" ht="15" hidden="1" customHeight="1">
      <c r="A193" s="38"/>
      <c r="B193" s="40"/>
      <c r="C193" s="37"/>
      <c r="D193" s="37"/>
      <c r="E193" s="37"/>
      <c r="F193" s="37"/>
      <c r="G193" s="37"/>
      <c r="H193" s="37"/>
    </row>
    <row r="194" spans="1:8" ht="15" hidden="1" customHeight="1">
      <c r="A194" s="38"/>
      <c r="B194" s="40"/>
      <c r="C194" s="37"/>
      <c r="D194" s="37"/>
      <c r="E194" s="37"/>
      <c r="F194" s="37"/>
      <c r="G194" s="37"/>
      <c r="H194" s="37"/>
    </row>
    <row r="195" spans="1:8" ht="15" hidden="1" customHeight="1">
      <c r="A195" s="38"/>
      <c r="B195" s="40"/>
      <c r="C195" s="37"/>
      <c r="D195" s="37"/>
      <c r="E195" s="37"/>
      <c r="F195" s="37"/>
      <c r="G195" s="37"/>
      <c r="H195" s="37"/>
    </row>
    <row r="196" spans="1:8" ht="15" hidden="1" customHeight="1">
      <c r="A196" s="38"/>
      <c r="B196" s="40"/>
      <c r="C196" s="37"/>
      <c r="D196" s="37"/>
      <c r="E196" s="37"/>
      <c r="F196" s="37"/>
      <c r="G196" s="37"/>
      <c r="H196" s="37"/>
    </row>
    <row r="197" spans="1:8" ht="15" hidden="1" customHeight="1">
      <c r="A197" s="38"/>
      <c r="B197" s="40"/>
      <c r="C197" s="37"/>
      <c r="D197" s="37"/>
      <c r="E197" s="37"/>
      <c r="F197" s="37"/>
      <c r="G197" s="37"/>
      <c r="H197" s="37"/>
    </row>
    <row r="198" spans="1:8" ht="15" hidden="1" customHeight="1">
      <c r="A198" s="38"/>
      <c r="B198" s="40"/>
      <c r="C198" s="37"/>
      <c r="D198" s="37"/>
      <c r="E198" s="37"/>
      <c r="F198" s="37"/>
      <c r="G198" s="37"/>
      <c r="H198" s="37"/>
    </row>
    <row r="199" spans="1:8" ht="15" hidden="1" customHeight="1">
      <c r="A199" s="38"/>
      <c r="B199" s="40"/>
      <c r="C199" s="37"/>
      <c r="D199" s="37"/>
      <c r="E199" s="37"/>
      <c r="F199" s="37"/>
      <c r="G199" s="37"/>
      <c r="H199" s="37"/>
    </row>
    <row r="200" spans="1:8" ht="15" hidden="1" customHeight="1">
      <c r="A200" s="38"/>
      <c r="B200" s="40"/>
      <c r="C200" s="37"/>
      <c r="D200" s="37"/>
      <c r="E200" s="37"/>
      <c r="F200" s="37"/>
      <c r="G200" s="37"/>
      <c r="H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H9">
    <cfRule type="top10" dxfId="2661" priority="90" rank="1"/>
  </conditionalFormatting>
  <conditionalFormatting sqref="E11:H11">
    <cfRule type="top10" dxfId="2660" priority="89" rank="1"/>
  </conditionalFormatting>
  <conditionalFormatting sqref="E13:H13">
    <cfRule type="top10" dxfId="2659" priority="88" rank="1"/>
  </conditionalFormatting>
  <conditionalFormatting sqref="E15:H15">
    <cfRule type="top10" dxfId="2658" priority="87" rank="1"/>
  </conditionalFormatting>
  <conditionalFormatting sqref="E17:H17">
    <cfRule type="top10" dxfId="2657" priority="86" rank="1"/>
  </conditionalFormatting>
  <conditionalFormatting sqref="E19:H19">
    <cfRule type="top10" dxfId="2656" priority="85" rank="1"/>
  </conditionalFormatting>
  <conditionalFormatting sqref="E21:H21">
    <cfRule type="top10" dxfId="2655" priority="84" rank="1"/>
  </conditionalFormatting>
  <conditionalFormatting sqref="E23:H23">
    <cfRule type="top10" dxfId="2654" priority="83" rank="1"/>
  </conditionalFormatting>
  <conditionalFormatting sqref="E25:H25">
    <cfRule type="top10" dxfId="2653" priority="82" rank="1"/>
  </conditionalFormatting>
  <conditionalFormatting sqref="E27:H27">
    <cfRule type="top10" dxfId="2652" priority="81" rank="1"/>
  </conditionalFormatting>
  <conditionalFormatting sqref="E29:H29">
    <cfRule type="top10" dxfId="2651" priority="80" rank="1"/>
  </conditionalFormatting>
  <conditionalFormatting sqref="E31:H31">
    <cfRule type="top10" dxfId="2650" priority="79" rank="1"/>
  </conditionalFormatting>
  <conditionalFormatting sqref="E33:H33">
    <cfRule type="top10" dxfId="2649" priority="77" rank="1"/>
  </conditionalFormatting>
  <conditionalFormatting sqref="E35:H35">
    <cfRule type="top10" dxfId="2648" priority="76" rank="1"/>
  </conditionalFormatting>
  <conditionalFormatting sqref="E37:H37">
    <cfRule type="top10" dxfId="2647" priority="75" rank="1"/>
  </conditionalFormatting>
  <conditionalFormatting sqref="E39:H39">
    <cfRule type="top10" dxfId="2646" priority="74" rank="1"/>
  </conditionalFormatting>
  <conditionalFormatting sqref="E41:H41">
    <cfRule type="top10" dxfId="2645" priority="73" rank="1"/>
  </conditionalFormatting>
  <conditionalFormatting sqref="E43:H43">
    <cfRule type="top10" dxfId="2644" priority="72" rank="1"/>
  </conditionalFormatting>
  <conditionalFormatting sqref="E45:H45">
    <cfRule type="top10" dxfId="2643" priority="71" rank="1"/>
  </conditionalFormatting>
  <conditionalFormatting sqref="E47:H47">
    <cfRule type="top10" dxfId="2642" priority="70" rank="1"/>
  </conditionalFormatting>
  <conditionalFormatting sqref="E49:H49">
    <cfRule type="top10" dxfId="2641" priority="69" rank="1"/>
  </conditionalFormatting>
  <conditionalFormatting sqref="E51:H51">
    <cfRule type="top10" dxfId="2640" priority="68" rank="1"/>
  </conditionalFormatting>
  <conditionalFormatting sqref="E53:H53">
    <cfRule type="top10" dxfId="2639" priority="67" rank="1"/>
  </conditionalFormatting>
  <conditionalFormatting sqref="E55:H55">
    <cfRule type="top10" dxfId="2638" priority="66" rank="1"/>
  </conditionalFormatting>
  <conditionalFormatting sqref="E57:H57">
    <cfRule type="top10" dxfId="2637" priority="65" rank="1"/>
  </conditionalFormatting>
  <conditionalFormatting sqref="E59:H59">
    <cfRule type="top10" dxfId="2636" priority="64" rank="1"/>
  </conditionalFormatting>
  <conditionalFormatting sqref="E61:H61">
    <cfRule type="top10" dxfId="2635" priority="63" rank="1"/>
  </conditionalFormatting>
  <conditionalFormatting sqref="E63:H63">
    <cfRule type="top10" dxfId="2634" priority="62" rank="1"/>
  </conditionalFormatting>
  <conditionalFormatting sqref="E65:H65">
    <cfRule type="top10" dxfId="2633" priority="61" rank="1"/>
  </conditionalFormatting>
  <conditionalFormatting sqref="E67:H67">
    <cfRule type="top10" dxfId="2632" priority="60" rank="1"/>
  </conditionalFormatting>
  <conditionalFormatting sqref="E69:H69">
    <cfRule type="top10" dxfId="2631" priority="59" rank="1"/>
  </conditionalFormatting>
  <conditionalFormatting sqref="E71:H71">
    <cfRule type="top10" dxfId="2630" priority="58" rank="1"/>
  </conditionalFormatting>
  <conditionalFormatting sqref="E73:H73">
    <cfRule type="top10" dxfId="2629" priority="57" rank="1"/>
  </conditionalFormatting>
  <conditionalFormatting sqref="E75:H75">
    <cfRule type="top10" dxfId="2628" priority="56" rank="1"/>
  </conditionalFormatting>
  <conditionalFormatting sqref="E77:H77">
    <cfRule type="top10" dxfId="2627" priority="55" rank="1"/>
  </conditionalFormatting>
  <conditionalFormatting sqref="E79:H79">
    <cfRule type="top10" dxfId="2626" priority="54" rank="1"/>
  </conditionalFormatting>
  <conditionalFormatting sqref="E81:H81">
    <cfRule type="top10" dxfId="2625" priority="53" rank="1"/>
  </conditionalFormatting>
  <conditionalFormatting sqref="E83:H83">
    <cfRule type="top10" dxfId="2624" priority="52" rank="1"/>
  </conditionalFormatting>
  <conditionalFormatting sqref="E85:H85">
    <cfRule type="top10" dxfId="2623" priority="51" rank="1"/>
  </conditionalFormatting>
  <conditionalFormatting sqref="E87:H87">
    <cfRule type="top10" dxfId="2622" priority="50" rank="1"/>
  </conditionalFormatting>
  <conditionalFormatting sqref="E89:H89">
    <cfRule type="top10" dxfId="2621" priority="49" rank="1"/>
  </conditionalFormatting>
  <conditionalFormatting sqref="E91:H91">
    <cfRule type="top10" dxfId="2620" priority="48" rank="1"/>
  </conditionalFormatting>
  <conditionalFormatting sqref="E93:H93">
    <cfRule type="top10" dxfId="2619" priority="47" rank="1"/>
  </conditionalFormatting>
  <conditionalFormatting sqref="E95:H95">
    <cfRule type="top10" dxfId="2618" priority="46" rank="1"/>
  </conditionalFormatting>
  <conditionalFormatting sqref="E97:H97">
    <cfRule type="top10" dxfId="2617" priority="45" rank="1"/>
  </conditionalFormatting>
  <conditionalFormatting sqref="E99:H99">
    <cfRule type="top10" dxfId="2616" priority="44" rank="1"/>
  </conditionalFormatting>
  <conditionalFormatting sqref="E101:H101">
    <cfRule type="top10" dxfId="2615" priority="43" rank="1"/>
  </conditionalFormatting>
  <conditionalFormatting sqref="E103:H103">
    <cfRule type="top10" dxfId="2614" priority="42" rank="1"/>
  </conditionalFormatting>
  <conditionalFormatting sqref="E105:H105">
    <cfRule type="top10" dxfId="2613" priority="41" rank="1"/>
  </conditionalFormatting>
  <conditionalFormatting sqref="E107:H107">
    <cfRule type="top10" dxfId="2612" priority="40" rank="1"/>
  </conditionalFormatting>
  <conditionalFormatting sqref="E109:H109">
    <cfRule type="top10" dxfId="2611" priority="39" rank="1"/>
  </conditionalFormatting>
  <conditionalFormatting sqref="E111:H111">
    <cfRule type="top10" dxfId="2610" priority="38" rank="1"/>
  </conditionalFormatting>
  <conditionalFormatting sqref="E113:H113">
    <cfRule type="top10" dxfId="2609" priority="37" rank="1"/>
  </conditionalFormatting>
  <conditionalFormatting sqref="E115:H115">
    <cfRule type="top10" dxfId="2608" priority="36" rank="1"/>
  </conditionalFormatting>
  <conditionalFormatting sqref="E117:H117">
    <cfRule type="top10" dxfId="2607" priority="35" rank="1"/>
  </conditionalFormatting>
  <conditionalFormatting sqref="E119:H119">
    <cfRule type="top10" dxfId="2606" priority="34" rank="1"/>
  </conditionalFormatting>
  <conditionalFormatting sqref="E121:H121">
    <cfRule type="top10" dxfId="2605" priority="33" rank="1"/>
  </conditionalFormatting>
  <conditionalFormatting sqref="E123:H123">
    <cfRule type="top10" dxfId="2604" priority="32" rank="1"/>
  </conditionalFormatting>
  <conditionalFormatting sqref="E125:H125">
    <cfRule type="top10" dxfId="2603" priority="31" rank="1"/>
  </conditionalFormatting>
  <conditionalFormatting sqref="E127:H127">
    <cfRule type="top10" dxfId="2602" priority="30" rank="1"/>
  </conditionalFormatting>
  <conditionalFormatting sqref="E129:H129">
    <cfRule type="top10" dxfId="2601" priority="29" rank="1"/>
  </conditionalFormatting>
  <conditionalFormatting sqref="E131:H131">
    <cfRule type="top10" dxfId="2600" priority="28" rank="1"/>
  </conditionalFormatting>
  <conditionalFormatting sqref="E133:H133">
    <cfRule type="top10" dxfId="2599" priority="27" rank="1"/>
  </conditionalFormatting>
  <conditionalFormatting sqref="E135:H135">
    <cfRule type="top10" dxfId="2598" priority="26" rank="1"/>
  </conditionalFormatting>
  <conditionalFormatting sqref="E137:H137">
    <cfRule type="top10" dxfId="2597" priority="25" rank="1"/>
  </conditionalFormatting>
  <conditionalFormatting sqref="E139:H139">
    <cfRule type="top10" dxfId="2596" priority="24" rank="1"/>
  </conditionalFormatting>
  <conditionalFormatting sqref="E141:H141">
    <cfRule type="top10" dxfId="2595" priority="23" rank="1"/>
  </conditionalFormatting>
  <conditionalFormatting sqref="E143:H143">
    <cfRule type="top10" dxfId="2594" priority="22" rank="1"/>
  </conditionalFormatting>
  <conditionalFormatting sqref="E145:H145">
    <cfRule type="top10" dxfId="2593" priority="21" rank="1"/>
  </conditionalFormatting>
  <conditionalFormatting sqref="E147:H147">
    <cfRule type="top10" dxfId="2592" priority="20" rank="1"/>
  </conditionalFormatting>
  <conditionalFormatting sqref="E149:H149">
    <cfRule type="top10" dxfId="2591" priority="19" rank="1"/>
  </conditionalFormatting>
  <conditionalFormatting sqref="E151:H151">
    <cfRule type="top10" dxfId="2590" priority="18" rank="1"/>
  </conditionalFormatting>
  <conditionalFormatting sqref="E153:H153">
    <cfRule type="top10" dxfId="2589" priority="17" rank="1"/>
  </conditionalFormatting>
  <conditionalFormatting sqref="E155:H155">
    <cfRule type="top10" dxfId="2588" priority="16" rank="1"/>
  </conditionalFormatting>
  <conditionalFormatting sqref="E157:H157">
    <cfRule type="top10" dxfId="2587" priority="15" rank="1"/>
  </conditionalFormatting>
  <conditionalFormatting sqref="E159:H159">
    <cfRule type="top10" dxfId="2586" priority="14" rank="1"/>
  </conditionalFormatting>
  <conditionalFormatting sqref="E161:H161">
    <cfRule type="top10" dxfId="2585" priority="13" rank="1"/>
  </conditionalFormatting>
  <conditionalFormatting sqref="E163:H163">
    <cfRule type="top10" dxfId="2584" priority="12" rank="1"/>
  </conditionalFormatting>
  <conditionalFormatting sqref="E165:H165">
    <cfRule type="top10" dxfId="2583" priority="11" rank="1"/>
  </conditionalFormatting>
  <conditionalFormatting sqref="E167:H167">
    <cfRule type="top10" dxfId="2582" priority="10" rank="1"/>
  </conditionalFormatting>
  <conditionalFormatting sqref="E169:H169">
    <cfRule type="top10" dxfId="2581" priority="9" rank="1"/>
  </conditionalFormatting>
  <conditionalFormatting sqref="E171:H171">
    <cfRule type="top10" dxfId="2580" priority="8" rank="1"/>
  </conditionalFormatting>
  <conditionalFormatting sqref="E173:H173">
    <cfRule type="top10" dxfId="2579" priority="7" rank="1"/>
  </conditionalFormatting>
  <conditionalFormatting sqref="E175:H175">
    <cfRule type="top10" dxfId="2578" priority="6" rank="1"/>
  </conditionalFormatting>
  <conditionalFormatting sqref="E177:H177">
    <cfRule type="top10" dxfId="2577" priority="5" rank="1"/>
  </conditionalFormatting>
  <conditionalFormatting sqref="E179:H179">
    <cfRule type="top10" dxfId="2576" priority="4" rank="1"/>
  </conditionalFormatting>
  <conditionalFormatting sqref="E181:H181">
    <cfRule type="top10" dxfId="2575" priority="3" rank="1"/>
  </conditionalFormatting>
  <conditionalFormatting sqref="E183:H183">
    <cfRule type="top10" dxfId="2574" priority="2" rank="1"/>
  </conditionalFormatting>
  <conditionalFormatting sqref="E185:H185">
    <cfRule type="top10" dxfId="257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322</v>
      </c>
    </row>
    <row r="3" spans="1:7" ht="15" customHeight="1">
      <c r="B3" s="4"/>
    </row>
    <row r="4" spans="1:7" ht="15" customHeight="1">
      <c r="B4" s="4" t="s">
        <v>84</v>
      </c>
    </row>
    <row r="5" spans="1:7" ht="15" customHeight="1">
      <c r="B5" s="4"/>
    </row>
    <row r="6" spans="1:7" ht="2.1" customHeight="1">
      <c r="B6" s="5"/>
      <c r="C6" s="6"/>
      <c r="D6" s="7"/>
      <c r="E6" s="8"/>
      <c r="F6" s="9"/>
      <c r="G6" s="9"/>
    </row>
    <row r="7" spans="1:7" ht="117.95" customHeight="1" thickBot="1">
      <c r="A7" s="10"/>
      <c r="B7" s="11"/>
      <c r="C7" s="12" t="s">
        <v>298</v>
      </c>
      <c r="D7" s="13" t="s">
        <v>299</v>
      </c>
      <c r="E7" s="14" t="s">
        <v>178</v>
      </c>
      <c r="F7" s="14" t="s">
        <v>177</v>
      </c>
      <c r="G7" s="14" t="s">
        <v>103</v>
      </c>
    </row>
    <row r="8" spans="1:7" ht="15.95" customHeight="1" thickTop="1">
      <c r="B8" s="48" t="s">
        <v>300</v>
      </c>
      <c r="C8" s="49"/>
      <c r="D8" s="15">
        <v>16158</v>
      </c>
      <c r="E8" s="16">
        <v>2304</v>
      </c>
      <c r="F8" s="17">
        <v>12680</v>
      </c>
      <c r="G8" s="17">
        <v>1174</v>
      </c>
    </row>
    <row r="9" spans="1:7" ht="15.95" customHeight="1">
      <c r="B9" s="50"/>
      <c r="C9" s="51"/>
      <c r="D9" s="18">
        <v>1</v>
      </c>
      <c r="E9" s="32">
        <v>0.14259190493873003</v>
      </c>
      <c r="F9" s="33">
        <v>0.7847505879440525</v>
      </c>
      <c r="G9" s="33">
        <v>7.2657507117217482E-2</v>
      </c>
    </row>
    <row r="10" spans="1:7" ht="15.95" customHeight="1">
      <c r="B10" s="64" t="s">
        <v>323</v>
      </c>
      <c r="C10" s="52" t="s">
        <v>246</v>
      </c>
      <c r="D10" s="34">
        <v>966</v>
      </c>
      <c r="E10" s="35">
        <v>196</v>
      </c>
      <c r="F10" s="36">
        <v>721</v>
      </c>
      <c r="G10" s="36">
        <v>49</v>
      </c>
    </row>
    <row r="11" spans="1:7" ht="15.95" customHeight="1">
      <c r="B11" s="65"/>
      <c r="C11" s="53"/>
      <c r="D11" s="18">
        <v>1</v>
      </c>
      <c r="E11" s="19">
        <v>0.20289855072463769</v>
      </c>
      <c r="F11" s="20">
        <v>0.74637681159420288</v>
      </c>
      <c r="G11" s="20">
        <v>5.0724637681159424E-2</v>
      </c>
    </row>
    <row r="12" spans="1:7" ht="15.95" customHeight="1">
      <c r="B12" s="65"/>
      <c r="C12" s="54" t="s">
        <v>247</v>
      </c>
      <c r="D12" s="21">
        <v>5034</v>
      </c>
      <c r="E12" s="22">
        <v>762</v>
      </c>
      <c r="F12" s="23">
        <v>4070</v>
      </c>
      <c r="G12" s="23">
        <v>202</v>
      </c>
    </row>
    <row r="13" spans="1:7" ht="15.95" customHeight="1">
      <c r="B13" s="65"/>
      <c r="C13" s="53"/>
      <c r="D13" s="24">
        <v>1</v>
      </c>
      <c r="E13" s="19">
        <v>0.15137067938021453</v>
      </c>
      <c r="F13" s="20">
        <v>0.80850218514104089</v>
      </c>
      <c r="G13" s="20">
        <v>4.0127135478744538E-2</v>
      </c>
    </row>
    <row r="14" spans="1:7" ht="15.95" customHeight="1">
      <c r="B14" s="65"/>
      <c r="C14" s="54" t="s">
        <v>248</v>
      </c>
      <c r="D14" s="21">
        <v>8843</v>
      </c>
      <c r="E14" s="22">
        <v>1171</v>
      </c>
      <c r="F14" s="23">
        <v>7381</v>
      </c>
      <c r="G14" s="23">
        <v>291</v>
      </c>
    </row>
    <row r="15" spans="1:7" ht="15.95" customHeight="1">
      <c r="B15" s="66"/>
      <c r="C15" s="59"/>
      <c r="D15" s="18">
        <v>1</v>
      </c>
      <c r="E15" s="32">
        <v>0.13242112405292322</v>
      </c>
      <c r="F15" s="33">
        <v>0.83467149157525722</v>
      </c>
      <c r="G15" s="33">
        <v>3.2907384371819517E-2</v>
      </c>
    </row>
    <row r="16" spans="1:7" ht="15.95" customHeight="1">
      <c r="A16" s="38"/>
      <c r="B16" s="41"/>
      <c r="C16" s="47"/>
      <c r="D16" s="42"/>
      <c r="E16" s="42"/>
      <c r="F16" s="42"/>
      <c r="G16" s="42"/>
    </row>
    <row r="17" spans="1:7" ht="15.95" hidden="1" customHeight="1">
      <c r="A17" s="38"/>
      <c r="B17" s="43"/>
      <c r="C17" s="46"/>
      <c r="D17" s="44"/>
      <c r="E17" s="44"/>
      <c r="F17" s="44"/>
      <c r="G17" s="44"/>
    </row>
    <row r="18" spans="1:7" ht="15.95" hidden="1" customHeight="1">
      <c r="A18" s="38"/>
      <c r="B18" s="43"/>
      <c r="C18" s="46"/>
      <c r="D18" s="45"/>
      <c r="E18" s="45"/>
      <c r="F18" s="45"/>
      <c r="G18" s="45"/>
    </row>
    <row r="19" spans="1:7" ht="15.95" hidden="1" customHeight="1">
      <c r="A19" s="38"/>
      <c r="B19" s="43"/>
      <c r="C19" s="46"/>
      <c r="D19" s="44"/>
      <c r="E19" s="44"/>
      <c r="F19" s="44"/>
      <c r="G19" s="44"/>
    </row>
    <row r="20" spans="1:7" ht="15.95" hidden="1" customHeight="1">
      <c r="A20" s="38"/>
      <c r="B20" s="43"/>
      <c r="C20" s="46"/>
      <c r="D20" s="45"/>
      <c r="E20" s="45"/>
      <c r="F20" s="45"/>
      <c r="G20" s="45"/>
    </row>
    <row r="21" spans="1:7" ht="15.95" hidden="1" customHeight="1">
      <c r="A21" s="38"/>
      <c r="B21" s="43"/>
      <c r="C21" s="46"/>
      <c r="D21" s="44"/>
      <c r="E21" s="44"/>
      <c r="F21" s="44"/>
      <c r="G21" s="44"/>
    </row>
    <row r="22" spans="1:7" ht="15.95" hidden="1" customHeight="1">
      <c r="A22" s="38"/>
      <c r="B22" s="43"/>
      <c r="C22" s="46"/>
      <c r="D22" s="45"/>
      <c r="E22" s="45"/>
      <c r="F22" s="45"/>
      <c r="G22" s="45"/>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6:C17"/>
    <mergeCell ref="B8:C9"/>
    <mergeCell ref="C10:C11"/>
    <mergeCell ref="C12:C13"/>
    <mergeCell ref="C14:C15"/>
    <mergeCell ref="B10:B15"/>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2572" priority="90" rank="1"/>
  </conditionalFormatting>
  <conditionalFormatting sqref="E11:G11">
    <cfRule type="top10" dxfId="2571" priority="89" rank="1"/>
  </conditionalFormatting>
  <conditionalFormatting sqref="E13:G13">
    <cfRule type="top10" dxfId="2570" priority="88" rank="1"/>
  </conditionalFormatting>
  <conditionalFormatting sqref="E15:G15">
    <cfRule type="top10" dxfId="2569" priority="87" rank="1"/>
  </conditionalFormatting>
  <conditionalFormatting sqref="E17:G17">
    <cfRule type="top10" dxfId="2568" priority="85" rank="1"/>
  </conditionalFormatting>
  <conditionalFormatting sqref="E19:G19">
    <cfRule type="top10" dxfId="2567" priority="84" rank="1"/>
  </conditionalFormatting>
  <conditionalFormatting sqref="E21:G21">
    <cfRule type="top10" dxfId="2566" priority="83" rank="1"/>
  </conditionalFormatting>
  <conditionalFormatting sqref="E23:G23">
    <cfRule type="top10" dxfId="2565" priority="82" rank="1"/>
  </conditionalFormatting>
  <conditionalFormatting sqref="E25:G25">
    <cfRule type="top10" dxfId="2564" priority="81" rank="1"/>
  </conditionalFormatting>
  <conditionalFormatting sqref="E27:G27">
    <cfRule type="top10" dxfId="2563" priority="80" rank="1"/>
  </conditionalFormatting>
  <conditionalFormatting sqref="E29:G29">
    <cfRule type="top10" dxfId="2562" priority="79" rank="1"/>
  </conditionalFormatting>
  <conditionalFormatting sqref="E31:G31">
    <cfRule type="top10" dxfId="2561" priority="78" rank="1"/>
  </conditionalFormatting>
  <conditionalFormatting sqref="E33:G33">
    <cfRule type="top10" dxfId="2560" priority="77" rank="1"/>
  </conditionalFormatting>
  <conditionalFormatting sqref="E35:G35">
    <cfRule type="top10" dxfId="2559" priority="76" rank="1"/>
  </conditionalFormatting>
  <conditionalFormatting sqref="E37:G37">
    <cfRule type="top10" dxfId="2558" priority="75" rank="1"/>
  </conditionalFormatting>
  <conditionalFormatting sqref="E39:G39">
    <cfRule type="top10" dxfId="2557" priority="74" rank="1"/>
  </conditionalFormatting>
  <conditionalFormatting sqref="E41:G41">
    <cfRule type="top10" dxfId="2556" priority="73" rank="1"/>
  </conditionalFormatting>
  <conditionalFormatting sqref="E43:G43">
    <cfRule type="top10" dxfId="2555" priority="72" rank="1"/>
  </conditionalFormatting>
  <conditionalFormatting sqref="E45:G45">
    <cfRule type="top10" dxfId="2554" priority="71" rank="1"/>
  </conditionalFormatting>
  <conditionalFormatting sqref="E47:G47">
    <cfRule type="top10" dxfId="2553" priority="70" rank="1"/>
  </conditionalFormatting>
  <conditionalFormatting sqref="E49:G49">
    <cfRule type="top10" dxfId="2552" priority="69" rank="1"/>
  </conditionalFormatting>
  <conditionalFormatting sqref="E51:G51">
    <cfRule type="top10" dxfId="2551" priority="68" rank="1"/>
  </conditionalFormatting>
  <conditionalFormatting sqref="E53:G53">
    <cfRule type="top10" dxfId="2550" priority="67" rank="1"/>
  </conditionalFormatting>
  <conditionalFormatting sqref="E55:G55">
    <cfRule type="top10" dxfId="2549" priority="66" rank="1"/>
  </conditionalFormatting>
  <conditionalFormatting sqref="E57:G57">
    <cfRule type="top10" dxfId="2548" priority="65" rank="1"/>
  </conditionalFormatting>
  <conditionalFormatting sqref="E59:G59">
    <cfRule type="top10" dxfId="2547" priority="64" rank="1"/>
  </conditionalFormatting>
  <conditionalFormatting sqref="E61:G61">
    <cfRule type="top10" dxfId="2546" priority="63" rank="1"/>
  </conditionalFormatting>
  <conditionalFormatting sqref="E63:G63">
    <cfRule type="top10" dxfId="2545" priority="62" rank="1"/>
  </conditionalFormatting>
  <conditionalFormatting sqref="E65:G65">
    <cfRule type="top10" dxfId="2544" priority="61" rank="1"/>
  </conditionalFormatting>
  <conditionalFormatting sqref="E67:G67">
    <cfRule type="top10" dxfId="2543" priority="60" rank="1"/>
  </conditionalFormatting>
  <conditionalFormatting sqref="E69:G69">
    <cfRule type="top10" dxfId="2542" priority="59" rank="1"/>
  </conditionalFormatting>
  <conditionalFormatting sqref="E71:G71">
    <cfRule type="top10" dxfId="2541" priority="58" rank="1"/>
  </conditionalFormatting>
  <conditionalFormatting sqref="E73:G73">
    <cfRule type="top10" dxfId="2540" priority="57" rank="1"/>
  </conditionalFormatting>
  <conditionalFormatting sqref="E75:G75">
    <cfRule type="top10" dxfId="2539" priority="56" rank="1"/>
  </conditionalFormatting>
  <conditionalFormatting sqref="E77:G77">
    <cfRule type="top10" dxfId="2538" priority="55" rank="1"/>
  </conditionalFormatting>
  <conditionalFormatting sqref="E79:G79">
    <cfRule type="top10" dxfId="2537" priority="54" rank="1"/>
  </conditionalFormatting>
  <conditionalFormatting sqref="E81:G81">
    <cfRule type="top10" dxfId="2536" priority="53" rank="1"/>
  </conditionalFormatting>
  <conditionalFormatting sqref="E83:G83">
    <cfRule type="top10" dxfId="2535" priority="52" rank="1"/>
  </conditionalFormatting>
  <conditionalFormatting sqref="E85:G85">
    <cfRule type="top10" dxfId="2534" priority="51" rank="1"/>
  </conditionalFormatting>
  <conditionalFormatting sqref="E87:G87">
    <cfRule type="top10" dxfId="2533" priority="50" rank="1"/>
  </conditionalFormatting>
  <conditionalFormatting sqref="E89:G89">
    <cfRule type="top10" dxfId="2532" priority="49" rank="1"/>
  </conditionalFormatting>
  <conditionalFormatting sqref="E91:G91">
    <cfRule type="top10" dxfId="2531" priority="48" rank="1"/>
  </conditionalFormatting>
  <conditionalFormatting sqref="E93:G93">
    <cfRule type="top10" dxfId="2530" priority="47" rank="1"/>
  </conditionalFormatting>
  <conditionalFormatting sqref="E95:G95">
    <cfRule type="top10" dxfId="2529" priority="46" rank="1"/>
  </conditionalFormatting>
  <conditionalFormatting sqref="E97:G97">
    <cfRule type="top10" dxfId="2528" priority="45" rank="1"/>
  </conditionalFormatting>
  <conditionalFormatting sqref="E99:G99">
    <cfRule type="top10" dxfId="2527" priority="44" rank="1"/>
  </conditionalFormatting>
  <conditionalFormatting sqref="E101:G101">
    <cfRule type="top10" dxfId="2526" priority="43" rank="1"/>
  </conditionalFormatting>
  <conditionalFormatting sqref="E103:G103">
    <cfRule type="top10" dxfId="2525" priority="42" rank="1"/>
  </conditionalFormatting>
  <conditionalFormatting sqref="E105:G105">
    <cfRule type="top10" dxfId="2524" priority="41" rank="1"/>
  </conditionalFormatting>
  <conditionalFormatting sqref="E107:G107">
    <cfRule type="top10" dxfId="2523" priority="40" rank="1"/>
  </conditionalFormatting>
  <conditionalFormatting sqref="E109:G109">
    <cfRule type="top10" dxfId="2522" priority="39" rank="1"/>
  </conditionalFormatting>
  <conditionalFormatting sqref="E111:G111">
    <cfRule type="top10" dxfId="2521" priority="38" rank="1"/>
  </conditionalFormatting>
  <conditionalFormatting sqref="E113:G113">
    <cfRule type="top10" dxfId="2520" priority="37" rank="1"/>
  </conditionalFormatting>
  <conditionalFormatting sqref="E115:G115">
    <cfRule type="top10" dxfId="2519" priority="36" rank="1"/>
  </conditionalFormatting>
  <conditionalFormatting sqref="E117:G117">
    <cfRule type="top10" dxfId="2518" priority="35" rank="1"/>
  </conditionalFormatting>
  <conditionalFormatting sqref="E119:G119">
    <cfRule type="top10" dxfId="2517" priority="34" rank="1"/>
  </conditionalFormatting>
  <conditionalFormatting sqref="E121:G121">
    <cfRule type="top10" dxfId="2516" priority="33" rank="1"/>
  </conditionalFormatting>
  <conditionalFormatting sqref="E123:G123">
    <cfRule type="top10" dxfId="2515" priority="32" rank="1"/>
  </conditionalFormatting>
  <conditionalFormatting sqref="E125:G125">
    <cfRule type="top10" dxfId="2514" priority="31" rank="1"/>
  </conditionalFormatting>
  <conditionalFormatting sqref="E127:G127">
    <cfRule type="top10" dxfId="2513" priority="30" rank="1"/>
  </conditionalFormatting>
  <conditionalFormatting sqref="E129:G129">
    <cfRule type="top10" dxfId="2512" priority="29" rank="1"/>
  </conditionalFormatting>
  <conditionalFormatting sqref="E131:G131">
    <cfRule type="top10" dxfId="2511" priority="28" rank="1"/>
  </conditionalFormatting>
  <conditionalFormatting sqref="E133:G133">
    <cfRule type="top10" dxfId="2510" priority="27" rank="1"/>
  </conditionalFormatting>
  <conditionalFormatting sqref="E135:G135">
    <cfRule type="top10" dxfId="2509" priority="26" rank="1"/>
  </conditionalFormatting>
  <conditionalFormatting sqref="E137:G137">
    <cfRule type="top10" dxfId="2508" priority="25" rank="1"/>
  </conditionalFormatting>
  <conditionalFormatting sqref="E139:G139">
    <cfRule type="top10" dxfId="2507" priority="24" rank="1"/>
  </conditionalFormatting>
  <conditionalFormatting sqref="E141:G141">
    <cfRule type="top10" dxfId="2506" priority="23" rank="1"/>
  </conditionalFormatting>
  <conditionalFormatting sqref="E143:G143">
    <cfRule type="top10" dxfId="2505" priority="22" rank="1"/>
  </conditionalFormatting>
  <conditionalFormatting sqref="E145:G145">
    <cfRule type="top10" dxfId="2504" priority="21" rank="1"/>
  </conditionalFormatting>
  <conditionalFormatting sqref="E147:G147">
    <cfRule type="top10" dxfId="2503" priority="20" rank="1"/>
  </conditionalFormatting>
  <conditionalFormatting sqref="E149:G149">
    <cfRule type="top10" dxfId="2502" priority="19" rank="1"/>
  </conditionalFormatting>
  <conditionalFormatting sqref="E151:G151">
    <cfRule type="top10" dxfId="2501" priority="18" rank="1"/>
  </conditionalFormatting>
  <conditionalFormatting sqref="E153:G153">
    <cfRule type="top10" dxfId="2500" priority="17" rank="1"/>
  </conditionalFormatting>
  <conditionalFormatting sqref="E155:G155">
    <cfRule type="top10" dxfId="2499" priority="16" rank="1"/>
  </conditionalFormatting>
  <conditionalFormatting sqref="E157:G157">
    <cfRule type="top10" dxfId="2498" priority="15" rank="1"/>
  </conditionalFormatting>
  <conditionalFormatting sqref="E159:G159">
    <cfRule type="top10" dxfId="2497" priority="14" rank="1"/>
  </conditionalFormatting>
  <conditionalFormatting sqref="E161:G161">
    <cfRule type="top10" dxfId="2496" priority="13" rank="1"/>
  </conditionalFormatting>
  <conditionalFormatting sqref="E163:G163">
    <cfRule type="top10" dxfId="2495" priority="12" rank="1"/>
  </conditionalFormatting>
  <conditionalFormatting sqref="E165:G165">
    <cfRule type="top10" dxfId="2494" priority="11" rank="1"/>
  </conditionalFormatting>
  <conditionalFormatting sqref="E167:G167">
    <cfRule type="top10" dxfId="2493" priority="10" rank="1"/>
  </conditionalFormatting>
  <conditionalFormatting sqref="E169:G169">
    <cfRule type="top10" dxfId="2492" priority="9" rank="1"/>
  </conditionalFormatting>
  <conditionalFormatting sqref="E171:G171">
    <cfRule type="top10" dxfId="2491" priority="8" rank="1"/>
  </conditionalFormatting>
  <conditionalFormatting sqref="E173:G173">
    <cfRule type="top10" dxfId="2490" priority="7" rank="1"/>
  </conditionalFormatting>
  <conditionalFormatting sqref="E175:G175">
    <cfRule type="top10" dxfId="2489" priority="6" rank="1"/>
  </conditionalFormatting>
  <conditionalFormatting sqref="E177:G177">
    <cfRule type="top10" dxfId="2488" priority="5" rank="1"/>
  </conditionalFormatting>
  <conditionalFormatting sqref="E179:G179">
    <cfRule type="top10" dxfId="2487" priority="4" rank="1"/>
  </conditionalFormatting>
  <conditionalFormatting sqref="E181:G181">
    <cfRule type="top10" dxfId="2486" priority="3" rank="1"/>
  </conditionalFormatting>
  <conditionalFormatting sqref="E183:G183">
    <cfRule type="top10" dxfId="2485" priority="2" rank="1"/>
  </conditionalFormatting>
  <conditionalFormatting sqref="E185:G185">
    <cfRule type="top10" dxfId="248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322</v>
      </c>
    </row>
    <row r="3" spans="1:10" ht="15" customHeight="1">
      <c r="B3" s="4"/>
    </row>
    <row r="4" spans="1:10" ht="15" customHeight="1">
      <c r="B4" s="4" t="s">
        <v>85</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280</v>
      </c>
      <c r="F7" s="14" t="s">
        <v>281</v>
      </c>
      <c r="G7" s="14" t="s">
        <v>282</v>
      </c>
      <c r="H7" s="14" t="s">
        <v>283</v>
      </c>
      <c r="I7" s="14" t="s">
        <v>106</v>
      </c>
      <c r="J7" s="14" t="s">
        <v>103</v>
      </c>
    </row>
    <row r="8" spans="1:10" ht="15.95" customHeight="1" thickTop="1">
      <c r="B8" s="48" t="s">
        <v>300</v>
      </c>
      <c r="C8" s="49"/>
      <c r="D8" s="15">
        <v>16158</v>
      </c>
      <c r="E8" s="16">
        <v>1817</v>
      </c>
      <c r="F8" s="17">
        <v>6099</v>
      </c>
      <c r="G8" s="17">
        <v>1060</v>
      </c>
      <c r="H8" s="17">
        <v>1995</v>
      </c>
      <c r="I8" s="17">
        <v>572</v>
      </c>
      <c r="J8" s="17">
        <v>4615</v>
      </c>
    </row>
    <row r="9" spans="1:10" ht="15.95" customHeight="1">
      <c r="B9" s="50"/>
      <c r="C9" s="51"/>
      <c r="D9" s="18">
        <v>1</v>
      </c>
      <c r="E9" s="32">
        <v>0.11245203614308702</v>
      </c>
      <c r="F9" s="33">
        <v>0.37746008169327888</v>
      </c>
      <c r="G9" s="33">
        <v>6.560217848743656E-2</v>
      </c>
      <c r="H9" s="33">
        <v>0.12346825102116599</v>
      </c>
      <c r="I9" s="33">
        <v>3.540042084416388E-2</v>
      </c>
      <c r="J9" s="33">
        <v>0.28561703181086767</v>
      </c>
    </row>
    <row r="10" spans="1:10" ht="15.95" customHeight="1">
      <c r="B10" s="64" t="s">
        <v>323</v>
      </c>
      <c r="C10" s="52" t="s">
        <v>246</v>
      </c>
      <c r="D10" s="34">
        <v>966</v>
      </c>
      <c r="E10" s="35">
        <v>167</v>
      </c>
      <c r="F10" s="36">
        <v>343</v>
      </c>
      <c r="G10" s="36">
        <v>59</v>
      </c>
      <c r="H10" s="36">
        <v>103</v>
      </c>
      <c r="I10" s="36">
        <v>34</v>
      </c>
      <c r="J10" s="36">
        <v>260</v>
      </c>
    </row>
    <row r="11" spans="1:10" ht="15.95" customHeight="1">
      <c r="B11" s="65"/>
      <c r="C11" s="53"/>
      <c r="D11" s="18">
        <v>1</v>
      </c>
      <c r="E11" s="19">
        <v>0.17287784679089027</v>
      </c>
      <c r="F11" s="20">
        <v>0.35507246376811596</v>
      </c>
      <c r="G11" s="20">
        <v>6.1076604554865424E-2</v>
      </c>
      <c r="H11" s="20">
        <v>0.10662525879917184</v>
      </c>
      <c r="I11" s="20">
        <v>3.5196687370600416E-2</v>
      </c>
      <c r="J11" s="20">
        <v>0.2691511387163561</v>
      </c>
    </row>
    <row r="12" spans="1:10" ht="15.95" customHeight="1">
      <c r="B12" s="65"/>
      <c r="C12" s="54" t="s">
        <v>247</v>
      </c>
      <c r="D12" s="21">
        <v>5034</v>
      </c>
      <c r="E12" s="22">
        <v>567</v>
      </c>
      <c r="F12" s="23">
        <v>2037</v>
      </c>
      <c r="G12" s="23">
        <v>390</v>
      </c>
      <c r="H12" s="23">
        <v>684</v>
      </c>
      <c r="I12" s="23">
        <v>174</v>
      </c>
      <c r="J12" s="23">
        <v>1182</v>
      </c>
    </row>
    <row r="13" spans="1:10" ht="15.95" customHeight="1">
      <c r="B13" s="65"/>
      <c r="C13" s="53"/>
      <c r="D13" s="24">
        <v>1</v>
      </c>
      <c r="E13" s="19">
        <v>0.11263408820023837</v>
      </c>
      <c r="F13" s="20">
        <v>0.40464839094159716</v>
      </c>
      <c r="G13" s="20">
        <v>7.7473182359952319E-2</v>
      </c>
      <c r="H13" s="20">
        <v>0.13587604290822408</v>
      </c>
      <c r="I13" s="20">
        <v>3.4564958283671038E-2</v>
      </c>
      <c r="J13" s="20">
        <v>0.23480333730631706</v>
      </c>
    </row>
    <row r="14" spans="1:10" ht="15.95" customHeight="1">
      <c r="B14" s="65"/>
      <c r="C14" s="54" t="s">
        <v>248</v>
      </c>
      <c r="D14" s="21">
        <v>8843</v>
      </c>
      <c r="E14" s="22">
        <v>1004</v>
      </c>
      <c r="F14" s="23">
        <v>3520</v>
      </c>
      <c r="G14" s="23">
        <v>579</v>
      </c>
      <c r="H14" s="23">
        <v>1129</v>
      </c>
      <c r="I14" s="23">
        <v>341</v>
      </c>
      <c r="J14" s="23">
        <v>2270</v>
      </c>
    </row>
    <row r="15" spans="1:10" ht="15.95" customHeight="1">
      <c r="B15" s="66"/>
      <c r="C15" s="59"/>
      <c r="D15" s="18">
        <v>1</v>
      </c>
      <c r="E15" s="32">
        <v>0.11353613027253194</v>
      </c>
      <c r="F15" s="33">
        <v>0.39805495872441476</v>
      </c>
      <c r="G15" s="33">
        <v>6.5475517358362545E-2</v>
      </c>
      <c r="H15" s="33">
        <v>0.12767160465905236</v>
      </c>
      <c r="I15" s="33">
        <v>3.8561574126427682E-2</v>
      </c>
      <c r="J15" s="33">
        <v>0.25670021485921068</v>
      </c>
    </row>
    <row r="16" spans="1:10" ht="15.95" customHeight="1">
      <c r="A16" s="38"/>
      <c r="B16" s="41"/>
      <c r="C16" s="47"/>
      <c r="D16" s="42"/>
      <c r="E16" s="42"/>
      <c r="F16" s="42"/>
      <c r="G16" s="42"/>
      <c r="H16" s="42"/>
      <c r="I16" s="42"/>
      <c r="J16" s="42"/>
    </row>
    <row r="17" spans="1:10" ht="15.95" hidden="1" customHeight="1">
      <c r="A17" s="38"/>
      <c r="B17" s="43"/>
      <c r="C17" s="46"/>
      <c r="D17" s="44"/>
      <c r="E17" s="44"/>
      <c r="F17" s="44"/>
      <c r="G17" s="44"/>
      <c r="H17" s="44"/>
      <c r="I17" s="44"/>
      <c r="J17" s="44"/>
    </row>
    <row r="18" spans="1:10" ht="15.95" hidden="1" customHeight="1">
      <c r="A18" s="38"/>
      <c r="B18" s="43"/>
      <c r="C18" s="46"/>
      <c r="D18" s="45"/>
      <c r="E18" s="45"/>
      <c r="F18" s="45"/>
      <c r="G18" s="45"/>
      <c r="H18" s="45"/>
      <c r="I18" s="45"/>
      <c r="J18" s="45"/>
    </row>
    <row r="19" spans="1:10" ht="15.95" hidden="1" customHeight="1">
      <c r="A19" s="38"/>
      <c r="B19" s="43"/>
      <c r="C19" s="46"/>
      <c r="D19" s="44"/>
      <c r="E19" s="44"/>
      <c r="F19" s="44"/>
      <c r="G19" s="44"/>
      <c r="H19" s="44"/>
      <c r="I19" s="44"/>
      <c r="J19" s="44"/>
    </row>
    <row r="20" spans="1:10" ht="15.95" hidden="1" customHeight="1">
      <c r="A20" s="38"/>
      <c r="B20" s="43"/>
      <c r="C20" s="46"/>
      <c r="D20" s="45"/>
      <c r="E20" s="45"/>
      <c r="F20" s="45"/>
      <c r="G20" s="45"/>
      <c r="H20" s="45"/>
      <c r="I20" s="45"/>
      <c r="J20" s="45"/>
    </row>
    <row r="21" spans="1:10" ht="15.95" hidden="1" customHeight="1">
      <c r="A21" s="38"/>
      <c r="B21" s="43"/>
      <c r="C21" s="46"/>
      <c r="D21" s="44"/>
      <c r="E21" s="44"/>
      <c r="F21" s="44"/>
      <c r="G21" s="44"/>
      <c r="H21" s="44"/>
      <c r="I21" s="44"/>
      <c r="J21" s="44"/>
    </row>
    <row r="22" spans="1:10" ht="15.95" hidden="1" customHeight="1">
      <c r="A22" s="38"/>
      <c r="B22" s="43"/>
      <c r="C22" s="46"/>
      <c r="D22" s="45"/>
      <c r="E22" s="45"/>
      <c r="F22" s="45"/>
      <c r="G22" s="45"/>
      <c r="H22" s="45"/>
      <c r="I22" s="45"/>
      <c r="J22" s="45"/>
    </row>
    <row r="23" spans="1:10" ht="15.95" hidden="1" customHeight="1">
      <c r="A23" s="38"/>
      <c r="B23" s="43"/>
      <c r="C23" s="46"/>
      <c r="D23" s="44"/>
      <c r="E23" s="44"/>
      <c r="F23" s="44"/>
      <c r="G23" s="44"/>
      <c r="H23" s="44"/>
      <c r="I23" s="44"/>
      <c r="J23" s="44"/>
    </row>
    <row r="24" spans="1:10" ht="15.95" hidden="1" customHeight="1">
      <c r="A24" s="38"/>
      <c r="B24" s="43"/>
      <c r="C24" s="46"/>
      <c r="D24" s="45"/>
      <c r="E24" s="45"/>
      <c r="F24" s="45"/>
      <c r="G24" s="45"/>
      <c r="H24" s="45"/>
      <c r="I24" s="45"/>
      <c r="J24" s="45"/>
    </row>
    <row r="25" spans="1:10" ht="15.95" hidden="1" customHeight="1">
      <c r="A25" s="38"/>
      <c r="B25" s="43"/>
      <c r="C25" s="46"/>
      <c r="D25" s="44"/>
      <c r="E25" s="44"/>
      <c r="F25" s="44"/>
      <c r="G25" s="44"/>
      <c r="H25" s="44"/>
      <c r="I25" s="44"/>
      <c r="J25" s="44"/>
    </row>
    <row r="26" spans="1:10" ht="15.95" hidden="1" customHeight="1">
      <c r="A26" s="38"/>
      <c r="B26" s="43"/>
      <c r="C26" s="46"/>
      <c r="D26" s="45"/>
      <c r="E26" s="45"/>
      <c r="F26" s="45"/>
      <c r="G26" s="45"/>
      <c r="H26" s="45"/>
      <c r="I26" s="45"/>
      <c r="J26" s="45"/>
    </row>
    <row r="27" spans="1:10" ht="15.95" hidden="1" customHeight="1">
      <c r="A27" s="38"/>
      <c r="B27" s="43"/>
      <c r="C27" s="46"/>
      <c r="D27" s="44"/>
      <c r="E27" s="44"/>
      <c r="F27" s="44"/>
      <c r="G27" s="44"/>
      <c r="H27" s="44"/>
      <c r="I27" s="44"/>
      <c r="J27" s="44"/>
    </row>
    <row r="28" spans="1:10" ht="15.95" hidden="1" customHeight="1">
      <c r="A28" s="38"/>
      <c r="B28" s="43"/>
      <c r="C28" s="46"/>
      <c r="D28" s="45"/>
      <c r="E28" s="45"/>
      <c r="F28" s="45"/>
      <c r="G28" s="45"/>
      <c r="H28" s="45"/>
      <c r="I28" s="45"/>
      <c r="J28" s="45"/>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6:C17"/>
    <mergeCell ref="B8:C9"/>
    <mergeCell ref="C10:C11"/>
    <mergeCell ref="C12:C13"/>
    <mergeCell ref="C14:C15"/>
    <mergeCell ref="B10:B15"/>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2483" priority="90" rank="1"/>
  </conditionalFormatting>
  <conditionalFormatting sqref="E11:J11">
    <cfRule type="top10" dxfId="2482" priority="89" rank="1"/>
  </conditionalFormatting>
  <conditionalFormatting sqref="E13:J13">
    <cfRule type="top10" dxfId="2481" priority="88" rank="1"/>
  </conditionalFormatting>
  <conditionalFormatting sqref="E15:J15">
    <cfRule type="top10" dxfId="2480" priority="87" rank="1"/>
  </conditionalFormatting>
  <conditionalFormatting sqref="E17:J17">
    <cfRule type="top10" dxfId="2479" priority="85" rank="1"/>
  </conditionalFormatting>
  <conditionalFormatting sqref="E19:J19">
    <cfRule type="top10" dxfId="2478" priority="84" rank="1"/>
  </conditionalFormatting>
  <conditionalFormatting sqref="E21:J21">
    <cfRule type="top10" dxfId="2477" priority="83" rank="1"/>
  </conditionalFormatting>
  <conditionalFormatting sqref="E23:J23">
    <cfRule type="top10" dxfId="2476" priority="82" rank="1"/>
  </conditionalFormatting>
  <conditionalFormatting sqref="E25:J25">
    <cfRule type="top10" dxfId="2475" priority="81" rank="1"/>
  </conditionalFormatting>
  <conditionalFormatting sqref="E27:J27">
    <cfRule type="top10" dxfId="2474" priority="80" rank="1"/>
  </conditionalFormatting>
  <conditionalFormatting sqref="E29:J29">
    <cfRule type="top10" dxfId="2473" priority="79" rank="1"/>
  </conditionalFormatting>
  <conditionalFormatting sqref="E31:J31">
    <cfRule type="top10" dxfId="2472" priority="78" rank="1"/>
  </conditionalFormatting>
  <conditionalFormatting sqref="E33:J33">
    <cfRule type="top10" dxfId="2471" priority="77" rank="1"/>
  </conditionalFormatting>
  <conditionalFormatting sqref="E35:J35">
    <cfRule type="top10" dxfId="2470" priority="76" rank="1"/>
  </conditionalFormatting>
  <conditionalFormatting sqref="E37:J37">
    <cfRule type="top10" dxfId="2469" priority="75" rank="1"/>
  </conditionalFormatting>
  <conditionalFormatting sqref="E39:J39">
    <cfRule type="top10" dxfId="2468" priority="74" rank="1"/>
  </conditionalFormatting>
  <conditionalFormatting sqref="E41:J41">
    <cfRule type="top10" dxfId="2467" priority="73" rank="1"/>
  </conditionalFormatting>
  <conditionalFormatting sqref="E43:J43">
    <cfRule type="top10" dxfId="2466" priority="72" rank="1"/>
  </conditionalFormatting>
  <conditionalFormatting sqref="E45:J45">
    <cfRule type="top10" dxfId="2465" priority="71" rank="1"/>
  </conditionalFormatting>
  <conditionalFormatting sqref="E47:J47">
    <cfRule type="top10" dxfId="2464" priority="70" rank="1"/>
  </conditionalFormatting>
  <conditionalFormatting sqref="E49:J49">
    <cfRule type="top10" dxfId="2463" priority="69" rank="1"/>
  </conditionalFormatting>
  <conditionalFormatting sqref="E51:J51">
    <cfRule type="top10" dxfId="2462" priority="68" rank="1"/>
  </conditionalFormatting>
  <conditionalFormatting sqref="E53:J53">
    <cfRule type="top10" dxfId="2461" priority="67" rank="1"/>
  </conditionalFormatting>
  <conditionalFormatting sqref="E55:J55">
    <cfRule type="top10" dxfId="2460" priority="66" rank="1"/>
  </conditionalFormatting>
  <conditionalFormatting sqref="E57:J57">
    <cfRule type="top10" dxfId="2459" priority="65" rank="1"/>
  </conditionalFormatting>
  <conditionalFormatting sqref="E59:J59">
    <cfRule type="top10" dxfId="2458" priority="64" rank="1"/>
  </conditionalFormatting>
  <conditionalFormatting sqref="E61:J61">
    <cfRule type="top10" dxfId="2457" priority="63" rank="1"/>
  </conditionalFormatting>
  <conditionalFormatting sqref="E63:J63">
    <cfRule type="top10" dxfId="2456" priority="62" rank="1"/>
  </conditionalFormatting>
  <conditionalFormatting sqref="E65:J65">
    <cfRule type="top10" dxfId="2455" priority="61" rank="1"/>
  </conditionalFormatting>
  <conditionalFormatting sqref="E67:J67">
    <cfRule type="top10" dxfId="2454" priority="60" rank="1"/>
  </conditionalFormatting>
  <conditionalFormatting sqref="E69:J69">
    <cfRule type="top10" dxfId="2453" priority="59" rank="1"/>
  </conditionalFormatting>
  <conditionalFormatting sqref="E71:J71">
    <cfRule type="top10" dxfId="2452" priority="58" rank="1"/>
  </conditionalFormatting>
  <conditionalFormatting sqref="E73:J73">
    <cfRule type="top10" dxfId="2451" priority="57" rank="1"/>
  </conditionalFormatting>
  <conditionalFormatting sqref="E75:J75">
    <cfRule type="top10" dxfId="2450" priority="56" rank="1"/>
  </conditionalFormatting>
  <conditionalFormatting sqref="E77:J77">
    <cfRule type="top10" dxfId="2449" priority="55" rank="1"/>
  </conditionalFormatting>
  <conditionalFormatting sqref="E79:J79">
    <cfRule type="top10" dxfId="2448" priority="54" rank="1"/>
  </conditionalFormatting>
  <conditionalFormatting sqref="E81:J81">
    <cfRule type="top10" dxfId="2447" priority="53" rank="1"/>
  </conditionalFormatting>
  <conditionalFormatting sqref="E83:J83">
    <cfRule type="top10" dxfId="2446" priority="52" rank="1"/>
  </conditionalFormatting>
  <conditionalFormatting sqref="E85:J85">
    <cfRule type="top10" dxfId="2445" priority="51" rank="1"/>
  </conditionalFormatting>
  <conditionalFormatting sqref="E87:J87">
    <cfRule type="top10" dxfId="2444" priority="50" rank="1"/>
  </conditionalFormatting>
  <conditionalFormatting sqref="E89:J89">
    <cfRule type="top10" dxfId="2443" priority="49" rank="1"/>
  </conditionalFormatting>
  <conditionalFormatting sqref="E91:J91">
    <cfRule type="top10" dxfId="2442" priority="48" rank="1"/>
  </conditionalFormatting>
  <conditionalFormatting sqref="E93:J93">
    <cfRule type="top10" dxfId="2441" priority="47" rank="1"/>
  </conditionalFormatting>
  <conditionalFormatting sqref="E95:J95">
    <cfRule type="top10" dxfId="2440" priority="46" rank="1"/>
  </conditionalFormatting>
  <conditionalFormatting sqref="E97:J97">
    <cfRule type="top10" dxfId="2439" priority="45" rank="1"/>
  </conditionalFormatting>
  <conditionalFormatting sqref="E99:J99">
    <cfRule type="top10" dxfId="2438" priority="44" rank="1"/>
  </conditionalFormatting>
  <conditionalFormatting sqref="E101:J101">
    <cfRule type="top10" dxfId="2437" priority="43" rank="1"/>
  </conditionalFormatting>
  <conditionalFormatting sqref="E103:J103">
    <cfRule type="top10" dxfId="2436" priority="42" rank="1"/>
  </conditionalFormatting>
  <conditionalFormatting sqref="E105:J105">
    <cfRule type="top10" dxfId="2435" priority="41" rank="1"/>
  </conditionalFormatting>
  <conditionalFormatting sqref="E107:J107">
    <cfRule type="top10" dxfId="2434" priority="40" rank="1"/>
  </conditionalFormatting>
  <conditionalFormatting sqref="E109:J109">
    <cfRule type="top10" dxfId="2433" priority="39" rank="1"/>
  </conditionalFormatting>
  <conditionalFormatting sqref="E111:J111">
    <cfRule type="top10" dxfId="2432" priority="38" rank="1"/>
  </conditionalFormatting>
  <conditionalFormatting sqref="E113:J113">
    <cfRule type="top10" dxfId="2431" priority="37" rank="1"/>
  </conditionalFormatting>
  <conditionalFormatting sqref="E115:J115">
    <cfRule type="top10" dxfId="2430" priority="36" rank="1"/>
  </conditionalFormatting>
  <conditionalFormatting sqref="E117:J117">
    <cfRule type="top10" dxfId="2429" priority="35" rank="1"/>
  </conditionalFormatting>
  <conditionalFormatting sqref="E119:J119">
    <cfRule type="top10" dxfId="2428" priority="34" rank="1"/>
  </conditionalFormatting>
  <conditionalFormatting sqref="E121:J121">
    <cfRule type="top10" dxfId="2427" priority="33" rank="1"/>
  </conditionalFormatting>
  <conditionalFormatting sqref="E123:J123">
    <cfRule type="top10" dxfId="2426" priority="32" rank="1"/>
  </conditionalFormatting>
  <conditionalFormatting sqref="E125:J125">
    <cfRule type="top10" dxfId="2425" priority="31" rank="1"/>
  </conditionalFormatting>
  <conditionalFormatting sqref="E127:J127">
    <cfRule type="top10" dxfId="2424" priority="30" rank="1"/>
  </conditionalFormatting>
  <conditionalFormatting sqref="E129:J129">
    <cfRule type="top10" dxfId="2423" priority="29" rank="1"/>
  </conditionalFormatting>
  <conditionalFormatting sqref="E131:J131">
    <cfRule type="top10" dxfId="2422" priority="28" rank="1"/>
  </conditionalFormatting>
  <conditionalFormatting sqref="E133:J133">
    <cfRule type="top10" dxfId="2421" priority="27" rank="1"/>
  </conditionalFormatting>
  <conditionalFormatting sqref="E135:J135">
    <cfRule type="top10" dxfId="2420" priority="26" rank="1"/>
  </conditionalFormatting>
  <conditionalFormatting sqref="E137:J137">
    <cfRule type="top10" dxfId="2419" priority="25" rank="1"/>
  </conditionalFormatting>
  <conditionalFormatting sqref="E139:J139">
    <cfRule type="top10" dxfId="2418" priority="24" rank="1"/>
  </conditionalFormatting>
  <conditionalFormatting sqref="E141:J141">
    <cfRule type="top10" dxfId="2417" priority="23" rank="1"/>
  </conditionalFormatting>
  <conditionalFormatting sqref="E143:J143">
    <cfRule type="top10" dxfId="2416" priority="22" rank="1"/>
  </conditionalFormatting>
  <conditionalFormatting sqref="E145:J145">
    <cfRule type="top10" dxfId="2415" priority="21" rank="1"/>
  </conditionalFormatting>
  <conditionalFormatting sqref="E147:J147">
    <cfRule type="top10" dxfId="2414" priority="20" rank="1"/>
  </conditionalFormatting>
  <conditionalFormatting sqref="E149:J149">
    <cfRule type="top10" dxfId="2413" priority="19" rank="1"/>
  </conditionalFormatting>
  <conditionalFormatting sqref="E151:J151">
    <cfRule type="top10" dxfId="2412" priority="18" rank="1"/>
  </conditionalFormatting>
  <conditionalFormatting sqref="E153:J153">
    <cfRule type="top10" dxfId="2411" priority="17" rank="1"/>
  </conditionalFormatting>
  <conditionalFormatting sqref="E155:J155">
    <cfRule type="top10" dxfId="2410" priority="16" rank="1"/>
  </conditionalFormatting>
  <conditionalFormatting sqref="E157:J157">
    <cfRule type="top10" dxfId="2409" priority="15" rank="1"/>
  </conditionalFormatting>
  <conditionalFormatting sqref="E159:J159">
    <cfRule type="top10" dxfId="2408" priority="14" rank="1"/>
  </conditionalFormatting>
  <conditionalFormatting sqref="E161:J161">
    <cfRule type="top10" dxfId="2407" priority="13" rank="1"/>
  </conditionalFormatting>
  <conditionalFormatting sqref="E163:J163">
    <cfRule type="top10" dxfId="2406" priority="12" rank="1"/>
  </conditionalFormatting>
  <conditionalFormatting sqref="E165:J165">
    <cfRule type="top10" dxfId="2405" priority="11" rank="1"/>
  </conditionalFormatting>
  <conditionalFormatting sqref="E167:J167">
    <cfRule type="top10" dxfId="2404" priority="10" rank="1"/>
  </conditionalFormatting>
  <conditionalFormatting sqref="E169:J169">
    <cfRule type="top10" dxfId="2403" priority="9" rank="1"/>
  </conditionalFormatting>
  <conditionalFormatting sqref="E171:J171">
    <cfRule type="top10" dxfId="2402" priority="8" rank="1"/>
  </conditionalFormatting>
  <conditionalFormatting sqref="E173:J173">
    <cfRule type="top10" dxfId="2401" priority="7" rank="1"/>
  </conditionalFormatting>
  <conditionalFormatting sqref="E175:J175">
    <cfRule type="top10" dxfId="2400" priority="6" rank="1"/>
  </conditionalFormatting>
  <conditionalFormatting sqref="E177:J177">
    <cfRule type="top10" dxfId="2399" priority="5" rank="1"/>
  </conditionalFormatting>
  <conditionalFormatting sqref="E179:J179">
    <cfRule type="top10" dxfId="2398" priority="4" rank="1"/>
  </conditionalFormatting>
  <conditionalFormatting sqref="E181:J181">
    <cfRule type="top10" dxfId="2397" priority="3" rank="1"/>
  </conditionalFormatting>
  <conditionalFormatting sqref="E183:J183">
    <cfRule type="top10" dxfId="2396" priority="2" rank="1"/>
  </conditionalFormatting>
  <conditionalFormatting sqref="E185:J185">
    <cfRule type="top10" dxfId="239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324</v>
      </c>
    </row>
    <row r="3" spans="1:10" ht="15" customHeight="1">
      <c r="B3" s="4"/>
    </row>
    <row r="4" spans="1:10" ht="15" customHeight="1">
      <c r="B4" s="4" t="s">
        <v>86</v>
      </c>
    </row>
    <row r="5" spans="1:10" ht="15" customHeight="1">
      <c r="B5" s="4" t="s">
        <v>317</v>
      </c>
    </row>
    <row r="6" spans="1:10" ht="2.1" customHeight="1">
      <c r="B6" s="5"/>
      <c r="C6" s="6"/>
      <c r="D6" s="7"/>
      <c r="E6" s="8"/>
      <c r="F6" s="9"/>
      <c r="G6" s="9"/>
      <c r="H6" s="9"/>
      <c r="I6" s="9"/>
      <c r="J6" s="9"/>
    </row>
    <row r="7" spans="1:10" ht="117.95" customHeight="1" thickBot="1">
      <c r="A7" s="10"/>
      <c r="B7" s="11"/>
      <c r="C7" s="12" t="s">
        <v>298</v>
      </c>
      <c r="D7" s="13" t="s">
        <v>299</v>
      </c>
      <c r="E7" s="14" t="s">
        <v>179</v>
      </c>
      <c r="F7" s="14" t="s">
        <v>180</v>
      </c>
      <c r="G7" s="14" t="s">
        <v>181</v>
      </c>
      <c r="H7" s="14" t="s">
        <v>182</v>
      </c>
      <c r="I7" s="14" t="s">
        <v>183</v>
      </c>
      <c r="J7" s="14" t="s">
        <v>103</v>
      </c>
    </row>
    <row r="8" spans="1:10" ht="15.95" customHeight="1" thickTop="1">
      <c r="B8" s="48" t="s">
        <v>300</v>
      </c>
      <c r="C8" s="49"/>
      <c r="D8" s="15">
        <v>12663</v>
      </c>
      <c r="E8" s="16">
        <v>5768</v>
      </c>
      <c r="F8" s="17">
        <v>5405</v>
      </c>
      <c r="G8" s="17">
        <v>986</v>
      </c>
      <c r="H8" s="17">
        <v>279</v>
      </c>
      <c r="I8" s="17">
        <v>88</v>
      </c>
      <c r="J8" s="17">
        <v>137</v>
      </c>
    </row>
    <row r="9" spans="1:10" ht="15.95" customHeight="1">
      <c r="B9" s="50"/>
      <c r="C9" s="51"/>
      <c r="D9" s="18">
        <v>1</v>
      </c>
      <c r="E9" s="32">
        <v>0.45550027639579876</v>
      </c>
      <c r="F9" s="33">
        <v>0.42683408355050145</v>
      </c>
      <c r="G9" s="33">
        <v>7.7864645028824134E-2</v>
      </c>
      <c r="H9" s="33">
        <v>2.2032693674484721E-2</v>
      </c>
      <c r="I9" s="33">
        <v>6.9493800837084419E-3</v>
      </c>
      <c r="J9" s="33">
        <v>1.0818921266682461E-2</v>
      </c>
    </row>
    <row r="10" spans="1:10" ht="15.95" customHeight="1">
      <c r="B10" s="57" t="s">
        <v>325</v>
      </c>
      <c r="C10" s="52" t="s">
        <v>249</v>
      </c>
      <c r="D10" s="34">
        <v>891</v>
      </c>
      <c r="E10" s="35">
        <v>502</v>
      </c>
      <c r="F10" s="36">
        <v>302</v>
      </c>
      <c r="G10" s="36">
        <v>47</v>
      </c>
      <c r="H10" s="36">
        <v>20</v>
      </c>
      <c r="I10" s="36">
        <v>10</v>
      </c>
      <c r="J10" s="36">
        <v>10</v>
      </c>
    </row>
    <row r="11" spans="1:10" ht="15.95" customHeight="1">
      <c r="B11" s="58"/>
      <c r="C11" s="53"/>
      <c r="D11" s="18">
        <v>1</v>
      </c>
      <c r="E11" s="19">
        <v>0.56341189674523007</v>
      </c>
      <c r="F11" s="20">
        <v>0.33894500561167229</v>
      </c>
      <c r="G11" s="20">
        <v>5.2749719416386086E-2</v>
      </c>
      <c r="H11" s="20">
        <v>2.2446689113355778E-2</v>
      </c>
      <c r="I11" s="20">
        <v>1.1223344556677889E-2</v>
      </c>
      <c r="J11" s="20">
        <v>1.1223344556677889E-2</v>
      </c>
    </row>
    <row r="12" spans="1:10" ht="15.95" customHeight="1">
      <c r="B12" s="58"/>
      <c r="C12" s="54" t="s">
        <v>250</v>
      </c>
      <c r="D12" s="21">
        <v>3936</v>
      </c>
      <c r="E12" s="22">
        <v>1808</v>
      </c>
      <c r="F12" s="23">
        <v>1728</v>
      </c>
      <c r="G12" s="23">
        <v>255</v>
      </c>
      <c r="H12" s="23">
        <v>89</v>
      </c>
      <c r="I12" s="23">
        <v>14</v>
      </c>
      <c r="J12" s="23">
        <v>42</v>
      </c>
    </row>
    <row r="13" spans="1:10" ht="15.95" customHeight="1">
      <c r="B13" s="58"/>
      <c r="C13" s="53"/>
      <c r="D13" s="24">
        <v>1</v>
      </c>
      <c r="E13" s="19">
        <v>0.45934959349593496</v>
      </c>
      <c r="F13" s="20">
        <v>0.43902439024390244</v>
      </c>
      <c r="G13" s="20">
        <v>6.4786585365853661E-2</v>
      </c>
      <c r="H13" s="20">
        <v>2.261178861788618E-2</v>
      </c>
      <c r="I13" s="20">
        <v>3.5569105691056909E-3</v>
      </c>
      <c r="J13" s="20">
        <v>1.0670731707317074E-2</v>
      </c>
    </row>
    <row r="14" spans="1:10" ht="15.95" customHeight="1">
      <c r="B14" s="58"/>
      <c r="C14" s="54" t="s">
        <v>251</v>
      </c>
      <c r="D14" s="21">
        <v>2262</v>
      </c>
      <c r="E14" s="22">
        <v>874</v>
      </c>
      <c r="F14" s="23">
        <v>1094</v>
      </c>
      <c r="G14" s="23">
        <v>210</v>
      </c>
      <c r="H14" s="23">
        <v>49</v>
      </c>
      <c r="I14" s="23">
        <v>14</v>
      </c>
      <c r="J14" s="23">
        <v>21</v>
      </c>
    </row>
    <row r="15" spans="1:10" ht="15.95" customHeight="1">
      <c r="B15" s="58"/>
      <c r="C15" s="53"/>
      <c r="D15" s="24">
        <v>1</v>
      </c>
      <c r="E15" s="19">
        <v>0.38638373121131742</v>
      </c>
      <c r="F15" s="20">
        <v>0.48364279398762156</v>
      </c>
      <c r="G15" s="20">
        <v>9.2838196286472149E-2</v>
      </c>
      <c r="H15" s="20">
        <v>2.1662245800176835E-2</v>
      </c>
      <c r="I15" s="20">
        <v>6.18921308576481E-3</v>
      </c>
      <c r="J15" s="20">
        <v>9.2838196286472146E-3</v>
      </c>
    </row>
    <row r="16" spans="1:10" ht="15.95" customHeight="1">
      <c r="B16" s="58"/>
      <c r="C16" s="54" t="s">
        <v>252</v>
      </c>
      <c r="D16" s="21">
        <v>1914</v>
      </c>
      <c r="E16" s="22">
        <v>831</v>
      </c>
      <c r="F16" s="23">
        <v>864</v>
      </c>
      <c r="G16" s="23">
        <v>138</v>
      </c>
      <c r="H16" s="23">
        <v>48</v>
      </c>
      <c r="I16" s="23">
        <v>16</v>
      </c>
      <c r="J16" s="23">
        <v>17</v>
      </c>
    </row>
    <row r="17" spans="1:10" ht="15.95" customHeight="1">
      <c r="B17" s="58"/>
      <c r="C17" s="53"/>
      <c r="D17" s="24">
        <v>1</v>
      </c>
      <c r="E17" s="19">
        <v>0.43416927899686519</v>
      </c>
      <c r="F17" s="20">
        <v>0.45141065830721006</v>
      </c>
      <c r="G17" s="20">
        <v>7.2100313479623826E-2</v>
      </c>
      <c r="H17" s="20">
        <v>2.5078369905956112E-2</v>
      </c>
      <c r="I17" s="20">
        <v>8.3594566353187051E-3</v>
      </c>
      <c r="J17" s="20">
        <v>8.881922675026124E-3</v>
      </c>
    </row>
    <row r="18" spans="1:10" ht="15.95" customHeight="1">
      <c r="B18" s="58"/>
      <c r="C18" s="54" t="s">
        <v>176</v>
      </c>
      <c r="D18" s="21">
        <v>3348</v>
      </c>
      <c r="E18" s="22">
        <v>1609</v>
      </c>
      <c r="F18" s="23">
        <v>1302</v>
      </c>
      <c r="G18" s="23">
        <v>317</v>
      </c>
      <c r="H18" s="23">
        <v>63</v>
      </c>
      <c r="I18" s="23">
        <v>29</v>
      </c>
      <c r="J18" s="23">
        <v>28</v>
      </c>
    </row>
    <row r="19" spans="1:10" ht="15.95" customHeight="1">
      <c r="B19" s="58"/>
      <c r="C19" s="59"/>
      <c r="D19" s="18">
        <v>1</v>
      </c>
      <c r="E19" s="32">
        <v>0.48058542413381122</v>
      </c>
      <c r="F19" s="33">
        <v>0.3888888888888889</v>
      </c>
      <c r="G19" s="33">
        <v>9.4683393070489841E-2</v>
      </c>
      <c r="H19" s="33">
        <v>1.8817204301075269E-2</v>
      </c>
      <c r="I19" s="33">
        <v>8.6618876941457583E-3</v>
      </c>
      <c r="J19" s="33">
        <v>8.3632019115890081E-3</v>
      </c>
    </row>
    <row r="20" spans="1:10" ht="15.95" customHeight="1">
      <c r="A20" s="38"/>
      <c r="B20" s="41"/>
      <c r="C20" s="47"/>
      <c r="D20" s="42"/>
      <c r="E20" s="42"/>
      <c r="F20" s="42"/>
      <c r="G20" s="42"/>
      <c r="H20" s="42"/>
      <c r="I20" s="42"/>
      <c r="J20" s="42"/>
    </row>
    <row r="21" spans="1:10" ht="15.95" hidden="1" customHeight="1">
      <c r="A21" s="38"/>
      <c r="B21" s="43"/>
      <c r="C21" s="46"/>
      <c r="D21" s="44"/>
      <c r="E21" s="44"/>
      <c r="F21" s="44"/>
      <c r="G21" s="44"/>
      <c r="H21" s="44"/>
      <c r="I21" s="44"/>
      <c r="J21" s="44"/>
    </row>
    <row r="22" spans="1:10" ht="15.95" hidden="1" customHeight="1">
      <c r="A22" s="38"/>
      <c r="B22" s="43"/>
      <c r="C22" s="46"/>
      <c r="D22" s="45"/>
      <c r="E22" s="45"/>
      <c r="F22" s="45"/>
      <c r="G22" s="45"/>
      <c r="H22" s="45"/>
      <c r="I22" s="45"/>
      <c r="J22" s="45"/>
    </row>
    <row r="23" spans="1:10" ht="15.95" hidden="1" customHeight="1">
      <c r="A23" s="38"/>
      <c r="B23" s="43"/>
      <c r="C23" s="46"/>
      <c r="D23" s="44"/>
      <c r="E23" s="44"/>
      <c r="F23" s="44"/>
      <c r="G23" s="44"/>
      <c r="H23" s="44"/>
      <c r="I23" s="44"/>
      <c r="J23" s="44"/>
    </row>
    <row r="24" spans="1:10" ht="15.95" hidden="1" customHeight="1">
      <c r="A24" s="38"/>
      <c r="B24" s="43"/>
      <c r="C24" s="46"/>
      <c r="D24" s="45"/>
      <c r="E24" s="45"/>
      <c r="F24" s="45"/>
      <c r="G24" s="45"/>
      <c r="H24" s="45"/>
      <c r="I24" s="45"/>
      <c r="J24" s="45"/>
    </row>
    <row r="25" spans="1:10" ht="15.95" hidden="1" customHeight="1">
      <c r="A25" s="38"/>
      <c r="B25" s="43"/>
      <c r="C25" s="46"/>
      <c r="D25" s="44"/>
      <c r="E25" s="44"/>
      <c r="F25" s="44"/>
      <c r="G25" s="44"/>
      <c r="H25" s="44"/>
      <c r="I25" s="44"/>
      <c r="J25" s="44"/>
    </row>
    <row r="26" spans="1:10" ht="15.95" hidden="1" customHeight="1">
      <c r="A26" s="38"/>
      <c r="B26" s="43"/>
      <c r="C26" s="46"/>
      <c r="D26" s="45"/>
      <c r="E26" s="45"/>
      <c r="F26" s="45"/>
      <c r="G26" s="45"/>
      <c r="H26" s="45"/>
      <c r="I26" s="45"/>
      <c r="J26" s="45"/>
    </row>
    <row r="27" spans="1:10" ht="15.95" hidden="1" customHeight="1">
      <c r="A27" s="38"/>
      <c r="B27" s="43"/>
      <c r="C27" s="46"/>
      <c r="D27" s="44"/>
      <c r="E27" s="44"/>
      <c r="F27" s="44"/>
      <c r="G27" s="44"/>
      <c r="H27" s="44"/>
      <c r="I27" s="44"/>
      <c r="J27" s="44"/>
    </row>
    <row r="28" spans="1:10" ht="15.95" hidden="1" customHeight="1">
      <c r="A28" s="38"/>
      <c r="B28" s="43"/>
      <c r="C28" s="46"/>
      <c r="D28" s="45"/>
      <c r="E28" s="45"/>
      <c r="F28" s="45"/>
      <c r="G28" s="45"/>
      <c r="H28" s="45"/>
      <c r="I28" s="45"/>
      <c r="J28" s="45"/>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2394" priority="90" rank="1"/>
  </conditionalFormatting>
  <conditionalFormatting sqref="E11:J11">
    <cfRule type="top10" dxfId="2393" priority="89" rank="1"/>
  </conditionalFormatting>
  <conditionalFormatting sqref="E13:J13">
    <cfRule type="top10" dxfId="2392" priority="88" rank="1"/>
  </conditionalFormatting>
  <conditionalFormatting sqref="E15:J15">
    <cfRule type="top10" dxfId="2391" priority="87" rank="1"/>
  </conditionalFormatting>
  <conditionalFormatting sqref="E17:J17">
    <cfRule type="top10" dxfId="2390" priority="86" rank="1"/>
  </conditionalFormatting>
  <conditionalFormatting sqref="E19:J19">
    <cfRule type="top10" dxfId="2389" priority="85" rank="1"/>
  </conditionalFormatting>
  <conditionalFormatting sqref="E21:J21">
    <cfRule type="top10" dxfId="2388" priority="83" rank="1"/>
  </conditionalFormatting>
  <conditionalFormatting sqref="E23:J23">
    <cfRule type="top10" dxfId="2387" priority="82" rank="1"/>
  </conditionalFormatting>
  <conditionalFormatting sqref="E25:J25">
    <cfRule type="top10" dxfId="2386" priority="81" rank="1"/>
  </conditionalFormatting>
  <conditionalFormatting sqref="E27:J27">
    <cfRule type="top10" dxfId="2385" priority="80" rank="1"/>
  </conditionalFormatting>
  <conditionalFormatting sqref="E29:J29">
    <cfRule type="top10" dxfId="2384" priority="79" rank="1"/>
  </conditionalFormatting>
  <conditionalFormatting sqref="E31:J31">
    <cfRule type="top10" dxfId="2383" priority="78" rank="1"/>
  </conditionalFormatting>
  <conditionalFormatting sqref="E33:J33">
    <cfRule type="top10" dxfId="2382" priority="77" rank="1"/>
  </conditionalFormatting>
  <conditionalFormatting sqref="E35:J35">
    <cfRule type="top10" dxfId="2381" priority="76" rank="1"/>
  </conditionalFormatting>
  <conditionalFormatting sqref="E37:J37">
    <cfRule type="top10" dxfId="2380" priority="75" rank="1"/>
  </conditionalFormatting>
  <conditionalFormatting sqref="E39:J39">
    <cfRule type="top10" dxfId="2379" priority="74" rank="1"/>
  </conditionalFormatting>
  <conditionalFormatting sqref="E41:J41">
    <cfRule type="top10" dxfId="2378" priority="73" rank="1"/>
  </conditionalFormatting>
  <conditionalFormatting sqref="E43:J43">
    <cfRule type="top10" dxfId="2377" priority="72" rank="1"/>
  </conditionalFormatting>
  <conditionalFormatting sqref="E45:J45">
    <cfRule type="top10" dxfId="2376" priority="71" rank="1"/>
  </conditionalFormatting>
  <conditionalFormatting sqref="E47:J47">
    <cfRule type="top10" dxfId="2375" priority="70" rank="1"/>
  </conditionalFormatting>
  <conditionalFormatting sqref="E49:J49">
    <cfRule type="top10" dxfId="2374" priority="69" rank="1"/>
  </conditionalFormatting>
  <conditionalFormatting sqref="E51:J51">
    <cfRule type="top10" dxfId="2373" priority="68" rank="1"/>
  </conditionalFormatting>
  <conditionalFormatting sqref="E53:J53">
    <cfRule type="top10" dxfId="2372" priority="67" rank="1"/>
  </conditionalFormatting>
  <conditionalFormatting sqref="E55:J55">
    <cfRule type="top10" dxfId="2371" priority="66" rank="1"/>
  </conditionalFormatting>
  <conditionalFormatting sqref="E57:J57">
    <cfRule type="top10" dxfId="2370" priority="65" rank="1"/>
  </conditionalFormatting>
  <conditionalFormatting sqref="E59:J59">
    <cfRule type="top10" dxfId="2369" priority="64" rank="1"/>
  </conditionalFormatting>
  <conditionalFormatting sqref="E61:J61">
    <cfRule type="top10" dxfId="2368" priority="63" rank="1"/>
  </conditionalFormatting>
  <conditionalFormatting sqref="E63:J63">
    <cfRule type="top10" dxfId="2367" priority="62" rank="1"/>
  </conditionalFormatting>
  <conditionalFormatting sqref="E65:J65">
    <cfRule type="top10" dxfId="2366" priority="61" rank="1"/>
  </conditionalFormatting>
  <conditionalFormatting sqref="E67:J67">
    <cfRule type="top10" dxfId="2365" priority="60" rank="1"/>
  </conditionalFormatting>
  <conditionalFormatting sqref="E69:J69">
    <cfRule type="top10" dxfId="2364" priority="59" rank="1"/>
  </conditionalFormatting>
  <conditionalFormatting sqref="E71:J71">
    <cfRule type="top10" dxfId="2363" priority="58" rank="1"/>
  </conditionalFormatting>
  <conditionalFormatting sqref="E73:J73">
    <cfRule type="top10" dxfId="2362" priority="57" rank="1"/>
  </conditionalFormatting>
  <conditionalFormatting sqref="E75:J75">
    <cfRule type="top10" dxfId="2361" priority="56" rank="1"/>
  </conditionalFormatting>
  <conditionalFormatting sqref="E77:J77">
    <cfRule type="top10" dxfId="2360" priority="55" rank="1"/>
  </conditionalFormatting>
  <conditionalFormatting sqref="E79:J79">
    <cfRule type="top10" dxfId="2359" priority="54" rank="1"/>
  </conditionalFormatting>
  <conditionalFormatting sqref="E81:J81">
    <cfRule type="top10" dxfId="2358" priority="53" rank="1"/>
  </conditionalFormatting>
  <conditionalFormatting sqref="E83:J83">
    <cfRule type="top10" dxfId="2357" priority="52" rank="1"/>
  </conditionalFormatting>
  <conditionalFormatting sqref="E85:J85">
    <cfRule type="top10" dxfId="2356" priority="51" rank="1"/>
  </conditionalFormatting>
  <conditionalFormatting sqref="E87:J87">
    <cfRule type="top10" dxfId="2355" priority="50" rank="1"/>
  </conditionalFormatting>
  <conditionalFormatting sqref="E89:J89">
    <cfRule type="top10" dxfId="2354" priority="49" rank="1"/>
  </conditionalFormatting>
  <conditionalFormatting sqref="E91:J91">
    <cfRule type="top10" dxfId="2353" priority="48" rank="1"/>
  </conditionalFormatting>
  <conditionalFormatting sqref="E93:J93">
    <cfRule type="top10" dxfId="2352" priority="47" rank="1"/>
  </conditionalFormatting>
  <conditionalFormatting sqref="E95:J95">
    <cfRule type="top10" dxfId="2351" priority="46" rank="1"/>
  </conditionalFormatting>
  <conditionalFormatting sqref="E97:J97">
    <cfRule type="top10" dxfId="2350" priority="45" rank="1"/>
  </conditionalFormatting>
  <conditionalFormatting sqref="E99:J99">
    <cfRule type="top10" dxfId="2349" priority="44" rank="1"/>
  </conditionalFormatting>
  <conditionalFormatting sqref="E101:J101">
    <cfRule type="top10" dxfId="2348" priority="43" rank="1"/>
  </conditionalFormatting>
  <conditionalFormatting sqref="E103:J103">
    <cfRule type="top10" dxfId="2347" priority="42" rank="1"/>
  </conditionalFormatting>
  <conditionalFormatting sqref="E105:J105">
    <cfRule type="top10" dxfId="2346" priority="41" rank="1"/>
  </conditionalFormatting>
  <conditionalFormatting sqref="E107:J107">
    <cfRule type="top10" dxfId="2345" priority="40" rank="1"/>
  </conditionalFormatting>
  <conditionalFormatting sqref="E109:J109">
    <cfRule type="top10" dxfId="2344" priority="39" rank="1"/>
  </conditionalFormatting>
  <conditionalFormatting sqref="E111:J111">
    <cfRule type="top10" dxfId="2343" priority="38" rank="1"/>
  </conditionalFormatting>
  <conditionalFormatting sqref="E113:J113">
    <cfRule type="top10" dxfId="2342" priority="37" rank="1"/>
  </conditionalFormatting>
  <conditionalFormatting sqref="E115:J115">
    <cfRule type="top10" dxfId="2341" priority="36" rank="1"/>
  </conditionalFormatting>
  <conditionalFormatting sqref="E117:J117">
    <cfRule type="top10" dxfId="2340" priority="35" rank="1"/>
  </conditionalFormatting>
  <conditionalFormatting sqref="E119:J119">
    <cfRule type="top10" dxfId="2339" priority="34" rank="1"/>
  </conditionalFormatting>
  <conditionalFormatting sqref="E121:J121">
    <cfRule type="top10" dxfId="2338" priority="33" rank="1"/>
  </conditionalFormatting>
  <conditionalFormatting sqref="E123:J123">
    <cfRule type="top10" dxfId="2337" priority="32" rank="1"/>
  </conditionalFormatting>
  <conditionalFormatting sqref="E125:J125">
    <cfRule type="top10" dxfId="2336" priority="31" rank="1"/>
  </conditionalFormatting>
  <conditionalFormatting sqref="E127:J127">
    <cfRule type="top10" dxfId="2335" priority="30" rank="1"/>
  </conditionalFormatting>
  <conditionalFormatting sqref="E129:J129">
    <cfRule type="top10" dxfId="2334" priority="29" rank="1"/>
  </conditionalFormatting>
  <conditionalFormatting sqref="E131:J131">
    <cfRule type="top10" dxfId="2333" priority="28" rank="1"/>
  </conditionalFormatting>
  <conditionalFormatting sqref="E133:J133">
    <cfRule type="top10" dxfId="2332" priority="27" rank="1"/>
  </conditionalFormatting>
  <conditionalFormatting sqref="E135:J135">
    <cfRule type="top10" dxfId="2331" priority="26" rank="1"/>
  </conditionalFormatting>
  <conditionalFormatting sqref="E137:J137">
    <cfRule type="top10" dxfId="2330" priority="25" rank="1"/>
  </conditionalFormatting>
  <conditionalFormatting sqref="E139:J139">
    <cfRule type="top10" dxfId="2329" priority="24" rank="1"/>
  </conditionalFormatting>
  <conditionalFormatting sqref="E141:J141">
    <cfRule type="top10" dxfId="2328" priority="23" rank="1"/>
  </conditionalFormatting>
  <conditionalFormatting sqref="E143:J143">
    <cfRule type="top10" dxfId="2327" priority="22" rank="1"/>
  </conditionalFormatting>
  <conditionalFormatting sqref="E145:J145">
    <cfRule type="top10" dxfId="2326" priority="21" rank="1"/>
  </conditionalFormatting>
  <conditionalFormatting sqref="E147:J147">
    <cfRule type="top10" dxfId="2325" priority="20" rank="1"/>
  </conditionalFormatting>
  <conditionalFormatting sqref="E149:J149">
    <cfRule type="top10" dxfId="2324" priority="19" rank="1"/>
  </conditionalFormatting>
  <conditionalFormatting sqref="E151:J151">
    <cfRule type="top10" dxfId="2323" priority="18" rank="1"/>
  </conditionalFormatting>
  <conditionalFormatting sqref="E153:J153">
    <cfRule type="top10" dxfId="2322" priority="17" rank="1"/>
  </conditionalFormatting>
  <conditionalFormatting sqref="E155:J155">
    <cfRule type="top10" dxfId="2321" priority="16" rank="1"/>
  </conditionalFormatting>
  <conditionalFormatting sqref="E157:J157">
    <cfRule type="top10" dxfId="2320" priority="15" rank="1"/>
  </conditionalFormatting>
  <conditionalFormatting sqref="E159:J159">
    <cfRule type="top10" dxfId="2319" priority="14" rank="1"/>
  </conditionalFormatting>
  <conditionalFormatting sqref="E161:J161">
    <cfRule type="top10" dxfId="2318" priority="13" rank="1"/>
  </conditionalFormatting>
  <conditionalFormatting sqref="E163:J163">
    <cfRule type="top10" dxfId="2317" priority="12" rank="1"/>
  </conditionalFormatting>
  <conditionalFormatting sqref="E165:J165">
    <cfRule type="top10" dxfId="2316" priority="11" rank="1"/>
  </conditionalFormatting>
  <conditionalFormatting sqref="E167:J167">
    <cfRule type="top10" dxfId="2315" priority="10" rank="1"/>
  </conditionalFormatting>
  <conditionalFormatting sqref="E169:J169">
    <cfRule type="top10" dxfId="2314" priority="9" rank="1"/>
  </conditionalFormatting>
  <conditionalFormatting sqref="E171:J171">
    <cfRule type="top10" dxfId="2313" priority="8" rank="1"/>
  </conditionalFormatting>
  <conditionalFormatting sqref="E173:J173">
    <cfRule type="top10" dxfId="2312" priority="7" rank="1"/>
  </conditionalFormatting>
  <conditionalFormatting sqref="E175:J175">
    <cfRule type="top10" dxfId="2311" priority="6" rank="1"/>
  </conditionalFormatting>
  <conditionalFormatting sqref="E177:J177">
    <cfRule type="top10" dxfId="2310" priority="5" rank="1"/>
  </conditionalFormatting>
  <conditionalFormatting sqref="E179:J179">
    <cfRule type="top10" dxfId="2309" priority="4" rank="1"/>
  </conditionalFormatting>
  <conditionalFormatting sqref="E181:J181">
    <cfRule type="top10" dxfId="2308" priority="3" rank="1"/>
  </conditionalFormatting>
  <conditionalFormatting sqref="E183:J183">
    <cfRule type="top10" dxfId="2307" priority="2" rank="1"/>
  </conditionalFormatting>
  <conditionalFormatting sqref="E185:J185">
    <cfRule type="top10" dxfId="230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326</v>
      </c>
    </row>
    <row r="3" spans="1:14" ht="15" customHeight="1">
      <c r="B3" s="4"/>
    </row>
    <row r="4" spans="1:14" ht="15" customHeight="1">
      <c r="B4" s="4" t="s">
        <v>87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1857</v>
      </c>
      <c r="F8" s="17">
        <v>459</v>
      </c>
      <c r="G8" s="17">
        <v>429</v>
      </c>
      <c r="H8" s="17">
        <v>495</v>
      </c>
      <c r="I8" s="17">
        <v>1752</v>
      </c>
      <c r="J8" s="17">
        <v>700</v>
      </c>
      <c r="K8" s="17">
        <v>428</v>
      </c>
      <c r="L8" s="17">
        <v>2463</v>
      </c>
      <c r="M8" s="17">
        <v>2089</v>
      </c>
      <c r="N8" s="17">
        <v>9311</v>
      </c>
    </row>
    <row r="9" spans="1:14" ht="15.95" customHeight="1">
      <c r="B9" s="50"/>
      <c r="C9" s="51"/>
      <c r="D9" s="18">
        <v>1</v>
      </c>
      <c r="E9" s="32">
        <v>0.1149275900482733</v>
      </c>
      <c r="F9" s="33">
        <v>2.8406981062012625E-2</v>
      </c>
      <c r="G9" s="33">
        <v>2.655031563312291E-2</v>
      </c>
      <c r="H9" s="33">
        <v>3.0634979576680283E-2</v>
      </c>
      <c r="I9" s="33">
        <v>0.1084292610471593</v>
      </c>
      <c r="J9" s="33">
        <v>4.3322193340759999E-2</v>
      </c>
      <c r="K9" s="33">
        <v>2.6488426785493253E-2</v>
      </c>
      <c r="L9" s="33">
        <v>0.15243223171184553</v>
      </c>
      <c r="M9" s="33">
        <v>0.12928580269835377</v>
      </c>
      <c r="N9" s="33">
        <v>0.5762470602797376</v>
      </c>
    </row>
    <row r="10" spans="1:14" ht="15.95" customHeight="1">
      <c r="B10" s="57" t="s">
        <v>327</v>
      </c>
      <c r="C10" s="52" t="s">
        <v>179</v>
      </c>
      <c r="D10" s="34">
        <v>3752</v>
      </c>
      <c r="E10" s="35">
        <v>450</v>
      </c>
      <c r="F10" s="36">
        <v>86</v>
      </c>
      <c r="G10" s="36">
        <v>87</v>
      </c>
      <c r="H10" s="36">
        <v>85</v>
      </c>
      <c r="I10" s="36">
        <v>418</v>
      </c>
      <c r="J10" s="36">
        <v>146</v>
      </c>
      <c r="K10" s="36">
        <v>90</v>
      </c>
      <c r="L10" s="36">
        <v>655</v>
      </c>
      <c r="M10" s="36">
        <v>884</v>
      </c>
      <c r="N10" s="36">
        <v>1620</v>
      </c>
    </row>
    <row r="11" spans="1:14" ht="15.95" customHeight="1">
      <c r="B11" s="58"/>
      <c r="C11" s="53"/>
      <c r="D11" s="18">
        <v>1</v>
      </c>
      <c r="E11" s="19">
        <v>0.11993603411513859</v>
      </c>
      <c r="F11" s="20">
        <v>2.2921108742004266E-2</v>
      </c>
      <c r="G11" s="20">
        <v>2.3187633262260129E-2</v>
      </c>
      <c r="H11" s="20">
        <v>2.2654584221748399E-2</v>
      </c>
      <c r="I11" s="20">
        <v>0.11140724946695096</v>
      </c>
      <c r="J11" s="20">
        <v>3.8912579957356079E-2</v>
      </c>
      <c r="K11" s="20">
        <v>2.3987206823027719E-2</v>
      </c>
      <c r="L11" s="20">
        <v>0.17457356076759062</v>
      </c>
      <c r="M11" s="20">
        <v>0.23560767590618337</v>
      </c>
      <c r="N11" s="20">
        <v>0.43176972281449894</v>
      </c>
    </row>
    <row r="12" spans="1:14" ht="15.95" customHeight="1">
      <c r="B12" s="58"/>
      <c r="C12" s="54" t="s">
        <v>180</v>
      </c>
      <c r="D12" s="21">
        <v>5532</v>
      </c>
      <c r="E12" s="22">
        <v>815</v>
      </c>
      <c r="F12" s="23">
        <v>132</v>
      </c>
      <c r="G12" s="23">
        <v>154</v>
      </c>
      <c r="H12" s="23">
        <v>203</v>
      </c>
      <c r="I12" s="23">
        <v>819</v>
      </c>
      <c r="J12" s="23">
        <v>290</v>
      </c>
      <c r="K12" s="23">
        <v>201</v>
      </c>
      <c r="L12" s="23">
        <v>1187</v>
      </c>
      <c r="M12" s="23">
        <v>855</v>
      </c>
      <c r="N12" s="23">
        <v>2485</v>
      </c>
    </row>
    <row r="13" spans="1:14" ht="15.95" customHeight="1">
      <c r="B13" s="58"/>
      <c r="C13" s="53"/>
      <c r="D13" s="24">
        <v>1</v>
      </c>
      <c r="E13" s="19">
        <v>0.14732465654374549</v>
      </c>
      <c r="F13" s="20">
        <v>2.3861171366594359E-2</v>
      </c>
      <c r="G13" s="20">
        <v>2.7838033261026754E-2</v>
      </c>
      <c r="H13" s="20">
        <v>3.6695589298626173E-2</v>
      </c>
      <c r="I13" s="20">
        <v>0.1480477223427332</v>
      </c>
      <c r="J13" s="20">
        <v>5.2422270426608825E-2</v>
      </c>
      <c r="K13" s="20">
        <v>3.6334056399132321E-2</v>
      </c>
      <c r="L13" s="20">
        <v>0.21456977584960232</v>
      </c>
      <c r="M13" s="20">
        <v>0.15455531453362256</v>
      </c>
      <c r="N13" s="20">
        <v>0.44920462762111352</v>
      </c>
    </row>
    <row r="14" spans="1:14" ht="15.95" customHeight="1">
      <c r="B14" s="58"/>
      <c r="C14" s="54" t="s">
        <v>181</v>
      </c>
      <c r="D14" s="21">
        <v>1092</v>
      </c>
      <c r="E14" s="22">
        <v>242</v>
      </c>
      <c r="F14" s="23">
        <v>83</v>
      </c>
      <c r="G14" s="23">
        <v>74</v>
      </c>
      <c r="H14" s="23">
        <v>76</v>
      </c>
      <c r="I14" s="23">
        <v>214</v>
      </c>
      <c r="J14" s="23">
        <v>91</v>
      </c>
      <c r="K14" s="23">
        <v>60</v>
      </c>
      <c r="L14" s="23">
        <v>263</v>
      </c>
      <c r="M14" s="23">
        <v>112</v>
      </c>
      <c r="N14" s="23">
        <v>455</v>
      </c>
    </row>
    <row r="15" spans="1:14" ht="15.95" customHeight="1">
      <c r="B15" s="58"/>
      <c r="C15" s="53"/>
      <c r="D15" s="24">
        <v>1</v>
      </c>
      <c r="E15" s="19">
        <v>0.2216117216117216</v>
      </c>
      <c r="F15" s="20">
        <v>7.6007326007326001E-2</v>
      </c>
      <c r="G15" s="20">
        <v>6.7765567765567761E-2</v>
      </c>
      <c r="H15" s="20">
        <v>6.95970695970696E-2</v>
      </c>
      <c r="I15" s="20">
        <v>0.19597069597069597</v>
      </c>
      <c r="J15" s="20">
        <v>8.3333333333333329E-2</v>
      </c>
      <c r="K15" s="20">
        <v>5.4945054945054944E-2</v>
      </c>
      <c r="L15" s="20">
        <v>0.24084249084249085</v>
      </c>
      <c r="M15" s="20">
        <v>0.10256410256410256</v>
      </c>
      <c r="N15" s="20">
        <v>0.41666666666666669</v>
      </c>
    </row>
    <row r="16" spans="1:14" ht="15.95" customHeight="1">
      <c r="B16" s="58"/>
      <c r="C16" s="54" t="s">
        <v>182</v>
      </c>
      <c r="D16" s="21">
        <v>329</v>
      </c>
      <c r="E16" s="22">
        <v>81</v>
      </c>
      <c r="F16" s="23">
        <v>42</v>
      </c>
      <c r="G16" s="23">
        <v>35</v>
      </c>
      <c r="H16" s="23">
        <v>37</v>
      </c>
      <c r="I16" s="23">
        <v>79</v>
      </c>
      <c r="J16" s="23">
        <v>32</v>
      </c>
      <c r="K16" s="23">
        <v>22</v>
      </c>
      <c r="L16" s="23">
        <v>89</v>
      </c>
      <c r="M16" s="23">
        <v>28</v>
      </c>
      <c r="N16" s="23">
        <v>130</v>
      </c>
    </row>
    <row r="17" spans="1:14" ht="15.95" customHeight="1">
      <c r="B17" s="58"/>
      <c r="C17" s="53"/>
      <c r="D17" s="24">
        <v>1</v>
      </c>
      <c r="E17" s="19">
        <v>0.24620060790273557</v>
      </c>
      <c r="F17" s="20">
        <v>0.1276595744680851</v>
      </c>
      <c r="G17" s="20">
        <v>0.10638297872340426</v>
      </c>
      <c r="H17" s="20">
        <v>0.11246200607902736</v>
      </c>
      <c r="I17" s="20">
        <v>0.24012158054711247</v>
      </c>
      <c r="J17" s="20">
        <v>9.7264437689969604E-2</v>
      </c>
      <c r="K17" s="20">
        <v>6.6869300911854099E-2</v>
      </c>
      <c r="L17" s="20">
        <v>0.27051671732522797</v>
      </c>
      <c r="M17" s="20">
        <v>8.5106382978723402E-2</v>
      </c>
      <c r="N17" s="20">
        <v>0.39513677811550152</v>
      </c>
    </row>
    <row r="18" spans="1:14" ht="15.95" customHeight="1">
      <c r="B18" s="58"/>
      <c r="C18" s="54" t="s">
        <v>183</v>
      </c>
      <c r="D18" s="21">
        <v>114</v>
      </c>
      <c r="E18" s="22">
        <v>34</v>
      </c>
      <c r="F18" s="23">
        <v>17</v>
      </c>
      <c r="G18" s="23">
        <v>19</v>
      </c>
      <c r="H18" s="23">
        <v>16</v>
      </c>
      <c r="I18" s="23">
        <v>30</v>
      </c>
      <c r="J18" s="23">
        <v>11</v>
      </c>
      <c r="K18" s="23">
        <v>9</v>
      </c>
      <c r="L18" s="23">
        <v>28</v>
      </c>
      <c r="M18" s="23">
        <v>5</v>
      </c>
      <c r="N18" s="23">
        <v>43</v>
      </c>
    </row>
    <row r="19" spans="1:14" ht="15.95" customHeight="1">
      <c r="B19" s="58"/>
      <c r="C19" s="53"/>
      <c r="D19" s="24">
        <v>1</v>
      </c>
      <c r="E19" s="19">
        <v>0.2982456140350877</v>
      </c>
      <c r="F19" s="20">
        <v>0.14912280701754385</v>
      </c>
      <c r="G19" s="20">
        <v>0.16666666666666666</v>
      </c>
      <c r="H19" s="20">
        <v>0.14035087719298245</v>
      </c>
      <c r="I19" s="20">
        <v>0.26315789473684209</v>
      </c>
      <c r="J19" s="20">
        <v>9.6491228070175433E-2</v>
      </c>
      <c r="K19" s="20">
        <v>7.8947368421052627E-2</v>
      </c>
      <c r="L19" s="20">
        <v>0.24561403508771928</v>
      </c>
      <c r="M19" s="20">
        <v>4.3859649122807015E-2</v>
      </c>
      <c r="N19" s="20">
        <v>0.37719298245614036</v>
      </c>
    </row>
    <row r="20" spans="1:14" ht="15.95" customHeight="1">
      <c r="B20" s="58"/>
      <c r="C20" s="54" t="s">
        <v>176</v>
      </c>
      <c r="D20" s="21">
        <v>875</v>
      </c>
      <c r="E20" s="22">
        <v>131</v>
      </c>
      <c r="F20" s="23">
        <v>56</v>
      </c>
      <c r="G20" s="23">
        <v>33</v>
      </c>
      <c r="H20" s="23">
        <v>40</v>
      </c>
      <c r="I20" s="23">
        <v>107</v>
      </c>
      <c r="J20" s="23">
        <v>66</v>
      </c>
      <c r="K20" s="23">
        <v>31</v>
      </c>
      <c r="L20" s="23">
        <v>119</v>
      </c>
      <c r="M20" s="23">
        <v>124</v>
      </c>
      <c r="N20" s="23">
        <v>452</v>
      </c>
    </row>
    <row r="21" spans="1:14" ht="15.95" customHeight="1">
      <c r="B21" s="58"/>
      <c r="C21" s="59"/>
      <c r="D21" s="18">
        <v>1</v>
      </c>
      <c r="E21" s="32">
        <v>0.14971428571428572</v>
      </c>
      <c r="F21" s="33">
        <v>6.4000000000000001E-2</v>
      </c>
      <c r="G21" s="33">
        <v>3.7714285714285714E-2</v>
      </c>
      <c r="H21" s="33">
        <v>4.5714285714285714E-2</v>
      </c>
      <c r="I21" s="33">
        <v>0.12228571428571429</v>
      </c>
      <c r="J21" s="33">
        <v>7.5428571428571428E-2</v>
      </c>
      <c r="K21" s="33">
        <v>3.5428571428571427E-2</v>
      </c>
      <c r="L21" s="33">
        <v>0.13600000000000001</v>
      </c>
      <c r="M21" s="33">
        <v>0.14171428571428571</v>
      </c>
      <c r="N21" s="33">
        <v>0.51657142857142857</v>
      </c>
    </row>
    <row r="22" spans="1:14" ht="15.95" customHeight="1">
      <c r="A22" s="38"/>
      <c r="B22" s="41"/>
      <c r="C22" s="47"/>
      <c r="D22" s="42"/>
      <c r="E22" s="42"/>
      <c r="F22" s="42"/>
      <c r="G22" s="42"/>
      <c r="H22" s="42"/>
      <c r="I22" s="42"/>
      <c r="J22" s="42"/>
      <c r="K22" s="42"/>
      <c r="L22" s="42"/>
      <c r="M22" s="42"/>
      <c r="N22" s="42"/>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2305" priority="90" rank="1"/>
  </conditionalFormatting>
  <conditionalFormatting sqref="E11:N11">
    <cfRule type="top10" dxfId="2304" priority="89" rank="1"/>
  </conditionalFormatting>
  <conditionalFormatting sqref="E13:N13">
    <cfRule type="top10" dxfId="2303" priority="88" rank="1"/>
  </conditionalFormatting>
  <conditionalFormatting sqref="E15:N15">
    <cfRule type="top10" dxfId="2302" priority="87" rank="1"/>
  </conditionalFormatting>
  <conditionalFormatting sqref="E17:N17">
    <cfRule type="top10" dxfId="2301" priority="86" rank="1"/>
  </conditionalFormatting>
  <conditionalFormatting sqref="E19:N19">
    <cfRule type="top10" dxfId="2300" priority="85" rank="1"/>
  </conditionalFormatting>
  <conditionalFormatting sqref="E21:N21">
    <cfRule type="top10" dxfId="2299" priority="84" rank="1"/>
  </conditionalFormatting>
  <conditionalFormatting sqref="E23:N23">
    <cfRule type="top10" dxfId="2298" priority="82" rank="1"/>
  </conditionalFormatting>
  <conditionalFormatting sqref="E25:N25">
    <cfRule type="top10" dxfId="2297" priority="81" rank="1"/>
  </conditionalFormatting>
  <conditionalFormatting sqref="E27:N27">
    <cfRule type="top10" dxfId="2296" priority="80" rank="1"/>
  </conditionalFormatting>
  <conditionalFormatting sqref="E29:N29">
    <cfRule type="top10" dxfId="2295" priority="79" rank="1"/>
  </conditionalFormatting>
  <conditionalFormatting sqref="E31:N31">
    <cfRule type="top10" dxfId="2294" priority="78" rank="1"/>
  </conditionalFormatting>
  <conditionalFormatting sqref="E33:N33">
    <cfRule type="top10" dxfId="2293" priority="77" rank="1"/>
  </conditionalFormatting>
  <conditionalFormatting sqref="E35:N35">
    <cfRule type="top10" dxfId="2292" priority="76" rank="1"/>
  </conditionalFormatting>
  <conditionalFormatting sqref="E37:N37">
    <cfRule type="top10" dxfId="2291" priority="75" rank="1"/>
  </conditionalFormatting>
  <conditionalFormatting sqref="E39:N39">
    <cfRule type="top10" dxfId="2290" priority="74" rank="1"/>
  </conditionalFormatting>
  <conditionalFormatting sqref="E41:N41">
    <cfRule type="top10" dxfId="2289" priority="73" rank="1"/>
  </conditionalFormatting>
  <conditionalFormatting sqref="E43:N43">
    <cfRule type="top10" dxfId="2288" priority="72" rank="1"/>
  </conditionalFormatting>
  <conditionalFormatting sqref="E45:N45">
    <cfRule type="top10" dxfId="2287" priority="71" rank="1"/>
  </conditionalFormatting>
  <conditionalFormatting sqref="E47:N47">
    <cfRule type="top10" dxfId="2286" priority="70" rank="1"/>
  </conditionalFormatting>
  <conditionalFormatting sqref="E49:N49">
    <cfRule type="top10" dxfId="2285" priority="69" rank="1"/>
  </conditionalFormatting>
  <conditionalFormatting sqref="E51:N51">
    <cfRule type="top10" dxfId="2284" priority="68" rank="1"/>
  </conditionalFormatting>
  <conditionalFormatting sqref="E53:N53">
    <cfRule type="top10" dxfId="2283" priority="67" rank="1"/>
  </conditionalFormatting>
  <conditionalFormatting sqref="E55:N55">
    <cfRule type="top10" dxfId="2282" priority="66" rank="1"/>
  </conditionalFormatting>
  <conditionalFormatting sqref="E57:N57">
    <cfRule type="top10" dxfId="2281" priority="65" rank="1"/>
  </conditionalFormatting>
  <conditionalFormatting sqref="E59:N59">
    <cfRule type="top10" dxfId="2280" priority="64" rank="1"/>
  </conditionalFormatting>
  <conditionalFormatting sqref="E61:N61">
    <cfRule type="top10" dxfId="2279" priority="63" rank="1"/>
  </conditionalFormatting>
  <conditionalFormatting sqref="E63:N63">
    <cfRule type="top10" dxfId="2278" priority="62" rank="1"/>
  </conditionalFormatting>
  <conditionalFormatting sqref="E65:N65">
    <cfRule type="top10" dxfId="2277" priority="61" rank="1"/>
  </conditionalFormatting>
  <conditionalFormatting sqref="E67:N67">
    <cfRule type="top10" dxfId="2276" priority="60" rank="1"/>
  </conditionalFormatting>
  <conditionalFormatting sqref="E69:N69">
    <cfRule type="top10" dxfId="2275" priority="59" rank="1"/>
  </conditionalFormatting>
  <conditionalFormatting sqref="E71:N71">
    <cfRule type="top10" dxfId="2274" priority="58" rank="1"/>
  </conditionalFormatting>
  <conditionalFormatting sqref="E73:N73">
    <cfRule type="top10" dxfId="2273" priority="57" rank="1"/>
  </conditionalFormatting>
  <conditionalFormatting sqref="E75:N75">
    <cfRule type="top10" dxfId="2272" priority="56" rank="1"/>
  </conditionalFormatting>
  <conditionalFormatting sqref="E77:N77">
    <cfRule type="top10" dxfId="2271" priority="55" rank="1"/>
  </conditionalFormatting>
  <conditionalFormatting sqref="E79:N79">
    <cfRule type="top10" dxfId="2270" priority="54" rank="1"/>
  </conditionalFormatting>
  <conditionalFormatting sqref="E81:N81">
    <cfRule type="top10" dxfId="2269" priority="53" rank="1"/>
  </conditionalFormatting>
  <conditionalFormatting sqref="E83:N83">
    <cfRule type="top10" dxfId="2268" priority="52" rank="1"/>
  </conditionalFormatting>
  <conditionalFormatting sqref="E85:N85">
    <cfRule type="top10" dxfId="2267" priority="51" rank="1"/>
  </conditionalFormatting>
  <conditionalFormatting sqref="E87:N87">
    <cfRule type="top10" dxfId="2266" priority="50" rank="1"/>
  </conditionalFormatting>
  <conditionalFormatting sqref="E89:N89">
    <cfRule type="top10" dxfId="2265" priority="49" rank="1"/>
  </conditionalFormatting>
  <conditionalFormatting sqref="E91:N91">
    <cfRule type="top10" dxfId="2264" priority="48" rank="1"/>
  </conditionalFormatting>
  <conditionalFormatting sqref="E93:N93">
    <cfRule type="top10" dxfId="2263" priority="47" rank="1"/>
  </conditionalFormatting>
  <conditionalFormatting sqref="E95:N95">
    <cfRule type="top10" dxfId="2262" priority="46" rank="1"/>
  </conditionalFormatting>
  <conditionalFormatting sqref="E97:N97">
    <cfRule type="top10" dxfId="2261" priority="45" rank="1"/>
  </conditionalFormatting>
  <conditionalFormatting sqref="E99:N99">
    <cfRule type="top10" dxfId="2260" priority="44" rank="1"/>
  </conditionalFormatting>
  <conditionalFormatting sqref="E101:N101">
    <cfRule type="top10" dxfId="2259" priority="43" rank="1"/>
  </conditionalFormatting>
  <conditionalFormatting sqref="E103:N103">
    <cfRule type="top10" dxfId="2258" priority="42" rank="1"/>
  </conditionalFormatting>
  <conditionalFormatting sqref="E105:N105">
    <cfRule type="top10" dxfId="2257" priority="41" rank="1"/>
  </conditionalFormatting>
  <conditionalFormatting sqref="E107:N107">
    <cfRule type="top10" dxfId="2256" priority="40" rank="1"/>
  </conditionalFormatting>
  <conditionalFormatting sqref="E109:N109">
    <cfRule type="top10" dxfId="2255" priority="39" rank="1"/>
  </conditionalFormatting>
  <conditionalFormatting sqref="E111:N111">
    <cfRule type="top10" dxfId="2254" priority="38" rank="1"/>
  </conditionalFormatting>
  <conditionalFormatting sqref="E113:N113">
    <cfRule type="top10" dxfId="2253" priority="37" rank="1"/>
  </conditionalFormatting>
  <conditionalFormatting sqref="E115:N115">
    <cfRule type="top10" dxfId="2252" priority="36" rank="1"/>
  </conditionalFormatting>
  <conditionalFormatting sqref="E117:N117">
    <cfRule type="top10" dxfId="2251" priority="35" rank="1"/>
  </conditionalFormatting>
  <conditionalFormatting sqref="E119:N119">
    <cfRule type="top10" dxfId="2250" priority="34" rank="1"/>
  </conditionalFormatting>
  <conditionalFormatting sqref="E121:N121">
    <cfRule type="top10" dxfId="2249" priority="33" rank="1"/>
  </conditionalFormatting>
  <conditionalFormatting sqref="E123:N123">
    <cfRule type="top10" dxfId="2248" priority="32" rank="1"/>
  </conditionalFormatting>
  <conditionalFormatting sqref="E125:N125">
    <cfRule type="top10" dxfId="2247" priority="31" rank="1"/>
  </conditionalFormatting>
  <conditionalFormatting sqref="E127:N127">
    <cfRule type="top10" dxfId="2246" priority="30" rank="1"/>
  </conditionalFormatting>
  <conditionalFormatting sqref="E129:N129">
    <cfRule type="top10" dxfId="2245" priority="29" rank="1"/>
  </conditionalFormatting>
  <conditionalFormatting sqref="E131:N131">
    <cfRule type="top10" dxfId="2244" priority="28" rank="1"/>
  </conditionalFormatting>
  <conditionalFormatting sqref="E133:N133">
    <cfRule type="top10" dxfId="2243" priority="27" rank="1"/>
  </conditionalFormatting>
  <conditionalFormatting sqref="E135:N135">
    <cfRule type="top10" dxfId="2242" priority="26" rank="1"/>
  </conditionalFormatting>
  <conditionalFormatting sqref="E137:N137">
    <cfRule type="top10" dxfId="2241" priority="25" rank="1"/>
  </conditionalFormatting>
  <conditionalFormatting sqref="E139:N139">
    <cfRule type="top10" dxfId="2240" priority="24" rank="1"/>
  </conditionalFormatting>
  <conditionalFormatting sqref="E141:N141">
    <cfRule type="top10" dxfId="2239" priority="23" rank="1"/>
  </conditionalFormatting>
  <conditionalFormatting sqref="E143:N143">
    <cfRule type="top10" dxfId="2238" priority="22" rank="1"/>
  </conditionalFormatting>
  <conditionalFormatting sqref="E145:N145">
    <cfRule type="top10" dxfId="2237" priority="21" rank="1"/>
  </conditionalFormatting>
  <conditionalFormatting sqref="E147:N147">
    <cfRule type="top10" dxfId="2236" priority="20" rank="1"/>
  </conditionalFormatting>
  <conditionalFormatting sqref="E149:N149">
    <cfRule type="top10" dxfId="2235" priority="19" rank="1"/>
  </conditionalFormatting>
  <conditionalFormatting sqref="E151:N151">
    <cfRule type="top10" dxfId="2234" priority="18" rank="1"/>
  </conditionalFormatting>
  <conditionalFormatting sqref="E153:N153">
    <cfRule type="top10" dxfId="2233" priority="17" rank="1"/>
  </conditionalFormatting>
  <conditionalFormatting sqref="E155:N155">
    <cfRule type="top10" dxfId="2232" priority="16" rank="1"/>
  </conditionalFormatting>
  <conditionalFormatting sqref="E157:N157">
    <cfRule type="top10" dxfId="2231" priority="15" rank="1"/>
  </conditionalFormatting>
  <conditionalFormatting sqref="E159:N159">
    <cfRule type="top10" dxfId="2230" priority="14" rank="1"/>
  </conditionalFormatting>
  <conditionalFormatting sqref="E161:N161">
    <cfRule type="top10" dxfId="2229" priority="13" rank="1"/>
  </conditionalFormatting>
  <conditionalFormatting sqref="E163:N163">
    <cfRule type="top10" dxfId="2228" priority="12" rank="1"/>
  </conditionalFormatting>
  <conditionalFormatting sqref="E165:N165">
    <cfRule type="top10" dxfId="2227" priority="11" rank="1"/>
  </conditionalFormatting>
  <conditionalFormatting sqref="E167:N167">
    <cfRule type="top10" dxfId="2226" priority="10" rank="1"/>
  </conditionalFormatting>
  <conditionalFormatting sqref="E169:N169">
    <cfRule type="top10" dxfId="2225" priority="9" rank="1"/>
  </conditionalFormatting>
  <conditionalFormatting sqref="E171:N171">
    <cfRule type="top10" dxfId="2224" priority="8" rank="1"/>
  </conditionalFormatting>
  <conditionalFormatting sqref="E173:N173">
    <cfRule type="top10" dxfId="2223" priority="7" rank="1"/>
  </conditionalFormatting>
  <conditionalFormatting sqref="E175:N175">
    <cfRule type="top10" dxfId="2222" priority="6" rank="1"/>
  </conditionalFormatting>
  <conditionalFormatting sqref="E177:N177">
    <cfRule type="top10" dxfId="2221" priority="5" rank="1"/>
  </conditionalFormatting>
  <conditionalFormatting sqref="E179:N179">
    <cfRule type="top10" dxfId="2220" priority="4" rank="1"/>
  </conditionalFormatting>
  <conditionalFormatting sqref="E181:N181">
    <cfRule type="top10" dxfId="2219" priority="3" rank="1"/>
  </conditionalFormatting>
  <conditionalFormatting sqref="E183:N183">
    <cfRule type="top10" dxfId="2218" priority="2" rank="1"/>
  </conditionalFormatting>
  <conditionalFormatting sqref="E185:N185">
    <cfRule type="top10" dxfId="221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326</v>
      </c>
    </row>
    <row r="3" spans="1:14" ht="15" customHeight="1">
      <c r="B3" s="4"/>
    </row>
    <row r="4" spans="1:14" ht="15" customHeight="1">
      <c r="B4" s="4" t="s">
        <v>88</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4322</v>
      </c>
      <c r="F8" s="17">
        <v>994</v>
      </c>
      <c r="G8" s="17">
        <v>855</v>
      </c>
      <c r="H8" s="17">
        <v>2123</v>
      </c>
      <c r="I8" s="17">
        <v>5341</v>
      </c>
      <c r="J8" s="17">
        <v>1270</v>
      </c>
      <c r="K8" s="17">
        <v>1102</v>
      </c>
      <c r="L8" s="17">
        <v>4438</v>
      </c>
      <c r="M8" s="17">
        <v>1662</v>
      </c>
      <c r="N8" s="17">
        <v>6547</v>
      </c>
    </row>
    <row r="9" spans="1:14" ht="15.95" customHeight="1">
      <c r="B9" s="50"/>
      <c r="C9" s="51"/>
      <c r="D9" s="18">
        <v>1</v>
      </c>
      <c r="E9" s="32">
        <v>0.26748359945537814</v>
      </c>
      <c r="F9" s="33">
        <v>6.1517514543879194E-2</v>
      </c>
      <c r="G9" s="33">
        <v>5.2914964723356848E-2</v>
      </c>
      <c r="H9" s="33">
        <v>0.13139002351776211</v>
      </c>
      <c r="I9" s="33">
        <v>0.33054833518999877</v>
      </c>
      <c r="J9" s="33">
        <v>7.8598836489664564E-2</v>
      </c>
      <c r="K9" s="33">
        <v>6.8201510087882167E-2</v>
      </c>
      <c r="L9" s="33">
        <v>0.27466270578041835</v>
      </c>
      <c r="M9" s="33">
        <v>0.10285926476049016</v>
      </c>
      <c r="N9" s="33">
        <v>0.40518628543136526</v>
      </c>
    </row>
    <row r="10" spans="1:14" ht="15.95" customHeight="1">
      <c r="B10" s="57" t="s">
        <v>327</v>
      </c>
      <c r="C10" s="52" t="s">
        <v>179</v>
      </c>
      <c r="D10" s="34">
        <v>3752</v>
      </c>
      <c r="E10" s="35">
        <v>1011</v>
      </c>
      <c r="F10" s="36">
        <v>172</v>
      </c>
      <c r="G10" s="36">
        <v>141</v>
      </c>
      <c r="H10" s="36">
        <v>453</v>
      </c>
      <c r="I10" s="36">
        <v>1407</v>
      </c>
      <c r="J10" s="36">
        <v>301</v>
      </c>
      <c r="K10" s="36">
        <v>208</v>
      </c>
      <c r="L10" s="36">
        <v>1185</v>
      </c>
      <c r="M10" s="36">
        <v>624</v>
      </c>
      <c r="N10" s="36">
        <v>903</v>
      </c>
    </row>
    <row r="11" spans="1:14" ht="15.95" customHeight="1">
      <c r="B11" s="58"/>
      <c r="C11" s="53"/>
      <c r="D11" s="18">
        <v>1</v>
      </c>
      <c r="E11" s="19">
        <v>0.26945628997867804</v>
      </c>
      <c r="F11" s="20">
        <v>4.5842217484008532E-2</v>
      </c>
      <c r="G11" s="20">
        <v>3.7579957356076762E-2</v>
      </c>
      <c r="H11" s="20">
        <v>0.12073560767590619</v>
      </c>
      <c r="I11" s="20">
        <v>0.375</v>
      </c>
      <c r="J11" s="20">
        <v>8.0223880597014921E-2</v>
      </c>
      <c r="K11" s="20">
        <v>5.5437100213219619E-2</v>
      </c>
      <c r="L11" s="20">
        <v>0.31583155650319827</v>
      </c>
      <c r="M11" s="20">
        <v>0.16631130063965885</v>
      </c>
      <c r="N11" s="20">
        <v>0.24067164179104478</v>
      </c>
    </row>
    <row r="12" spans="1:14" ht="15.95" customHeight="1">
      <c r="B12" s="58"/>
      <c r="C12" s="54" t="s">
        <v>180</v>
      </c>
      <c r="D12" s="21">
        <v>5532</v>
      </c>
      <c r="E12" s="22">
        <v>2090</v>
      </c>
      <c r="F12" s="23">
        <v>382</v>
      </c>
      <c r="G12" s="23">
        <v>313</v>
      </c>
      <c r="H12" s="23">
        <v>964</v>
      </c>
      <c r="I12" s="23">
        <v>2591</v>
      </c>
      <c r="J12" s="23">
        <v>505</v>
      </c>
      <c r="K12" s="23">
        <v>507</v>
      </c>
      <c r="L12" s="23">
        <v>2152</v>
      </c>
      <c r="M12" s="23">
        <v>619</v>
      </c>
      <c r="N12" s="23">
        <v>1070</v>
      </c>
    </row>
    <row r="13" spans="1:14" ht="15.95" customHeight="1">
      <c r="B13" s="58"/>
      <c r="C13" s="53"/>
      <c r="D13" s="24">
        <v>1</v>
      </c>
      <c r="E13" s="19">
        <v>0.37780187997107739</v>
      </c>
      <c r="F13" s="20">
        <v>6.9052783803326107E-2</v>
      </c>
      <c r="G13" s="20">
        <v>5.6579898770788145E-2</v>
      </c>
      <c r="H13" s="20">
        <v>0.17425885755603759</v>
      </c>
      <c r="I13" s="20">
        <v>0.46836587129428781</v>
      </c>
      <c r="J13" s="20">
        <v>9.1287057122198118E-2</v>
      </c>
      <c r="K13" s="20">
        <v>9.164859002169197E-2</v>
      </c>
      <c r="L13" s="20">
        <v>0.38900939985538685</v>
      </c>
      <c r="M13" s="20">
        <v>0.1118944323933478</v>
      </c>
      <c r="N13" s="20">
        <v>0.19342010122921185</v>
      </c>
    </row>
    <row r="14" spans="1:14" ht="15.95" customHeight="1">
      <c r="B14" s="58"/>
      <c r="C14" s="54" t="s">
        <v>181</v>
      </c>
      <c r="D14" s="21">
        <v>1092</v>
      </c>
      <c r="E14" s="22">
        <v>467</v>
      </c>
      <c r="F14" s="23">
        <v>129</v>
      </c>
      <c r="G14" s="23">
        <v>127</v>
      </c>
      <c r="H14" s="23">
        <v>260</v>
      </c>
      <c r="I14" s="23">
        <v>513</v>
      </c>
      <c r="J14" s="23">
        <v>169</v>
      </c>
      <c r="K14" s="23">
        <v>142</v>
      </c>
      <c r="L14" s="23">
        <v>426</v>
      </c>
      <c r="M14" s="23">
        <v>100</v>
      </c>
      <c r="N14" s="23">
        <v>242</v>
      </c>
    </row>
    <row r="15" spans="1:14" ht="15.95" customHeight="1">
      <c r="B15" s="58"/>
      <c r="C15" s="53"/>
      <c r="D15" s="24">
        <v>1</v>
      </c>
      <c r="E15" s="19">
        <v>0.42765567765567764</v>
      </c>
      <c r="F15" s="20">
        <v>0.11813186813186813</v>
      </c>
      <c r="G15" s="20">
        <v>0.1163003663003663</v>
      </c>
      <c r="H15" s="20">
        <v>0.23809523809523808</v>
      </c>
      <c r="I15" s="20">
        <v>0.46978021978021978</v>
      </c>
      <c r="J15" s="20">
        <v>0.15476190476190477</v>
      </c>
      <c r="K15" s="20">
        <v>0.13003663003663005</v>
      </c>
      <c r="L15" s="20">
        <v>0.39010989010989011</v>
      </c>
      <c r="M15" s="20">
        <v>9.1575091575091569E-2</v>
      </c>
      <c r="N15" s="20">
        <v>0.2216117216117216</v>
      </c>
    </row>
    <row r="16" spans="1:14" ht="15.95" customHeight="1">
      <c r="B16" s="58"/>
      <c r="C16" s="54" t="s">
        <v>182</v>
      </c>
      <c r="D16" s="21">
        <v>329</v>
      </c>
      <c r="E16" s="22">
        <v>154</v>
      </c>
      <c r="F16" s="23">
        <v>56</v>
      </c>
      <c r="G16" s="23">
        <v>59</v>
      </c>
      <c r="H16" s="23">
        <v>94</v>
      </c>
      <c r="I16" s="23">
        <v>166</v>
      </c>
      <c r="J16" s="23">
        <v>48</v>
      </c>
      <c r="K16" s="23">
        <v>51</v>
      </c>
      <c r="L16" s="23">
        <v>132</v>
      </c>
      <c r="M16" s="23">
        <v>31</v>
      </c>
      <c r="N16" s="23">
        <v>76</v>
      </c>
    </row>
    <row r="17" spans="1:14" ht="15.95" customHeight="1">
      <c r="B17" s="58"/>
      <c r="C17" s="53"/>
      <c r="D17" s="24">
        <v>1</v>
      </c>
      <c r="E17" s="19">
        <v>0.46808510638297873</v>
      </c>
      <c r="F17" s="20">
        <v>0.1702127659574468</v>
      </c>
      <c r="G17" s="20">
        <v>0.17933130699088146</v>
      </c>
      <c r="H17" s="20">
        <v>0.2857142857142857</v>
      </c>
      <c r="I17" s="20">
        <v>0.50455927051671734</v>
      </c>
      <c r="J17" s="20">
        <v>0.1458966565349544</v>
      </c>
      <c r="K17" s="20">
        <v>0.15501519756838905</v>
      </c>
      <c r="L17" s="20">
        <v>0.40121580547112462</v>
      </c>
      <c r="M17" s="20">
        <v>9.4224924012158054E-2</v>
      </c>
      <c r="N17" s="20">
        <v>0.23100303951367782</v>
      </c>
    </row>
    <row r="18" spans="1:14" ht="15.95" customHeight="1">
      <c r="B18" s="58"/>
      <c r="C18" s="54" t="s">
        <v>183</v>
      </c>
      <c r="D18" s="21">
        <v>114</v>
      </c>
      <c r="E18" s="22">
        <v>52</v>
      </c>
      <c r="F18" s="23">
        <v>26</v>
      </c>
      <c r="G18" s="23">
        <v>28</v>
      </c>
      <c r="H18" s="23">
        <v>32</v>
      </c>
      <c r="I18" s="23">
        <v>52</v>
      </c>
      <c r="J18" s="23">
        <v>25</v>
      </c>
      <c r="K18" s="23">
        <v>23</v>
      </c>
      <c r="L18" s="23">
        <v>42</v>
      </c>
      <c r="M18" s="23">
        <v>14</v>
      </c>
      <c r="N18" s="23">
        <v>34</v>
      </c>
    </row>
    <row r="19" spans="1:14" ht="15.95" customHeight="1">
      <c r="B19" s="58"/>
      <c r="C19" s="53"/>
      <c r="D19" s="24">
        <v>1</v>
      </c>
      <c r="E19" s="19">
        <v>0.45614035087719296</v>
      </c>
      <c r="F19" s="20">
        <v>0.22807017543859648</v>
      </c>
      <c r="G19" s="20">
        <v>0.24561403508771928</v>
      </c>
      <c r="H19" s="20">
        <v>0.2807017543859649</v>
      </c>
      <c r="I19" s="20">
        <v>0.45614035087719296</v>
      </c>
      <c r="J19" s="20">
        <v>0.21929824561403508</v>
      </c>
      <c r="K19" s="20">
        <v>0.20175438596491227</v>
      </c>
      <c r="L19" s="20">
        <v>0.36842105263157893</v>
      </c>
      <c r="M19" s="20">
        <v>0.12280701754385964</v>
      </c>
      <c r="N19" s="20">
        <v>0.2982456140350877</v>
      </c>
    </row>
    <row r="20" spans="1:14" ht="15.95" customHeight="1">
      <c r="B20" s="58"/>
      <c r="C20" s="54" t="s">
        <v>176</v>
      </c>
      <c r="D20" s="21">
        <v>875</v>
      </c>
      <c r="E20" s="22">
        <v>303</v>
      </c>
      <c r="F20" s="23">
        <v>117</v>
      </c>
      <c r="G20" s="23">
        <v>89</v>
      </c>
      <c r="H20" s="23">
        <v>163</v>
      </c>
      <c r="I20" s="23">
        <v>330</v>
      </c>
      <c r="J20" s="23">
        <v>108</v>
      </c>
      <c r="K20" s="23">
        <v>88</v>
      </c>
      <c r="L20" s="23">
        <v>265</v>
      </c>
      <c r="M20" s="23">
        <v>158</v>
      </c>
      <c r="N20" s="23">
        <v>254</v>
      </c>
    </row>
    <row r="21" spans="1:14" ht="15.95" customHeight="1">
      <c r="B21" s="58"/>
      <c r="C21" s="59"/>
      <c r="D21" s="18">
        <v>1</v>
      </c>
      <c r="E21" s="32">
        <v>0.34628571428571431</v>
      </c>
      <c r="F21" s="33">
        <v>0.1337142857142857</v>
      </c>
      <c r="G21" s="33">
        <v>0.10171428571428572</v>
      </c>
      <c r="H21" s="33">
        <v>0.18628571428571428</v>
      </c>
      <c r="I21" s="33">
        <v>0.37714285714285717</v>
      </c>
      <c r="J21" s="33">
        <v>0.12342857142857143</v>
      </c>
      <c r="K21" s="33">
        <v>0.10057142857142858</v>
      </c>
      <c r="L21" s="33">
        <v>0.30285714285714288</v>
      </c>
      <c r="M21" s="33">
        <v>0.18057142857142858</v>
      </c>
      <c r="N21" s="33">
        <v>0.29028571428571426</v>
      </c>
    </row>
    <row r="22" spans="1:14" ht="15.95" customHeight="1">
      <c r="A22" s="38"/>
      <c r="B22" s="41"/>
      <c r="C22" s="47"/>
      <c r="D22" s="42"/>
      <c r="E22" s="42"/>
      <c r="F22" s="42"/>
      <c r="G22" s="42"/>
      <c r="H22" s="42"/>
      <c r="I22" s="42"/>
      <c r="J22" s="42"/>
      <c r="K22" s="42"/>
      <c r="L22" s="42"/>
      <c r="M22" s="42"/>
      <c r="N22" s="42"/>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2216" priority="90" rank="1"/>
  </conditionalFormatting>
  <conditionalFormatting sqref="E11:N11">
    <cfRule type="top10" dxfId="2215" priority="89" rank="1"/>
  </conditionalFormatting>
  <conditionalFormatting sqref="E13:N13">
    <cfRule type="top10" dxfId="2214" priority="88" rank="1"/>
  </conditionalFormatting>
  <conditionalFormatting sqref="E15:N15">
    <cfRule type="top10" dxfId="2213" priority="87" rank="1"/>
  </conditionalFormatting>
  <conditionalFormatting sqref="E17:N17">
    <cfRule type="top10" dxfId="2212" priority="86" rank="1"/>
  </conditionalFormatting>
  <conditionalFormatting sqref="E19:N19">
    <cfRule type="top10" dxfId="2211" priority="85" rank="1"/>
  </conditionalFormatting>
  <conditionalFormatting sqref="E21:N21">
    <cfRule type="top10" dxfId="2210" priority="84" rank="1"/>
  </conditionalFormatting>
  <conditionalFormatting sqref="E23:N23">
    <cfRule type="top10" dxfId="2209" priority="82" rank="1"/>
  </conditionalFormatting>
  <conditionalFormatting sqref="E25:N25">
    <cfRule type="top10" dxfId="2208" priority="81" rank="1"/>
  </conditionalFormatting>
  <conditionalFormatting sqref="E27:N27">
    <cfRule type="top10" dxfId="2207" priority="80" rank="1"/>
  </conditionalFormatting>
  <conditionalFormatting sqref="E29:N29">
    <cfRule type="top10" dxfId="2206" priority="79" rank="1"/>
  </conditionalFormatting>
  <conditionalFormatting sqref="E31:N31">
    <cfRule type="top10" dxfId="2205" priority="78" rank="1"/>
  </conditionalFormatting>
  <conditionalFormatting sqref="E33:N33">
    <cfRule type="top10" dxfId="2204" priority="77" rank="1"/>
  </conditionalFormatting>
  <conditionalFormatting sqref="E35:N35">
    <cfRule type="top10" dxfId="2203" priority="76" rank="1"/>
  </conditionalFormatting>
  <conditionalFormatting sqref="E37:N37">
    <cfRule type="top10" dxfId="2202" priority="75" rank="1"/>
  </conditionalFormatting>
  <conditionalFormatting sqref="E39:N39">
    <cfRule type="top10" dxfId="2201" priority="74" rank="1"/>
  </conditionalFormatting>
  <conditionalFormatting sqref="E41:N41">
    <cfRule type="top10" dxfId="2200" priority="73" rank="1"/>
  </conditionalFormatting>
  <conditionalFormatting sqref="E43:N43">
    <cfRule type="top10" dxfId="2199" priority="72" rank="1"/>
  </conditionalFormatting>
  <conditionalFormatting sqref="E45:N45">
    <cfRule type="top10" dxfId="2198" priority="71" rank="1"/>
  </conditionalFormatting>
  <conditionalFormatting sqref="E47:N47">
    <cfRule type="top10" dxfId="2197" priority="70" rank="1"/>
  </conditionalFormatting>
  <conditionalFormatting sqref="E49:N49">
    <cfRule type="top10" dxfId="2196" priority="69" rank="1"/>
  </conditionalFormatting>
  <conditionalFormatting sqref="E51:N51">
    <cfRule type="top10" dxfId="2195" priority="68" rank="1"/>
  </conditionalFormatting>
  <conditionalFormatting sqref="E53:N53">
    <cfRule type="top10" dxfId="2194" priority="67" rank="1"/>
  </conditionalFormatting>
  <conditionalFormatting sqref="E55:N55">
    <cfRule type="top10" dxfId="2193" priority="66" rank="1"/>
  </conditionalFormatting>
  <conditionalFormatting sqref="E57:N57">
    <cfRule type="top10" dxfId="2192" priority="65" rank="1"/>
  </conditionalFormatting>
  <conditionalFormatting sqref="E59:N59">
    <cfRule type="top10" dxfId="2191" priority="64" rank="1"/>
  </conditionalFormatting>
  <conditionalFormatting sqref="E61:N61">
    <cfRule type="top10" dxfId="2190" priority="63" rank="1"/>
  </conditionalFormatting>
  <conditionalFormatting sqref="E63:N63">
    <cfRule type="top10" dxfId="2189" priority="62" rank="1"/>
  </conditionalFormatting>
  <conditionalFormatting sqref="E65:N65">
    <cfRule type="top10" dxfId="2188" priority="61" rank="1"/>
  </conditionalFormatting>
  <conditionalFormatting sqref="E67:N67">
    <cfRule type="top10" dxfId="2187" priority="60" rank="1"/>
  </conditionalFormatting>
  <conditionalFormatting sqref="E69:N69">
    <cfRule type="top10" dxfId="2186" priority="59" rank="1"/>
  </conditionalFormatting>
  <conditionalFormatting sqref="E71:N71">
    <cfRule type="top10" dxfId="2185" priority="58" rank="1"/>
  </conditionalFormatting>
  <conditionalFormatting sqref="E73:N73">
    <cfRule type="top10" dxfId="2184" priority="57" rank="1"/>
  </conditionalFormatting>
  <conditionalFormatting sqref="E75:N75">
    <cfRule type="top10" dxfId="2183" priority="56" rank="1"/>
  </conditionalFormatting>
  <conditionalFormatting sqref="E77:N77">
    <cfRule type="top10" dxfId="2182" priority="55" rank="1"/>
  </conditionalFormatting>
  <conditionalFormatting sqref="E79:N79">
    <cfRule type="top10" dxfId="2181" priority="54" rank="1"/>
  </conditionalFormatting>
  <conditionalFormatting sqref="E81:N81">
    <cfRule type="top10" dxfId="2180" priority="53" rank="1"/>
  </conditionalFormatting>
  <conditionalFormatting sqref="E83:N83">
    <cfRule type="top10" dxfId="2179" priority="52" rank="1"/>
  </conditionalFormatting>
  <conditionalFormatting sqref="E85:N85">
    <cfRule type="top10" dxfId="2178" priority="51" rank="1"/>
  </conditionalFormatting>
  <conditionalFormatting sqref="E87:N87">
    <cfRule type="top10" dxfId="2177" priority="50" rank="1"/>
  </conditionalFormatting>
  <conditionalFormatting sqref="E89:N89">
    <cfRule type="top10" dxfId="2176" priority="49" rank="1"/>
  </conditionalFormatting>
  <conditionalFormatting sqref="E91:N91">
    <cfRule type="top10" dxfId="2175" priority="48" rank="1"/>
  </conditionalFormatting>
  <conditionalFormatting sqref="E93:N93">
    <cfRule type="top10" dxfId="2174" priority="47" rank="1"/>
  </conditionalFormatting>
  <conditionalFormatting sqref="E95:N95">
    <cfRule type="top10" dxfId="2173" priority="46" rank="1"/>
  </conditionalFormatting>
  <conditionalFormatting sqref="E97:N97">
    <cfRule type="top10" dxfId="2172" priority="45" rank="1"/>
  </conditionalFormatting>
  <conditionalFormatting sqref="E99:N99">
    <cfRule type="top10" dxfId="2171" priority="44" rank="1"/>
  </conditionalFormatting>
  <conditionalFormatting sqref="E101:N101">
    <cfRule type="top10" dxfId="2170" priority="43" rank="1"/>
  </conditionalFormatting>
  <conditionalFormatting sqref="E103:N103">
    <cfRule type="top10" dxfId="2169" priority="42" rank="1"/>
  </conditionalFormatting>
  <conditionalFormatting sqref="E105:N105">
    <cfRule type="top10" dxfId="2168" priority="41" rank="1"/>
  </conditionalFormatting>
  <conditionalFormatting sqref="E107:N107">
    <cfRule type="top10" dxfId="2167" priority="40" rank="1"/>
  </conditionalFormatting>
  <conditionalFormatting sqref="E109:N109">
    <cfRule type="top10" dxfId="2166" priority="39" rank="1"/>
  </conditionalFormatting>
  <conditionalFormatting sqref="E111:N111">
    <cfRule type="top10" dxfId="2165" priority="38" rank="1"/>
  </conditionalFormatting>
  <conditionalFormatting sqref="E113:N113">
    <cfRule type="top10" dxfId="2164" priority="37" rank="1"/>
  </conditionalFormatting>
  <conditionalFormatting sqref="E115:N115">
    <cfRule type="top10" dxfId="2163" priority="36" rank="1"/>
  </conditionalFormatting>
  <conditionalFormatting sqref="E117:N117">
    <cfRule type="top10" dxfId="2162" priority="35" rank="1"/>
  </conditionalFormatting>
  <conditionalFormatting sqref="E119:N119">
    <cfRule type="top10" dxfId="2161" priority="34" rank="1"/>
  </conditionalFormatting>
  <conditionalFormatting sqref="E121:N121">
    <cfRule type="top10" dxfId="2160" priority="33" rank="1"/>
  </conditionalFormatting>
  <conditionalFormatting sqref="E123:N123">
    <cfRule type="top10" dxfId="2159" priority="32" rank="1"/>
  </conditionalFormatting>
  <conditionalFormatting sqref="E125:N125">
    <cfRule type="top10" dxfId="2158" priority="31" rank="1"/>
  </conditionalFormatting>
  <conditionalFormatting sqref="E127:N127">
    <cfRule type="top10" dxfId="2157" priority="30" rank="1"/>
  </conditionalFormatting>
  <conditionalFormatting sqref="E129:N129">
    <cfRule type="top10" dxfId="2156" priority="29" rank="1"/>
  </conditionalFormatting>
  <conditionalFormatting sqref="E131:N131">
    <cfRule type="top10" dxfId="2155" priority="28" rank="1"/>
  </conditionalFormatting>
  <conditionalFormatting sqref="E133:N133">
    <cfRule type="top10" dxfId="2154" priority="27" rank="1"/>
  </conditionalFormatting>
  <conditionalFormatting sqref="E135:N135">
    <cfRule type="top10" dxfId="2153" priority="26" rank="1"/>
  </conditionalFormatting>
  <conditionalFormatting sqref="E137:N137">
    <cfRule type="top10" dxfId="2152" priority="25" rank="1"/>
  </conditionalFormatting>
  <conditionalFormatting sqref="E139:N139">
    <cfRule type="top10" dxfId="2151" priority="24" rank="1"/>
  </conditionalFormatting>
  <conditionalFormatting sqref="E141:N141">
    <cfRule type="top10" dxfId="2150" priority="23" rank="1"/>
  </conditionalFormatting>
  <conditionalFormatting sqref="E143:N143">
    <cfRule type="top10" dxfId="2149" priority="22" rank="1"/>
  </conditionalFormatting>
  <conditionalFormatting sqref="E145:N145">
    <cfRule type="top10" dxfId="2148" priority="21" rank="1"/>
  </conditionalFormatting>
  <conditionalFormatting sqref="E147:N147">
    <cfRule type="top10" dxfId="2147" priority="20" rank="1"/>
  </conditionalFormatting>
  <conditionalFormatting sqref="E149:N149">
    <cfRule type="top10" dxfId="2146" priority="19" rank="1"/>
  </conditionalFormatting>
  <conditionalFormatting sqref="E151:N151">
    <cfRule type="top10" dxfId="2145" priority="18" rank="1"/>
  </conditionalFormatting>
  <conditionalFormatting sqref="E153:N153">
    <cfRule type="top10" dxfId="2144" priority="17" rank="1"/>
  </conditionalFormatting>
  <conditionalFormatting sqref="E155:N155">
    <cfRule type="top10" dxfId="2143" priority="16" rank="1"/>
  </conditionalFormatting>
  <conditionalFormatting sqref="E157:N157">
    <cfRule type="top10" dxfId="2142" priority="15" rank="1"/>
  </conditionalFormatting>
  <conditionalFormatting sqref="E159:N159">
    <cfRule type="top10" dxfId="2141" priority="14" rank="1"/>
  </conditionalFormatting>
  <conditionalFormatting sqref="E161:N161">
    <cfRule type="top10" dxfId="2140" priority="13" rank="1"/>
  </conditionalFormatting>
  <conditionalFormatting sqref="E163:N163">
    <cfRule type="top10" dxfId="2139" priority="12" rank="1"/>
  </conditionalFormatting>
  <conditionalFormatting sqref="E165:N165">
    <cfRule type="top10" dxfId="2138" priority="11" rank="1"/>
  </conditionalFormatting>
  <conditionalFormatting sqref="E167:N167">
    <cfRule type="top10" dxfId="2137" priority="10" rank="1"/>
  </conditionalFormatting>
  <conditionalFormatting sqref="E169:N169">
    <cfRule type="top10" dxfId="2136" priority="9" rank="1"/>
  </conditionalFormatting>
  <conditionalFormatting sqref="E171:N171">
    <cfRule type="top10" dxfId="2135" priority="8" rank="1"/>
  </conditionalFormatting>
  <conditionalFormatting sqref="E173:N173">
    <cfRule type="top10" dxfId="2134" priority="7" rank="1"/>
  </conditionalFormatting>
  <conditionalFormatting sqref="E175:N175">
    <cfRule type="top10" dxfId="2133" priority="6" rank="1"/>
  </conditionalFormatting>
  <conditionalFormatting sqref="E177:N177">
    <cfRule type="top10" dxfId="2132" priority="5" rank="1"/>
  </conditionalFormatting>
  <conditionalFormatting sqref="E179:N179">
    <cfRule type="top10" dxfId="2131" priority="4" rank="1"/>
  </conditionalFormatting>
  <conditionalFormatting sqref="E181:N181">
    <cfRule type="top10" dxfId="2130" priority="3" rank="1"/>
  </conditionalFormatting>
  <conditionalFormatting sqref="E183:N183">
    <cfRule type="top10" dxfId="2129" priority="2" rank="1"/>
  </conditionalFormatting>
  <conditionalFormatting sqref="E185:N185">
    <cfRule type="top10" dxfId="212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326</v>
      </c>
    </row>
    <row r="3" spans="1:16" ht="15" customHeight="1">
      <c r="B3" s="4"/>
    </row>
    <row r="4" spans="1:16" ht="15" customHeight="1">
      <c r="B4" s="4" t="s">
        <v>89</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256</v>
      </c>
      <c r="F7" s="14" t="s">
        <v>257</v>
      </c>
      <c r="G7" s="14" t="s">
        <v>258</v>
      </c>
      <c r="H7" s="14" t="s">
        <v>259</v>
      </c>
      <c r="I7" s="14" t="s">
        <v>157</v>
      </c>
      <c r="J7" s="14" t="s">
        <v>158</v>
      </c>
      <c r="K7" s="14" t="s">
        <v>159</v>
      </c>
      <c r="L7" s="14" t="s">
        <v>260</v>
      </c>
      <c r="M7" s="14" t="s">
        <v>261</v>
      </c>
      <c r="N7" s="14" t="s">
        <v>106</v>
      </c>
      <c r="O7" s="14" t="s">
        <v>176</v>
      </c>
      <c r="P7" s="14" t="s">
        <v>103</v>
      </c>
    </row>
    <row r="8" spans="1:16" ht="15.95" customHeight="1" thickTop="1">
      <c r="B8" s="48" t="s">
        <v>300</v>
      </c>
      <c r="C8" s="49"/>
      <c r="D8" s="15">
        <v>16158</v>
      </c>
      <c r="E8" s="16">
        <v>9749</v>
      </c>
      <c r="F8" s="17">
        <v>2782</v>
      </c>
      <c r="G8" s="17">
        <v>1001</v>
      </c>
      <c r="H8" s="17">
        <v>2508</v>
      </c>
      <c r="I8" s="17">
        <v>1631</v>
      </c>
      <c r="J8" s="17">
        <v>8006</v>
      </c>
      <c r="K8" s="17">
        <v>3325</v>
      </c>
      <c r="L8" s="17">
        <v>133</v>
      </c>
      <c r="M8" s="17">
        <v>170</v>
      </c>
      <c r="N8" s="17">
        <v>289</v>
      </c>
      <c r="O8" s="17">
        <v>255</v>
      </c>
      <c r="P8" s="17">
        <v>3881</v>
      </c>
    </row>
    <row r="9" spans="1:16" ht="15.95" customHeight="1">
      <c r="B9" s="50"/>
      <c r="C9" s="51"/>
      <c r="D9" s="18">
        <v>1</v>
      </c>
      <c r="E9" s="32">
        <v>0.60335437554152738</v>
      </c>
      <c r="F9" s="33">
        <v>0.17217477410570614</v>
      </c>
      <c r="G9" s="33">
        <v>6.1950736477286793E-2</v>
      </c>
      <c r="H9" s="33">
        <v>0.15521722985518011</v>
      </c>
      <c r="I9" s="33">
        <v>0.10094071048397078</v>
      </c>
      <c r="J9" s="33">
        <v>0.49548211412303506</v>
      </c>
      <c r="K9" s="33">
        <v>0.20578041836860997</v>
      </c>
      <c r="L9" s="33">
        <v>8.2312167347443985E-3</v>
      </c>
      <c r="M9" s="33">
        <v>1.0521104097041713E-2</v>
      </c>
      <c r="N9" s="33">
        <v>1.7885876964970911E-2</v>
      </c>
      <c r="O9" s="33">
        <v>1.578165614556257E-2</v>
      </c>
      <c r="P9" s="33">
        <v>0.24019061765069935</v>
      </c>
    </row>
    <row r="10" spans="1:16" ht="15.95" customHeight="1">
      <c r="B10" s="57" t="s">
        <v>327</v>
      </c>
      <c r="C10" s="52" t="s">
        <v>179</v>
      </c>
      <c r="D10" s="34">
        <v>3752</v>
      </c>
      <c r="E10" s="35">
        <v>2939</v>
      </c>
      <c r="F10" s="36">
        <v>873</v>
      </c>
      <c r="G10" s="36">
        <v>337</v>
      </c>
      <c r="H10" s="36">
        <v>772</v>
      </c>
      <c r="I10" s="36">
        <v>546</v>
      </c>
      <c r="J10" s="36">
        <v>2592</v>
      </c>
      <c r="K10" s="36">
        <v>1037</v>
      </c>
      <c r="L10" s="36">
        <v>45</v>
      </c>
      <c r="M10" s="36">
        <v>28</v>
      </c>
      <c r="N10" s="36">
        <v>108</v>
      </c>
      <c r="O10" s="36">
        <v>28</v>
      </c>
      <c r="P10" s="36">
        <v>104</v>
      </c>
    </row>
    <row r="11" spans="1:16" ht="15.95" customHeight="1">
      <c r="B11" s="58"/>
      <c r="C11" s="53"/>
      <c r="D11" s="18">
        <v>1</v>
      </c>
      <c r="E11" s="19">
        <v>0.78331556503198296</v>
      </c>
      <c r="F11" s="20">
        <v>0.23267590618336886</v>
      </c>
      <c r="G11" s="20">
        <v>8.9818763326226014E-2</v>
      </c>
      <c r="H11" s="20">
        <v>0.20575692963752665</v>
      </c>
      <c r="I11" s="20">
        <v>0.1455223880597015</v>
      </c>
      <c r="J11" s="20">
        <v>0.69083155650319827</v>
      </c>
      <c r="K11" s="20">
        <v>0.27638592750533048</v>
      </c>
      <c r="L11" s="20">
        <v>1.199360341151386E-2</v>
      </c>
      <c r="M11" s="20">
        <v>7.462686567164179E-3</v>
      </c>
      <c r="N11" s="20">
        <v>2.8784648187633263E-2</v>
      </c>
      <c r="O11" s="20">
        <v>7.462686567164179E-3</v>
      </c>
      <c r="P11" s="20">
        <v>2.7718550106609809E-2</v>
      </c>
    </row>
    <row r="12" spans="1:16" ht="15.95" customHeight="1">
      <c r="B12" s="58"/>
      <c r="C12" s="54" t="s">
        <v>180</v>
      </c>
      <c r="D12" s="21">
        <v>5532</v>
      </c>
      <c r="E12" s="22">
        <v>4397</v>
      </c>
      <c r="F12" s="23">
        <v>1293</v>
      </c>
      <c r="G12" s="23">
        <v>462</v>
      </c>
      <c r="H12" s="23">
        <v>1134</v>
      </c>
      <c r="I12" s="23">
        <v>711</v>
      </c>
      <c r="J12" s="23">
        <v>3979</v>
      </c>
      <c r="K12" s="23">
        <v>1609</v>
      </c>
      <c r="L12" s="23">
        <v>44</v>
      </c>
      <c r="M12" s="23">
        <v>36</v>
      </c>
      <c r="N12" s="23">
        <v>113</v>
      </c>
      <c r="O12" s="23">
        <v>60</v>
      </c>
      <c r="P12" s="23">
        <v>107</v>
      </c>
    </row>
    <row r="13" spans="1:16" ht="15.95" customHeight="1">
      <c r="B13" s="58"/>
      <c r="C13" s="53"/>
      <c r="D13" s="24">
        <v>1</v>
      </c>
      <c r="E13" s="19">
        <v>0.79483007953723794</v>
      </c>
      <c r="F13" s="20">
        <v>0.23373101952277658</v>
      </c>
      <c r="G13" s="20">
        <v>8.3514099783080262E-2</v>
      </c>
      <c r="H13" s="20">
        <v>0.20498915401301518</v>
      </c>
      <c r="I13" s="20">
        <v>0.12852494577006507</v>
      </c>
      <c r="J13" s="20">
        <v>0.71926970354302244</v>
      </c>
      <c r="K13" s="20">
        <v>0.29085321764280547</v>
      </c>
      <c r="L13" s="20">
        <v>7.9537237888647871E-3</v>
      </c>
      <c r="M13" s="20">
        <v>6.5075921908893707E-3</v>
      </c>
      <c r="N13" s="20">
        <v>2.0426608821402747E-2</v>
      </c>
      <c r="O13" s="20">
        <v>1.0845986984815618E-2</v>
      </c>
      <c r="P13" s="20">
        <v>1.9342010122921187E-2</v>
      </c>
    </row>
    <row r="14" spans="1:16" ht="15.95" customHeight="1">
      <c r="B14" s="58"/>
      <c r="C14" s="54" t="s">
        <v>181</v>
      </c>
      <c r="D14" s="21">
        <v>1092</v>
      </c>
      <c r="E14" s="22">
        <v>812</v>
      </c>
      <c r="F14" s="23">
        <v>226</v>
      </c>
      <c r="G14" s="23">
        <v>68</v>
      </c>
      <c r="H14" s="23">
        <v>217</v>
      </c>
      <c r="I14" s="23">
        <v>134</v>
      </c>
      <c r="J14" s="23">
        <v>625</v>
      </c>
      <c r="K14" s="23">
        <v>252</v>
      </c>
      <c r="L14" s="23">
        <v>14</v>
      </c>
      <c r="M14" s="23">
        <v>31</v>
      </c>
      <c r="N14" s="23">
        <v>21</v>
      </c>
      <c r="O14" s="23">
        <v>25</v>
      </c>
      <c r="P14" s="23">
        <v>36</v>
      </c>
    </row>
    <row r="15" spans="1:16" ht="15.95" customHeight="1">
      <c r="B15" s="58"/>
      <c r="C15" s="53"/>
      <c r="D15" s="24">
        <v>1</v>
      </c>
      <c r="E15" s="19">
        <v>0.74358974358974361</v>
      </c>
      <c r="F15" s="20">
        <v>0.20695970695970695</v>
      </c>
      <c r="G15" s="20">
        <v>6.2271062271062272E-2</v>
      </c>
      <c r="H15" s="20">
        <v>0.19871794871794871</v>
      </c>
      <c r="I15" s="20">
        <v>0.1227106227106227</v>
      </c>
      <c r="J15" s="20">
        <v>0.57234432234432231</v>
      </c>
      <c r="K15" s="20">
        <v>0.23076923076923078</v>
      </c>
      <c r="L15" s="20">
        <v>1.282051282051282E-2</v>
      </c>
      <c r="M15" s="20">
        <v>2.8388278388278388E-2</v>
      </c>
      <c r="N15" s="20">
        <v>1.9230769230769232E-2</v>
      </c>
      <c r="O15" s="20">
        <v>2.2893772893772892E-2</v>
      </c>
      <c r="P15" s="20">
        <v>3.2967032967032968E-2</v>
      </c>
    </row>
    <row r="16" spans="1:16" ht="15.95" customHeight="1">
      <c r="B16" s="58"/>
      <c r="C16" s="54" t="s">
        <v>182</v>
      </c>
      <c r="D16" s="21">
        <v>329</v>
      </c>
      <c r="E16" s="22">
        <v>254</v>
      </c>
      <c r="F16" s="23">
        <v>72</v>
      </c>
      <c r="G16" s="23">
        <v>24</v>
      </c>
      <c r="H16" s="23">
        <v>75</v>
      </c>
      <c r="I16" s="23">
        <v>36</v>
      </c>
      <c r="J16" s="23">
        <v>186</v>
      </c>
      <c r="K16" s="23">
        <v>68</v>
      </c>
      <c r="L16" s="23">
        <v>4</v>
      </c>
      <c r="M16" s="23">
        <v>11</v>
      </c>
      <c r="N16" s="23">
        <v>2</v>
      </c>
      <c r="O16" s="23">
        <v>5</v>
      </c>
      <c r="P16" s="23">
        <v>13</v>
      </c>
    </row>
    <row r="17" spans="1:16" ht="15.95" customHeight="1">
      <c r="B17" s="58"/>
      <c r="C17" s="53"/>
      <c r="D17" s="24">
        <v>1</v>
      </c>
      <c r="E17" s="19">
        <v>0.77203647416413379</v>
      </c>
      <c r="F17" s="20">
        <v>0.21884498480243161</v>
      </c>
      <c r="G17" s="20">
        <v>7.29483282674772E-2</v>
      </c>
      <c r="H17" s="20">
        <v>0.22796352583586627</v>
      </c>
      <c r="I17" s="20">
        <v>0.10942249240121581</v>
      </c>
      <c r="J17" s="20">
        <v>0.56534954407294835</v>
      </c>
      <c r="K17" s="20">
        <v>0.20668693009118541</v>
      </c>
      <c r="L17" s="20">
        <v>1.2158054711246201E-2</v>
      </c>
      <c r="M17" s="20">
        <v>3.3434650455927049E-2</v>
      </c>
      <c r="N17" s="20">
        <v>6.0790273556231003E-3</v>
      </c>
      <c r="O17" s="20">
        <v>1.5197568389057751E-2</v>
      </c>
      <c r="P17" s="20">
        <v>3.9513677811550151E-2</v>
      </c>
    </row>
    <row r="18" spans="1:16" ht="15.95" customHeight="1">
      <c r="B18" s="58"/>
      <c r="C18" s="54" t="s">
        <v>183</v>
      </c>
      <c r="D18" s="21">
        <v>114</v>
      </c>
      <c r="E18" s="22">
        <v>74</v>
      </c>
      <c r="F18" s="23">
        <v>21</v>
      </c>
      <c r="G18" s="23">
        <v>7</v>
      </c>
      <c r="H18" s="23">
        <v>18</v>
      </c>
      <c r="I18" s="23">
        <v>16</v>
      </c>
      <c r="J18" s="23">
        <v>42</v>
      </c>
      <c r="K18" s="23">
        <v>18</v>
      </c>
      <c r="L18" s="23">
        <v>0</v>
      </c>
      <c r="M18" s="23">
        <v>11</v>
      </c>
      <c r="N18" s="23">
        <v>4</v>
      </c>
      <c r="O18" s="23">
        <v>8</v>
      </c>
      <c r="P18" s="23">
        <v>7</v>
      </c>
    </row>
    <row r="19" spans="1:16" ht="15.95" customHeight="1">
      <c r="B19" s="58"/>
      <c r="C19" s="53"/>
      <c r="D19" s="24">
        <v>1</v>
      </c>
      <c r="E19" s="19">
        <v>0.64912280701754388</v>
      </c>
      <c r="F19" s="20">
        <v>0.18421052631578946</v>
      </c>
      <c r="G19" s="20">
        <v>6.1403508771929821E-2</v>
      </c>
      <c r="H19" s="20">
        <v>0.15789473684210525</v>
      </c>
      <c r="I19" s="20">
        <v>0.14035087719298245</v>
      </c>
      <c r="J19" s="20">
        <v>0.36842105263157893</v>
      </c>
      <c r="K19" s="20">
        <v>0.15789473684210525</v>
      </c>
      <c r="L19" s="20">
        <v>0</v>
      </c>
      <c r="M19" s="20">
        <v>9.6491228070175433E-2</v>
      </c>
      <c r="N19" s="20">
        <v>3.5087719298245612E-2</v>
      </c>
      <c r="O19" s="20">
        <v>7.0175438596491224E-2</v>
      </c>
      <c r="P19" s="20">
        <v>6.1403508771929821E-2</v>
      </c>
    </row>
    <row r="20" spans="1:16" ht="15.95" customHeight="1">
      <c r="B20" s="58"/>
      <c r="C20" s="54" t="s">
        <v>176</v>
      </c>
      <c r="D20" s="21">
        <v>875</v>
      </c>
      <c r="E20" s="22">
        <v>599</v>
      </c>
      <c r="F20" s="23">
        <v>144</v>
      </c>
      <c r="G20" s="23">
        <v>45</v>
      </c>
      <c r="H20" s="23">
        <v>135</v>
      </c>
      <c r="I20" s="23">
        <v>81</v>
      </c>
      <c r="J20" s="23">
        <v>256</v>
      </c>
      <c r="K20" s="23">
        <v>150</v>
      </c>
      <c r="L20" s="23">
        <v>13</v>
      </c>
      <c r="M20" s="23">
        <v>27</v>
      </c>
      <c r="N20" s="23">
        <v>23</v>
      </c>
      <c r="O20" s="23">
        <v>92</v>
      </c>
      <c r="P20" s="23">
        <v>41</v>
      </c>
    </row>
    <row r="21" spans="1:16" ht="15.95" customHeight="1">
      <c r="B21" s="58"/>
      <c r="C21" s="59"/>
      <c r="D21" s="18">
        <v>1</v>
      </c>
      <c r="E21" s="32">
        <v>0.68457142857142861</v>
      </c>
      <c r="F21" s="33">
        <v>0.16457142857142856</v>
      </c>
      <c r="G21" s="33">
        <v>5.1428571428571428E-2</v>
      </c>
      <c r="H21" s="33">
        <v>0.15428571428571428</v>
      </c>
      <c r="I21" s="33">
        <v>9.2571428571428568E-2</v>
      </c>
      <c r="J21" s="33">
        <v>0.29257142857142859</v>
      </c>
      <c r="K21" s="33">
        <v>0.17142857142857143</v>
      </c>
      <c r="L21" s="33">
        <v>1.4857142857142857E-2</v>
      </c>
      <c r="M21" s="33">
        <v>3.0857142857142857E-2</v>
      </c>
      <c r="N21" s="33">
        <v>2.6285714285714287E-2</v>
      </c>
      <c r="O21" s="33">
        <v>0.10514285714285715</v>
      </c>
      <c r="P21" s="33">
        <v>4.6857142857142854E-2</v>
      </c>
    </row>
    <row r="22" spans="1:16" ht="15.95" customHeight="1">
      <c r="A22" s="38"/>
      <c r="B22" s="41"/>
      <c r="C22" s="47"/>
      <c r="D22" s="42"/>
      <c r="E22" s="42"/>
      <c r="F22" s="42"/>
      <c r="G22" s="42"/>
      <c r="H22" s="42"/>
      <c r="I22" s="42"/>
      <c r="J22" s="42"/>
      <c r="K22" s="42"/>
      <c r="L22" s="42"/>
      <c r="M22" s="42"/>
      <c r="N22" s="42"/>
      <c r="O22" s="42"/>
      <c r="P22" s="42"/>
    </row>
    <row r="23" spans="1:16" ht="15.95" hidden="1" customHeight="1">
      <c r="A23" s="38"/>
      <c r="B23" s="43"/>
      <c r="C23" s="46"/>
      <c r="D23" s="44"/>
      <c r="E23" s="44"/>
      <c r="F23" s="44"/>
      <c r="G23" s="44"/>
      <c r="H23" s="44"/>
      <c r="I23" s="44"/>
      <c r="J23" s="44"/>
      <c r="K23" s="44"/>
      <c r="L23" s="44"/>
      <c r="M23" s="44"/>
      <c r="N23" s="44"/>
      <c r="O23" s="44"/>
      <c r="P23" s="44"/>
    </row>
    <row r="24" spans="1:16" ht="15.95" hidden="1" customHeight="1">
      <c r="A24" s="38"/>
      <c r="B24" s="43"/>
      <c r="C24" s="46"/>
      <c r="D24" s="45"/>
      <c r="E24" s="45"/>
      <c r="F24" s="45"/>
      <c r="G24" s="45"/>
      <c r="H24" s="45"/>
      <c r="I24" s="45"/>
      <c r="J24" s="45"/>
      <c r="K24" s="45"/>
      <c r="L24" s="45"/>
      <c r="M24" s="45"/>
      <c r="N24" s="45"/>
      <c r="O24" s="45"/>
      <c r="P24" s="45"/>
    </row>
    <row r="25" spans="1:16" ht="15.95" hidden="1" customHeight="1">
      <c r="A25" s="38"/>
      <c r="B25" s="43"/>
      <c r="C25" s="46"/>
      <c r="D25" s="44"/>
      <c r="E25" s="44"/>
      <c r="F25" s="44"/>
      <c r="G25" s="44"/>
      <c r="H25" s="44"/>
      <c r="I25" s="44"/>
      <c r="J25" s="44"/>
      <c r="K25" s="44"/>
      <c r="L25" s="44"/>
      <c r="M25" s="44"/>
      <c r="N25" s="44"/>
      <c r="O25" s="44"/>
      <c r="P25" s="44"/>
    </row>
    <row r="26" spans="1:16" ht="15.95" hidden="1" customHeight="1">
      <c r="A26" s="38"/>
      <c r="B26" s="43"/>
      <c r="C26" s="46"/>
      <c r="D26" s="45"/>
      <c r="E26" s="45"/>
      <c r="F26" s="45"/>
      <c r="G26" s="45"/>
      <c r="H26" s="45"/>
      <c r="I26" s="45"/>
      <c r="J26" s="45"/>
      <c r="K26" s="45"/>
      <c r="L26" s="45"/>
      <c r="M26" s="45"/>
      <c r="N26" s="45"/>
      <c r="O26" s="45"/>
      <c r="P26" s="45"/>
    </row>
    <row r="27" spans="1:16" ht="15.95" hidden="1" customHeight="1">
      <c r="A27" s="38"/>
      <c r="B27" s="43"/>
      <c r="C27" s="46"/>
      <c r="D27" s="44"/>
      <c r="E27" s="44"/>
      <c r="F27" s="44"/>
      <c r="G27" s="44"/>
      <c r="H27" s="44"/>
      <c r="I27" s="44"/>
      <c r="J27" s="44"/>
      <c r="K27" s="44"/>
      <c r="L27" s="44"/>
      <c r="M27" s="44"/>
      <c r="N27" s="44"/>
      <c r="O27" s="44"/>
      <c r="P27" s="44"/>
    </row>
    <row r="28" spans="1:16" ht="15.95" hidden="1" customHeight="1">
      <c r="A28" s="38"/>
      <c r="B28" s="43"/>
      <c r="C28" s="46"/>
      <c r="D28" s="45"/>
      <c r="E28" s="45"/>
      <c r="F28" s="45"/>
      <c r="G28" s="45"/>
      <c r="H28" s="45"/>
      <c r="I28" s="45"/>
      <c r="J28" s="45"/>
      <c r="K28" s="45"/>
      <c r="L28" s="45"/>
      <c r="M28" s="45"/>
      <c r="N28" s="45"/>
      <c r="O28" s="45"/>
      <c r="P28" s="45"/>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2127" priority="90" rank="1"/>
  </conditionalFormatting>
  <conditionalFormatting sqref="E11:P11">
    <cfRule type="top10" dxfId="2126" priority="89" rank="1"/>
  </conditionalFormatting>
  <conditionalFormatting sqref="E13:P13">
    <cfRule type="top10" dxfId="2125" priority="88" rank="1"/>
  </conditionalFormatting>
  <conditionalFormatting sqref="E15:P15">
    <cfRule type="top10" dxfId="2124" priority="87" rank="1"/>
  </conditionalFormatting>
  <conditionalFormatting sqref="E17:P17">
    <cfRule type="top10" dxfId="2123" priority="86" rank="1"/>
  </conditionalFormatting>
  <conditionalFormatting sqref="E19:P19">
    <cfRule type="top10" dxfId="2122" priority="85" rank="1"/>
  </conditionalFormatting>
  <conditionalFormatting sqref="E21:P21">
    <cfRule type="top10" dxfId="2121" priority="84" rank="1"/>
  </conditionalFormatting>
  <conditionalFormatting sqref="E23:P23">
    <cfRule type="top10" dxfId="2120" priority="82" rank="1"/>
  </conditionalFormatting>
  <conditionalFormatting sqref="E25:P25">
    <cfRule type="top10" dxfId="2119" priority="81" rank="1"/>
  </conditionalFormatting>
  <conditionalFormatting sqref="E27:P27">
    <cfRule type="top10" dxfId="2118" priority="80" rank="1"/>
  </conditionalFormatting>
  <conditionalFormatting sqref="E29:P29">
    <cfRule type="top10" dxfId="2117" priority="79" rank="1"/>
  </conditionalFormatting>
  <conditionalFormatting sqref="E31:P31">
    <cfRule type="top10" dxfId="2116" priority="78" rank="1"/>
  </conditionalFormatting>
  <conditionalFormatting sqref="E33:P33">
    <cfRule type="top10" dxfId="2115" priority="77" rank="1"/>
  </conditionalFormatting>
  <conditionalFormatting sqref="E35:P35">
    <cfRule type="top10" dxfId="2114" priority="76" rank="1"/>
  </conditionalFormatting>
  <conditionalFormatting sqref="E37:P37">
    <cfRule type="top10" dxfId="2113" priority="75" rank="1"/>
  </conditionalFormatting>
  <conditionalFormatting sqref="E39:P39">
    <cfRule type="top10" dxfId="2112" priority="74" rank="1"/>
  </conditionalFormatting>
  <conditionalFormatting sqref="E41:P41">
    <cfRule type="top10" dxfId="2111" priority="73" rank="1"/>
  </conditionalFormatting>
  <conditionalFormatting sqref="E43:P43">
    <cfRule type="top10" dxfId="2110" priority="72" rank="1"/>
  </conditionalFormatting>
  <conditionalFormatting sqref="E45:P45">
    <cfRule type="top10" dxfId="2109" priority="71" rank="1"/>
  </conditionalFormatting>
  <conditionalFormatting sqref="E47:P47">
    <cfRule type="top10" dxfId="2108" priority="70" rank="1"/>
  </conditionalFormatting>
  <conditionalFormatting sqref="E49:P49">
    <cfRule type="top10" dxfId="2107" priority="69" rank="1"/>
  </conditionalFormatting>
  <conditionalFormatting sqref="E51:P51">
    <cfRule type="top10" dxfId="2106" priority="68" rank="1"/>
  </conditionalFormatting>
  <conditionalFormatting sqref="E53:P53">
    <cfRule type="top10" dxfId="2105" priority="67" rank="1"/>
  </conditionalFormatting>
  <conditionalFormatting sqref="E55:P55">
    <cfRule type="top10" dxfId="2104" priority="66" rank="1"/>
  </conditionalFormatting>
  <conditionalFormatting sqref="E57:P57">
    <cfRule type="top10" dxfId="2103" priority="65" rank="1"/>
  </conditionalFormatting>
  <conditionalFormatting sqref="E59:P59">
    <cfRule type="top10" dxfId="2102" priority="64" rank="1"/>
  </conditionalFormatting>
  <conditionalFormatting sqref="E61:P61">
    <cfRule type="top10" dxfId="2101" priority="63" rank="1"/>
  </conditionalFormatting>
  <conditionalFormatting sqref="E63:P63">
    <cfRule type="top10" dxfId="2100" priority="62" rank="1"/>
  </conditionalFormatting>
  <conditionalFormatting sqref="E65:P65">
    <cfRule type="top10" dxfId="2099" priority="61" rank="1"/>
  </conditionalFormatting>
  <conditionalFormatting sqref="E67:P67">
    <cfRule type="top10" dxfId="2098" priority="60" rank="1"/>
  </conditionalFormatting>
  <conditionalFormatting sqref="E69:P69">
    <cfRule type="top10" dxfId="2097" priority="59" rank="1"/>
  </conditionalFormatting>
  <conditionalFormatting sqref="E71:P71">
    <cfRule type="top10" dxfId="2096" priority="58" rank="1"/>
  </conditionalFormatting>
  <conditionalFormatting sqref="E73:P73">
    <cfRule type="top10" dxfId="2095" priority="57" rank="1"/>
  </conditionalFormatting>
  <conditionalFormatting sqref="E75:P75">
    <cfRule type="top10" dxfId="2094" priority="56" rank="1"/>
  </conditionalFormatting>
  <conditionalFormatting sqref="E77:P77">
    <cfRule type="top10" dxfId="2093" priority="55" rank="1"/>
  </conditionalFormatting>
  <conditionalFormatting sqref="E79:P79">
    <cfRule type="top10" dxfId="2092" priority="54" rank="1"/>
  </conditionalFormatting>
  <conditionalFormatting sqref="E81:P81">
    <cfRule type="top10" dxfId="2091" priority="53" rank="1"/>
  </conditionalFormatting>
  <conditionalFormatting sqref="E83:P83">
    <cfRule type="top10" dxfId="2090" priority="52" rank="1"/>
  </conditionalFormatting>
  <conditionalFormatting sqref="E85:P85">
    <cfRule type="top10" dxfId="2089" priority="51" rank="1"/>
  </conditionalFormatting>
  <conditionalFormatting sqref="E87:P87">
    <cfRule type="top10" dxfId="2088" priority="50" rank="1"/>
  </conditionalFormatting>
  <conditionalFormatting sqref="E89:P89">
    <cfRule type="top10" dxfId="2087" priority="49" rank="1"/>
  </conditionalFormatting>
  <conditionalFormatting sqref="E91:P91">
    <cfRule type="top10" dxfId="2086" priority="48" rank="1"/>
  </conditionalFormatting>
  <conditionalFormatting sqref="E93:P93">
    <cfRule type="top10" dxfId="2085" priority="47" rank="1"/>
  </conditionalFormatting>
  <conditionalFormatting sqref="E95:P95">
    <cfRule type="top10" dxfId="2084" priority="46" rank="1"/>
  </conditionalFormatting>
  <conditionalFormatting sqref="E97:P97">
    <cfRule type="top10" dxfId="2083" priority="45" rank="1"/>
  </conditionalFormatting>
  <conditionalFormatting sqref="E99:P99">
    <cfRule type="top10" dxfId="2082" priority="44" rank="1"/>
  </conditionalFormatting>
  <conditionalFormatting sqref="E101:P101">
    <cfRule type="top10" dxfId="2081" priority="43" rank="1"/>
  </conditionalFormatting>
  <conditionalFormatting sqref="E103:P103">
    <cfRule type="top10" dxfId="2080" priority="42" rank="1"/>
  </conditionalFormatting>
  <conditionalFormatting sqref="E105:P105">
    <cfRule type="top10" dxfId="2079" priority="41" rank="1"/>
  </conditionalFormatting>
  <conditionalFormatting sqref="E107:P107">
    <cfRule type="top10" dxfId="2078" priority="40" rank="1"/>
  </conditionalFormatting>
  <conditionalFormatting sqref="E109:P109">
    <cfRule type="top10" dxfId="2077" priority="39" rank="1"/>
  </conditionalFormatting>
  <conditionalFormatting sqref="E111:P111">
    <cfRule type="top10" dxfId="2076" priority="38" rank="1"/>
  </conditionalFormatting>
  <conditionalFormatting sqref="E113:P113">
    <cfRule type="top10" dxfId="2075" priority="37" rank="1"/>
  </conditionalFormatting>
  <conditionalFormatting sqref="E115:P115">
    <cfRule type="top10" dxfId="2074" priority="36" rank="1"/>
  </conditionalFormatting>
  <conditionalFormatting sqref="E117:P117">
    <cfRule type="top10" dxfId="2073" priority="35" rank="1"/>
  </conditionalFormatting>
  <conditionalFormatting sqref="E119:P119">
    <cfRule type="top10" dxfId="2072" priority="34" rank="1"/>
  </conditionalFormatting>
  <conditionalFormatting sqref="E121:P121">
    <cfRule type="top10" dxfId="2071" priority="33" rank="1"/>
  </conditionalFormatting>
  <conditionalFormatting sqref="E123:P123">
    <cfRule type="top10" dxfId="2070" priority="32" rank="1"/>
  </conditionalFormatting>
  <conditionalFormatting sqref="E125:P125">
    <cfRule type="top10" dxfId="2069" priority="31" rank="1"/>
  </conditionalFormatting>
  <conditionalFormatting sqref="E127:P127">
    <cfRule type="top10" dxfId="2068" priority="30" rank="1"/>
  </conditionalFormatting>
  <conditionalFormatting sqref="E129:P129">
    <cfRule type="top10" dxfId="2067" priority="29" rank="1"/>
  </conditionalFormatting>
  <conditionalFormatting sqref="E131:P131">
    <cfRule type="top10" dxfId="2066" priority="28" rank="1"/>
  </conditionalFormatting>
  <conditionalFormatting sqref="E133:P133">
    <cfRule type="top10" dxfId="2065" priority="27" rank="1"/>
  </conditionalFormatting>
  <conditionalFormatting sqref="E135:P135">
    <cfRule type="top10" dxfId="2064" priority="26" rank="1"/>
  </conditionalFormatting>
  <conditionalFormatting sqref="E137:P137">
    <cfRule type="top10" dxfId="2063" priority="25" rank="1"/>
  </conditionalFormatting>
  <conditionalFormatting sqref="E139:P139">
    <cfRule type="top10" dxfId="2062" priority="24" rank="1"/>
  </conditionalFormatting>
  <conditionalFormatting sqref="E141:P141">
    <cfRule type="top10" dxfId="2061" priority="23" rank="1"/>
  </conditionalFormatting>
  <conditionalFormatting sqref="E143:P143">
    <cfRule type="top10" dxfId="2060" priority="22" rank="1"/>
  </conditionalFormatting>
  <conditionalFormatting sqref="E145:P145">
    <cfRule type="top10" dxfId="2059" priority="21" rank="1"/>
  </conditionalFormatting>
  <conditionalFormatting sqref="E147:P147">
    <cfRule type="top10" dxfId="2058" priority="20" rank="1"/>
  </conditionalFormatting>
  <conditionalFormatting sqref="E149:P149">
    <cfRule type="top10" dxfId="2057" priority="19" rank="1"/>
  </conditionalFormatting>
  <conditionalFormatting sqref="E151:P151">
    <cfRule type="top10" dxfId="2056" priority="18" rank="1"/>
  </conditionalFormatting>
  <conditionalFormatting sqref="E153:P153">
    <cfRule type="top10" dxfId="2055" priority="17" rank="1"/>
  </conditionalFormatting>
  <conditionalFormatting sqref="E155:P155">
    <cfRule type="top10" dxfId="2054" priority="16" rank="1"/>
  </conditionalFormatting>
  <conditionalFormatting sqref="E157:P157">
    <cfRule type="top10" dxfId="2053" priority="15" rank="1"/>
  </conditionalFormatting>
  <conditionalFormatting sqref="E159:P159">
    <cfRule type="top10" dxfId="2052" priority="14" rank="1"/>
  </conditionalFormatting>
  <conditionalFormatting sqref="E161:P161">
    <cfRule type="top10" dxfId="2051" priority="13" rank="1"/>
  </conditionalFormatting>
  <conditionalFormatting sqref="E163:P163">
    <cfRule type="top10" dxfId="2050" priority="12" rank="1"/>
  </conditionalFormatting>
  <conditionalFormatting sqref="E165:P165">
    <cfRule type="top10" dxfId="2049" priority="11" rank="1"/>
  </conditionalFormatting>
  <conditionalFormatting sqref="E167:P167">
    <cfRule type="top10" dxfId="2048" priority="10" rank="1"/>
  </conditionalFormatting>
  <conditionalFormatting sqref="E169:P169">
    <cfRule type="top10" dxfId="2047" priority="9" rank="1"/>
  </conditionalFormatting>
  <conditionalFormatting sqref="E171:P171">
    <cfRule type="top10" dxfId="2046" priority="8" rank="1"/>
  </conditionalFormatting>
  <conditionalFormatting sqref="E173:P173">
    <cfRule type="top10" dxfId="2045" priority="7" rank="1"/>
  </conditionalFormatting>
  <conditionalFormatting sqref="E175:P175">
    <cfRule type="top10" dxfId="2044" priority="6" rank="1"/>
  </conditionalFormatting>
  <conditionalFormatting sqref="E177:P177">
    <cfRule type="top10" dxfId="2043" priority="5" rank="1"/>
  </conditionalFormatting>
  <conditionalFormatting sqref="E179:P179">
    <cfRule type="top10" dxfId="2042" priority="4" rank="1"/>
  </conditionalFormatting>
  <conditionalFormatting sqref="E181:P181">
    <cfRule type="top10" dxfId="2041" priority="3" rank="1"/>
  </conditionalFormatting>
  <conditionalFormatting sqref="E183:P183">
    <cfRule type="top10" dxfId="2040" priority="2" rank="1"/>
  </conditionalFormatting>
  <conditionalFormatting sqref="E185:P185">
    <cfRule type="top10" dxfId="203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326</v>
      </c>
    </row>
    <row r="3" spans="1:15" ht="15" customHeight="1">
      <c r="B3" s="4"/>
    </row>
    <row r="4" spans="1:15" ht="15" customHeight="1">
      <c r="B4" s="4" t="s">
        <v>90</v>
      </c>
    </row>
    <row r="5" spans="1:15" ht="15" customHeight="1">
      <c r="B5" s="4" t="s">
        <v>328</v>
      </c>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262</v>
      </c>
      <c r="F7" s="14" t="s">
        <v>184</v>
      </c>
      <c r="G7" s="14" t="s">
        <v>185</v>
      </c>
      <c r="H7" s="14" t="s">
        <v>263</v>
      </c>
      <c r="I7" s="14" t="s">
        <v>186</v>
      </c>
      <c r="J7" s="14" t="s">
        <v>187</v>
      </c>
      <c r="K7" s="14" t="s">
        <v>264</v>
      </c>
      <c r="L7" s="14" t="s">
        <v>265</v>
      </c>
      <c r="M7" s="14" t="s">
        <v>188</v>
      </c>
      <c r="N7" s="14" t="s">
        <v>106</v>
      </c>
      <c r="O7" s="14" t="s">
        <v>103</v>
      </c>
    </row>
    <row r="8" spans="1:15" ht="15.95" customHeight="1" thickTop="1">
      <c r="B8" s="48" t="s">
        <v>300</v>
      </c>
      <c r="C8" s="49"/>
      <c r="D8" s="15">
        <v>1535</v>
      </c>
      <c r="E8" s="16">
        <v>237</v>
      </c>
      <c r="F8" s="17">
        <v>16</v>
      </c>
      <c r="G8" s="17">
        <v>80</v>
      </c>
      <c r="H8" s="17">
        <v>209</v>
      </c>
      <c r="I8" s="17">
        <v>251</v>
      </c>
      <c r="J8" s="17">
        <v>276</v>
      </c>
      <c r="K8" s="17">
        <v>156</v>
      </c>
      <c r="L8" s="17">
        <v>64</v>
      </c>
      <c r="M8" s="17">
        <v>206</v>
      </c>
      <c r="N8" s="17">
        <v>151</v>
      </c>
      <c r="O8" s="17">
        <v>446</v>
      </c>
    </row>
    <row r="9" spans="1:15" ht="15.95" customHeight="1">
      <c r="B9" s="50"/>
      <c r="C9" s="51"/>
      <c r="D9" s="18">
        <v>1</v>
      </c>
      <c r="E9" s="32">
        <v>0.15439739413680781</v>
      </c>
      <c r="F9" s="33">
        <v>1.0423452768729642E-2</v>
      </c>
      <c r="G9" s="33">
        <v>5.2117263843648211E-2</v>
      </c>
      <c r="H9" s="33">
        <v>0.13615635179153093</v>
      </c>
      <c r="I9" s="33">
        <v>0.16351791530944626</v>
      </c>
      <c r="J9" s="33">
        <v>0.17980456026058633</v>
      </c>
      <c r="K9" s="33">
        <v>0.10162866449511401</v>
      </c>
      <c r="L9" s="33">
        <v>4.1693811074918569E-2</v>
      </c>
      <c r="M9" s="33">
        <v>0.13420195439739413</v>
      </c>
      <c r="N9" s="33">
        <v>9.8371335504885998E-2</v>
      </c>
      <c r="O9" s="33">
        <v>0.29055374592833877</v>
      </c>
    </row>
    <row r="10" spans="1:15" ht="15.95" customHeight="1">
      <c r="B10" s="57" t="s">
        <v>327</v>
      </c>
      <c r="C10" s="52" t="s">
        <v>179</v>
      </c>
      <c r="D10" s="34">
        <v>0</v>
      </c>
      <c r="E10" s="35">
        <v>0</v>
      </c>
      <c r="F10" s="36">
        <v>0</v>
      </c>
      <c r="G10" s="36">
        <v>0</v>
      </c>
      <c r="H10" s="36">
        <v>0</v>
      </c>
      <c r="I10" s="36">
        <v>0</v>
      </c>
      <c r="J10" s="36">
        <v>0</v>
      </c>
      <c r="K10" s="36">
        <v>0</v>
      </c>
      <c r="L10" s="36">
        <v>0</v>
      </c>
      <c r="M10" s="36">
        <v>0</v>
      </c>
      <c r="N10" s="36">
        <v>0</v>
      </c>
      <c r="O10" s="36">
        <v>0</v>
      </c>
    </row>
    <row r="11" spans="1:15" ht="15.95" customHeight="1">
      <c r="B11" s="58"/>
      <c r="C11" s="53"/>
      <c r="D11" s="18">
        <v>0</v>
      </c>
      <c r="E11" s="19">
        <v>0</v>
      </c>
      <c r="F11" s="20">
        <v>0</v>
      </c>
      <c r="G11" s="20">
        <v>0</v>
      </c>
      <c r="H11" s="20">
        <v>0</v>
      </c>
      <c r="I11" s="20">
        <v>0</v>
      </c>
      <c r="J11" s="20">
        <v>0</v>
      </c>
      <c r="K11" s="20">
        <v>0</v>
      </c>
      <c r="L11" s="20">
        <v>0</v>
      </c>
      <c r="M11" s="20">
        <v>0</v>
      </c>
      <c r="N11" s="20">
        <v>0</v>
      </c>
      <c r="O11" s="20">
        <v>0</v>
      </c>
    </row>
    <row r="12" spans="1:15" ht="15.95" customHeight="1">
      <c r="B12" s="58"/>
      <c r="C12" s="54" t="s">
        <v>180</v>
      </c>
      <c r="D12" s="21">
        <v>0</v>
      </c>
      <c r="E12" s="22">
        <v>0</v>
      </c>
      <c r="F12" s="23">
        <v>0</v>
      </c>
      <c r="G12" s="23">
        <v>0</v>
      </c>
      <c r="H12" s="23">
        <v>0</v>
      </c>
      <c r="I12" s="23">
        <v>0</v>
      </c>
      <c r="J12" s="23">
        <v>0</v>
      </c>
      <c r="K12" s="23">
        <v>0</v>
      </c>
      <c r="L12" s="23">
        <v>0</v>
      </c>
      <c r="M12" s="23">
        <v>0</v>
      </c>
      <c r="N12" s="23">
        <v>0</v>
      </c>
      <c r="O12" s="23">
        <v>0</v>
      </c>
    </row>
    <row r="13" spans="1:15" ht="15.95" customHeight="1">
      <c r="B13" s="58"/>
      <c r="C13" s="53"/>
      <c r="D13" s="24">
        <v>0</v>
      </c>
      <c r="E13" s="19">
        <v>0</v>
      </c>
      <c r="F13" s="20">
        <v>0</v>
      </c>
      <c r="G13" s="20">
        <v>0</v>
      </c>
      <c r="H13" s="20">
        <v>0</v>
      </c>
      <c r="I13" s="20">
        <v>0</v>
      </c>
      <c r="J13" s="20">
        <v>0</v>
      </c>
      <c r="K13" s="20">
        <v>0</v>
      </c>
      <c r="L13" s="20">
        <v>0</v>
      </c>
      <c r="M13" s="20">
        <v>0</v>
      </c>
      <c r="N13" s="20">
        <v>0</v>
      </c>
      <c r="O13" s="20">
        <v>0</v>
      </c>
    </row>
    <row r="14" spans="1:15" ht="15.95" customHeight="1">
      <c r="B14" s="58"/>
      <c r="C14" s="54" t="s">
        <v>181</v>
      </c>
      <c r="D14" s="21">
        <v>1092</v>
      </c>
      <c r="E14" s="22">
        <v>105</v>
      </c>
      <c r="F14" s="23">
        <v>9</v>
      </c>
      <c r="G14" s="23">
        <v>33</v>
      </c>
      <c r="H14" s="23">
        <v>94</v>
      </c>
      <c r="I14" s="23">
        <v>148</v>
      </c>
      <c r="J14" s="23">
        <v>103</v>
      </c>
      <c r="K14" s="23">
        <v>87</v>
      </c>
      <c r="L14" s="23">
        <v>26</v>
      </c>
      <c r="M14" s="23">
        <v>190</v>
      </c>
      <c r="N14" s="23">
        <v>105</v>
      </c>
      <c r="O14" s="23">
        <v>421</v>
      </c>
    </row>
    <row r="15" spans="1:15" ht="15.95" customHeight="1">
      <c r="B15" s="58"/>
      <c r="C15" s="53"/>
      <c r="D15" s="24">
        <v>1</v>
      </c>
      <c r="E15" s="19">
        <v>9.6153846153846159E-2</v>
      </c>
      <c r="F15" s="20">
        <v>8.241758241758242E-3</v>
      </c>
      <c r="G15" s="20">
        <v>3.021978021978022E-2</v>
      </c>
      <c r="H15" s="20">
        <v>8.608058608058608E-2</v>
      </c>
      <c r="I15" s="20">
        <v>0.13553113553113552</v>
      </c>
      <c r="J15" s="20">
        <v>9.432234432234432E-2</v>
      </c>
      <c r="K15" s="20">
        <v>7.9670329670329665E-2</v>
      </c>
      <c r="L15" s="20">
        <v>2.3809523809523808E-2</v>
      </c>
      <c r="M15" s="20">
        <v>0.17399267399267399</v>
      </c>
      <c r="N15" s="20">
        <v>9.6153846153846159E-2</v>
      </c>
      <c r="O15" s="20">
        <v>0.38553113553113555</v>
      </c>
    </row>
    <row r="16" spans="1:15" ht="15.95" customHeight="1">
      <c r="B16" s="58"/>
      <c r="C16" s="54" t="s">
        <v>182</v>
      </c>
      <c r="D16" s="21">
        <v>329</v>
      </c>
      <c r="E16" s="22">
        <v>104</v>
      </c>
      <c r="F16" s="23">
        <v>4</v>
      </c>
      <c r="G16" s="23">
        <v>30</v>
      </c>
      <c r="H16" s="23">
        <v>83</v>
      </c>
      <c r="I16" s="23">
        <v>72</v>
      </c>
      <c r="J16" s="23">
        <v>127</v>
      </c>
      <c r="K16" s="23">
        <v>50</v>
      </c>
      <c r="L16" s="23">
        <v>20</v>
      </c>
      <c r="M16" s="23">
        <v>10</v>
      </c>
      <c r="N16" s="23">
        <v>33</v>
      </c>
      <c r="O16" s="23">
        <v>13</v>
      </c>
    </row>
    <row r="17" spans="1:15" ht="15.95" customHeight="1">
      <c r="B17" s="58"/>
      <c r="C17" s="53"/>
      <c r="D17" s="24">
        <v>1</v>
      </c>
      <c r="E17" s="19">
        <v>0.3161094224924012</v>
      </c>
      <c r="F17" s="20">
        <v>1.2158054711246201E-2</v>
      </c>
      <c r="G17" s="20">
        <v>9.1185410334346503E-2</v>
      </c>
      <c r="H17" s="20">
        <v>0.25227963525835867</v>
      </c>
      <c r="I17" s="20">
        <v>0.21884498480243161</v>
      </c>
      <c r="J17" s="20">
        <v>0.3860182370820669</v>
      </c>
      <c r="K17" s="20">
        <v>0.1519756838905775</v>
      </c>
      <c r="L17" s="20">
        <v>6.0790273556231005E-2</v>
      </c>
      <c r="M17" s="20">
        <v>3.0395136778115502E-2</v>
      </c>
      <c r="N17" s="20">
        <v>0.10030395136778116</v>
      </c>
      <c r="O17" s="20">
        <v>3.9513677811550151E-2</v>
      </c>
    </row>
    <row r="18" spans="1:15" ht="15.95" customHeight="1">
      <c r="B18" s="58"/>
      <c r="C18" s="54" t="s">
        <v>183</v>
      </c>
      <c r="D18" s="21">
        <v>114</v>
      </c>
      <c r="E18" s="22">
        <v>28</v>
      </c>
      <c r="F18" s="23">
        <v>3</v>
      </c>
      <c r="G18" s="23">
        <v>17</v>
      </c>
      <c r="H18" s="23">
        <v>32</v>
      </c>
      <c r="I18" s="23">
        <v>31</v>
      </c>
      <c r="J18" s="23">
        <v>46</v>
      </c>
      <c r="K18" s="23">
        <v>19</v>
      </c>
      <c r="L18" s="23">
        <v>18</v>
      </c>
      <c r="M18" s="23">
        <v>6</v>
      </c>
      <c r="N18" s="23">
        <v>13</v>
      </c>
      <c r="O18" s="23">
        <v>12</v>
      </c>
    </row>
    <row r="19" spans="1:15" ht="15.95" customHeight="1">
      <c r="B19" s="58"/>
      <c r="C19" s="53"/>
      <c r="D19" s="24">
        <v>1</v>
      </c>
      <c r="E19" s="19">
        <v>0.24561403508771928</v>
      </c>
      <c r="F19" s="20">
        <v>2.6315789473684209E-2</v>
      </c>
      <c r="G19" s="20">
        <v>0.14912280701754385</v>
      </c>
      <c r="H19" s="20">
        <v>0.2807017543859649</v>
      </c>
      <c r="I19" s="20">
        <v>0.27192982456140352</v>
      </c>
      <c r="J19" s="20">
        <v>0.40350877192982454</v>
      </c>
      <c r="K19" s="20">
        <v>0.16666666666666666</v>
      </c>
      <c r="L19" s="20">
        <v>0.15789473684210525</v>
      </c>
      <c r="M19" s="20">
        <v>5.2631578947368418E-2</v>
      </c>
      <c r="N19" s="20">
        <v>0.11403508771929824</v>
      </c>
      <c r="O19" s="20">
        <v>0.10526315789473684</v>
      </c>
    </row>
    <row r="20" spans="1:15" ht="15.95" customHeight="1">
      <c r="B20" s="58"/>
      <c r="C20" s="54" t="s">
        <v>176</v>
      </c>
      <c r="D20" s="21">
        <v>0</v>
      </c>
      <c r="E20" s="22">
        <v>0</v>
      </c>
      <c r="F20" s="23">
        <v>0</v>
      </c>
      <c r="G20" s="23">
        <v>0</v>
      </c>
      <c r="H20" s="23">
        <v>0</v>
      </c>
      <c r="I20" s="23">
        <v>0</v>
      </c>
      <c r="J20" s="23">
        <v>0</v>
      </c>
      <c r="K20" s="23">
        <v>0</v>
      </c>
      <c r="L20" s="23">
        <v>0</v>
      </c>
      <c r="M20" s="23">
        <v>0</v>
      </c>
      <c r="N20" s="23">
        <v>0</v>
      </c>
      <c r="O20" s="23">
        <v>0</v>
      </c>
    </row>
    <row r="21" spans="1:15" ht="15.95" customHeight="1">
      <c r="B21" s="58"/>
      <c r="C21" s="59"/>
      <c r="D21" s="18">
        <v>0</v>
      </c>
      <c r="E21" s="32">
        <v>0</v>
      </c>
      <c r="F21" s="33">
        <v>0</v>
      </c>
      <c r="G21" s="33">
        <v>0</v>
      </c>
      <c r="H21" s="33">
        <v>0</v>
      </c>
      <c r="I21" s="33">
        <v>0</v>
      </c>
      <c r="J21" s="33">
        <v>0</v>
      </c>
      <c r="K21" s="33">
        <v>0</v>
      </c>
      <c r="L21" s="33">
        <v>0</v>
      </c>
      <c r="M21" s="33">
        <v>0</v>
      </c>
      <c r="N21" s="33">
        <v>0</v>
      </c>
      <c r="O21" s="33">
        <v>0</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2038" priority="90" rank="1"/>
  </conditionalFormatting>
  <conditionalFormatting sqref="E15:O15">
    <cfRule type="top10" dxfId="2037" priority="87" rank="1"/>
  </conditionalFormatting>
  <conditionalFormatting sqref="E17:O17">
    <cfRule type="top10" dxfId="2036" priority="86" rank="1"/>
  </conditionalFormatting>
  <conditionalFormatting sqref="E19:O19">
    <cfRule type="top10" dxfId="2035" priority="85" rank="1"/>
  </conditionalFormatting>
  <conditionalFormatting sqref="E23:O23">
    <cfRule type="top10" dxfId="2034" priority="82" rank="1"/>
  </conditionalFormatting>
  <conditionalFormatting sqref="E25:O25">
    <cfRule type="top10" dxfId="2033" priority="81" rank="1"/>
  </conditionalFormatting>
  <conditionalFormatting sqref="E27:O27">
    <cfRule type="top10" dxfId="2032" priority="80" rank="1"/>
  </conditionalFormatting>
  <conditionalFormatting sqref="E29:O29">
    <cfRule type="top10" dxfId="2031" priority="79" rank="1"/>
  </conditionalFormatting>
  <conditionalFormatting sqref="E31:O31">
    <cfRule type="top10" dxfId="2030" priority="78" rank="1"/>
  </conditionalFormatting>
  <conditionalFormatting sqref="E33:O33">
    <cfRule type="top10" dxfId="2029" priority="77" rank="1"/>
  </conditionalFormatting>
  <conditionalFormatting sqref="E35:O35">
    <cfRule type="top10" dxfId="2028" priority="76" rank="1"/>
  </conditionalFormatting>
  <conditionalFormatting sqref="E37:O37">
    <cfRule type="top10" dxfId="2027" priority="75" rank="1"/>
  </conditionalFormatting>
  <conditionalFormatting sqref="E39:O39">
    <cfRule type="top10" dxfId="2026" priority="74" rank="1"/>
  </conditionalFormatting>
  <conditionalFormatting sqref="E41:O41">
    <cfRule type="top10" dxfId="2025" priority="73" rank="1"/>
  </conditionalFormatting>
  <conditionalFormatting sqref="E43:O43">
    <cfRule type="top10" dxfId="2024" priority="72" rank="1"/>
  </conditionalFormatting>
  <conditionalFormatting sqref="E45:O45">
    <cfRule type="top10" dxfId="2023" priority="71" rank="1"/>
  </conditionalFormatting>
  <conditionalFormatting sqref="E47:O47">
    <cfRule type="top10" dxfId="2022" priority="70" rank="1"/>
  </conditionalFormatting>
  <conditionalFormatting sqref="E49:O49">
    <cfRule type="top10" dxfId="2021" priority="69" rank="1"/>
  </conditionalFormatting>
  <conditionalFormatting sqref="E51:O51">
    <cfRule type="top10" dxfId="2020" priority="68" rank="1"/>
  </conditionalFormatting>
  <conditionalFormatting sqref="E53:O53">
    <cfRule type="top10" dxfId="2019" priority="67" rank="1"/>
  </conditionalFormatting>
  <conditionalFormatting sqref="E55:O55">
    <cfRule type="top10" dxfId="2018" priority="66" rank="1"/>
  </conditionalFormatting>
  <conditionalFormatting sqref="E57:O57">
    <cfRule type="top10" dxfId="2017" priority="65" rank="1"/>
  </conditionalFormatting>
  <conditionalFormatting sqref="E59:O59">
    <cfRule type="top10" dxfId="2016" priority="64" rank="1"/>
  </conditionalFormatting>
  <conditionalFormatting sqref="E61:O61">
    <cfRule type="top10" dxfId="2015" priority="63" rank="1"/>
  </conditionalFormatting>
  <conditionalFormatting sqref="E63:O63">
    <cfRule type="top10" dxfId="2014" priority="62" rank="1"/>
  </conditionalFormatting>
  <conditionalFormatting sqref="E65:O65">
    <cfRule type="top10" dxfId="2013" priority="61" rank="1"/>
  </conditionalFormatting>
  <conditionalFormatting sqref="E67:O67">
    <cfRule type="top10" dxfId="2012" priority="60" rank="1"/>
  </conditionalFormatting>
  <conditionalFormatting sqref="E69:O69">
    <cfRule type="top10" dxfId="2011" priority="59" rank="1"/>
  </conditionalFormatting>
  <conditionalFormatting sqref="E71:O71">
    <cfRule type="top10" dxfId="2010" priority="58" rank="1"/>
  </conditionalFormatting>
  <conditionalFormatting sqref="E73:O73">
    <cfRule type="top10" dxfId="2009" priority="57" rank="1"/>
  </conditionalFormatting>
  <conditionalFormatting sqref="E75:O75">
    <cfRule type="top10" dxfId="2008" priority="56" rank="1"/>
  </conditionalFormatting>
  <conditionalFormatting sqref="E77:O77">
    <cfRule type="top10" dxfId="2007" priority="55" rank="1"/>
  </conditionalFormatting>
  <conditionalFormatting sqref="E79:O79">
    <cfRule type="top10" dxfId="2006" priority="54" rank="1"/>
  </conditionalFormatting>
  <conditionalFormatting sqref="E81:O81">
    <cfRule type="top10" dxfId="2005" priority="53" rank="1"/>
  </conditionalFormatting>
  <conditionalFormatting sqref="E83:O83">
    <cfRule type="top10" dxfId="2004" priority="52" rank="1"/>
  </conditionalFormatting>
  <conditionalFormatting sqref="E85:O85">
    <cfRule type="top10" dxfId="2003" priority="51" rank="1"/>
  </conditionalFormatting>
  <conditionalFormatting sqref="E87:O87">
    <cfRule type="top10" dxfId="2002" priority="50" rank="1"/>
  </conditionalFormatting>
  <conditionalFormatting sqref="E89:O89">
    <cfRule type="top10" dxfId="2001" priority="49" rank="1"/>
  </conditionalFormatting>
  <conditionalFormatting sqref="E91:O91">
    <cfRule type="top10" dxfId="2000" priority="48" rank="1"/>
  </conditionalFormatting>
  <conditionalFormatting sqref="E93:O93">
    <cfRule type="top10" dxfId="1999" priority="47" rank="1"/>
  </conditionalFormatting>
  <conditionalFormatting sqref="E95:O95">
    <cfRule type="top10" dxfId="1998" priority="46" rank="1"/>
  </conditionalFormatting>
  <conditionalFormatting sqref="E97:O97">
    <cfRule type="top10" dxfId="1997" priority="45" rank="1"/>
  </conditionalFormatting>
  <conditionalFormatting sqref="E99:O99">
    <cfRule type="top10" dxfId="1996" priority="44" rank="1"/>
  </conditionalFormatting>
  <conditionalFormatting sqref="E101:O101">
    <cfRule type="top10" dxfId="1995" priority="43" rank="1"/>
  </conditionalFormatting>
  <conditionalFormatting sqref="E103:O103">
    <cfRule type="top10" dxfId="1994" priority="42" rank="1"/>
  </conditionalFormatting>
  <conditionalFormatting sqref="E105:O105">
    <cfRule type="top10" dxfId="1993" priority="41" rank="1"/>
  </conditionalFormatting>
  <conditionalFormatting sqref="E107:O107">
    <cfRule type="top10" dxfId="1992" priority="40" rank="1"/>
  </conditionalFormatting>
  <conditionalFormatting sqref="E109:O109">
    <cfRule type="top10" dxfId="1991" priority="39" rank="1"/>
  </conditionalFormatting>
  <conditionalFormatting sqref="E111:O111">
    <cfRule type="top10" dxfId="1990" priority="38" rank="1"/>
  </conditionalFormatting>
  <conditionalFormatting sqref="E113:O113">
    <cfRule type="top10" dxfId="1989" priority="37" rank="1"/>
  </conditionalFormatting>
  <conditionalFormatting sqref="E115:O115">
    <cfRule type="top10" dxfId="1988" priority="36" rank="1"/>
  </conditionalFormatting>
  <conditionalFormatting sqref="E117:O117">
    <cfRule type="top10" dxfId="1987" priority="35" rank="1"/>
  </conditionalFormatting>
  <conditionalFormatting sqref="E119:O119">
    <cfRule type="top10" dxfId="1986" priority="34" rank="1"/>
  </conditionalFormatting>
  <conditionalFormatting sqref="E121:O121">
    <cfRule type="top10" dxfId="1985" priority="33" rank="1"/>
  </conditionalFormatting>
  <conditionalFormatting sqref="E123:O123">
    <cfRule type="top10" dxfId="1984" priority="32" rank="1"/>
  </conditionalFormatting>
  <conditionalFormatting sqref="E125:O125">
    <cfRule type="top10" dxfId="1983" priority="31" rank="1"/>
  </conditionalFormatting>
  <conditionalFormatting sqref="E127:O127">
    <cfRule type="top10" dxfId="1982" priority="30" rank="1"/>
  </conditionalFormatting>
  <conditionalFormatting sqref="E129:O129">
    <cfRule type="top10" dxfId="1981" priority="29" rank="1"/>
  </conditionalFormatting>
  <conditionalFormatting sqref="E131:O131">
    <cfRule type="top10" dxfId="1980" priority="28" rank="1"/>
  </conditionalFormatting>
  <conditionalFormatting sqref="E133:O133">
    <cfRule type="top10" dxfId="1979" priority="27" rank="1"/>
  </conditionalFormatting>
  <conditionalFormatting sqref="E135:O135">
    <cfRule type="top10" dxfId="1978" priority="26" rank="1"/>
  </conditionalFormatting>
  <conditionalFormatting sqref="E137:O137">
    <cfRule type="top10" dxfId="1977" priority="25" rank="1"/>
  </conditionalFormatting>
  <conditionalFormatting sqref="E139:O139">
    <cfRule type="top10" dxfId="1976" priority="24" rank="1"/>
  </conditionalFormatting>
  <conditionalFormatting sqref="E141:O141">
    <cfRule type="top10" dxfId="1975" priority="23" rank="1"/>
  </conditionalFormatting>
  <conditionalFormatting sqref="E143:O143">
    <cfRule type="top10" dxfId="1974" priority="22" rank="1"/>
  </conditionalFormatting>
  <conditionalFormatting sqref="E145:O145">
    <cfRule type="top10" dxfId="1973" priority="21" rank="1"/>
  </conditionalFormatting>
  <conditionalFormatting sqref="E147:O147">
    <cfRule type="top10" dxfId="1972" priority="20" rank="1"/>
  </conditionalFormatting>
  <conditionalFormatting sqref="E149:O149">
    <cfRule type="top10" dxfId="1971" priority="19" rank="1"/>
  </conditionalFormatting>
  <conditionalFormatting sqref="E151:O151">
    <cfRule type="top10" dxfId="1970" priority="18" rank="1"/>
  </conditionalFormatting>
  <conditionalFormatting sqref="E153:O153">
    <cfRule type="top10" dxfId="1969" priority="17" rank="1"/>
  </conditionalFormatting>
  <conditionalFormatting sqref="E155:O155">
    <cfRule type="top10" dxfId="1968" priority="16" rank="1"/>
  </conditionalFormatting>
  <conditionalFormatting sqref="E157:O157">
    <cfRule type="top10" dxfId="1967" priority="15" rank="1"/>
  </conditionalFormatting>
  <conditionalFormatting sqref="E159:O159">
    <cfRule type="top10" dxfId="1966" priority="14" rank="1"/>
  </conditionalFormatting>
  <conditionalFormatting sqref="E161:O161">
    <cfRule type="top10" dxfId="1965" priority="13" rank="1"/>
  </conditionalFormatting>
  <conditionalFormatting sqref="E163:O163">
    <cfRule type="top10" dxfId="1964" priority="12" rank="1"/>
  </conditionalFormatting>
  <conditionalFormatting sqref="E165:O165">
    <cfRule type="top10" dxfId="1963" priority="11" rank="1"/>
  </conditionalFormatting>
  <conditionalFormatting sqref="E167:O167">
    <cfRule type="top10" dxfId="1962" priority="10" rank="1"/>
  </conditionalFormatting>
  <conditionalFormatting sqref="E169:O169">
    <cfRule type="top10" dxfId="1961" priority="9" rank="1"/>
  </conditionalFormatting>
  <conditionalFormatting sqref="E171:O171">
    <cfRule type="top10" dxfId="1960" priority="8" rank="1"/>
  </conditionalFormatting>
  <conditionalFormatting sqref="E173:O173">
    <cfRule type="top10" dxfId="1959" priority="7" rank="1"/>
  </conditionalFormatting>
  <conditionalFormatting sqref="E175:O175">
    <cfRule type="top10" dxfId="1958" priority="6" rank="1"/>
  </conditionalFormatting>
  <conditionalFormatting sqref="E177:O177">
    <cfRule type="top10" dxfId="1957" priority="5" rank="1"/>
  </conditionalFormatting>
  <conditionalFormatting sqref="E179:O179">
    <cfRule type="top10" dxfId="1956" priority="4" rank="1"/>
  </conditionalFormatting>
  <conditionalFormatting sqref="E181:O181">
    <cfRule type="top10" dxfId="1955" priority="3" rank="1"/>
  </conditionalFormatting>
  <conditionalFormatting sqref="E183:O183">
    <cfRule type="top10" dxfId="1954" priority="2" rank="1"/>
  </conditionalFormatting>
  <conditionalFormatting sqref="E185:O185">
    <cfRule type="top10" dxfId="195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326</v>
      </c>
    </row>
    <row r="3" spans="1:11" ht="15" customHeight="1">
      <c r="B3" s="4"/>
    </row>
    <row r="4" spans="1:11" ht="15" customHeight="1">
      <c r="B4" s="4" t="s">
        <v>91</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256</v>
      </c>
      <c r="F7" s="14" t="s">
        <v>275</v>
      </c>
      <c r="G7" s="14" t="s">
        <v>276</v>
      </c>
      <c r="H7" s="14" t="s">
        <v>277</v>
      </c>
      <c r="I7" s="14" t="s">
        <v>278</v>
      </c>
      <c r="J7" s="14" t="s">
        <v>279</v>
      </c>
      <c r="K7" s="14" t="s">
        <v>103</v>
      </c>
    </row>
    <row r="8" spans="1:11" ht="15.95" customHeight="1" thickTop="1">
      <c r="B8" s="48" t="s">
        <v>300</v>
      </c>
      <c r="C8" s="49"/>
      <c r="D8" s="15">
        <v>16158</v>
      </c>
      <c r="E8" s="16">
        <v>7366</v>
      </c>
      <c r="F8" s="17">
        <v>361</v>
      </c>
      <c r="G8" s="17">
        <v>3342</v>
      </c>
      <c r="H8" s="17">
        <v>1975</v>
      </c>
      <c r="I8" s="17">
        <v>784</v>
      </c>
      <c r="J8" s="17">
        <v>1930</v>
      </c>
      <c r="K8" s="17">
        <v>4557</v>
      </c>
    </row>
    <row r="9" spans="1:11" ht="15.95" customHeight="1">
      <c r="B9" s="50"/>
      <c r="C9" s="51"/>
      <c r="D9" s="18">
        <v>1</v>
      </c>
      <c r="E9" s="32">
        <v>0.45587325164005449</v>
      </c>
      <c r="F9" s="33">
        <v>2.2341873994306226E-2</v>
      </c>
      <c r="G9" s="33">
        <v>0.20683252877831415</v>
      </c>
      <c r="H9" s="33">
        <v>0.12223047406857285</v>
      </c>
      <c r="I9" s="33">
        <v>4.8520856541651197E-2</v>
      </c>
      <c r="J9" s="33">
        <v>0.11944547592523827</v>
      </c>
      <c r="K9" s="33">
        <v>0.28202747864834754</v>
      </c>
    </row>
    <row r="10" spans="1:11" ht="15.95" customHeight="1">
      <c r="B10" s="57" t="s">
        <v>327</v>
      </c>
      <c r="C10" s="52" t="s">
        <v>179</v>
      </c>
      <c r="D10" s="34">
        <v>3752</v>
      </c>
      <c r="E10" s="35">
        <v>2337</v>
      </c>
      <c r="F10" s="36">
        <v>106</v>
      </c>
      <c r="G10" s="36">
        <v>1057</v>
      </c>
      <c r="H10" s="36">
        <v>612</v>
      </c>
      <c r="I10" s="36">
        <v>215</v>
      </c>
      <c r="J10" s="36">
        <v>455</v>
      </c>
      <c r="K10" s="36">
        <v>237</v>
      </c>
    </row>
    <row r="11" spans="1:11" ht="15.95" customHeight="1">
      <c r="B11" s="58"/>
      <c r="C11" s="53"/>
      <c r="D11" s="18">
        <v>1</v>
      </c>
      <c r="E11" s="19">
        <v>0.62286780383795304</v>
      </c>
      <c r="F11" s="20">
        <v>2.8251599147121536E-2</v>
      </c>
      <c r="G11" s="20">
        <v>0.28171641791044777</v>
      </c>
      <c r="H11" s="20">
        <v>0.16311300639658849</v>
      </c>
      <c r="I11" s="20">
        <v>5.7302771855010662E-2</v>
      </c>
      <c r="J11" s="20">
        <v>0.12126865671641791</v>
      </c>
      <c r="K11" s="20">
        <v>6.3166311300639655E-2</v>
      </c>
    </row>
    <row r="12" spans="1:11" ht="15.95" customHeight="1">
      <c r="B12" s="58"/>
      <c r="C12" s="54" t="s">
        <v>180</v>
      </c>
      <c r="D12" s="21">
        <v>5532</v>
      </c>
      <c r="E12" s="22">
        <v>3379</v>
      </c>
      <c r="F12" s="23">
        <v>166</v>
      </c>
      <c r="G12" s="23">
        <v>1758</v>
      </c>
      <c r="H12" s="23">
        <v>1056</v>
      </c>
      <c r="I12" s="23">
        <v>419</v>
      </c>
      <c r="J12" s="23">
        <v>735</v>
      </c>
      <c r="K12" s="23">
        <v>246</v>
      </c>
    </row>
    <row r="13" spans="1:11" ht="15.95" customHeight="1">
      <c r="B13" s="58"/>
      <c r="C13" s="53"/>
      <c r="D13" s="24">
        <v>1</v>
      </c>
      <c r="E13" s="19">
        <v>0.61080983369486619</v>
      </c>
      <c r="F13" s="20">
        <v>3.0007230657989877E-2</v>
      </c>
      <c r="G13" s="20">
        <v>0.31778741865509763</v>
      </c>
      <c r="H13" s="20">
        <v>0.19088937093275488</v>
      </c>
      <c r="I13" s="20">
        <v>7.5741142443962406E-2</v>
      </c>
      <c r="J13" s="20">
        <v>0.13286334056399132</v>
      </c>
      <c r="K13" s="20">
        <v>4.4468546637744036E-2</v>
      </c>
    </row>
    <row r="14" spans="1:11" ht="15.95" customHeight="1">
      <c r="B14" s="58"/>
      <c r="C14" s="54" t="s">
        <v>181</v>
      </c>
      <c r="D14" s="21">
        <v>1092</v>
      </c>
      <c r="E14" s="22">
        <v>586</v>
      </c>
      <c r="F14" s="23">
        <v>26</v>
      </c>
      <c r="G14" s="23">
        <v>264</v>
      </c>
      <c r="H14" s="23">
        <v>171</v>
      </c>
      <c r="I14" s="23">
        <v>63</v>
      </c>
      <c r="J14" s="23">
        <v>232</v>
      </c>
      <c r="K14" s="23">
        <v>70</v>
      </c>
    </row>
    <row r="15" spans="1:11" ht="15.95" customHeight="1">
      <c r="B15" s="58"/>
      <c r="C15" s="53"/>
      <c r="D15" s="24">
        <v>1</v>
      </c>
      <c r="E15" s="19">
        <v>0.53663003663003661</v>
      </c>
      <c r="F15" s="20">
        <v>2.3809523809523808E-2</v>
      </c>
      <c r="G15" s="20">
        <v>0.24175824175824176</v>
      </c>
      <c r="H15" s="20">
        <v>0.15659340659340659</v>
      </c>
      <c r="I15" s="20">
        <v>5.7692307692307696E-2</v>
      </c>
      <c r="J15" s="20">
        <v>0.21245421245421245</v>
      </c>
      <c r="K15" s="20">
        <v>6.4102564102564097E-2</v>
      </c>
    </row>
    <row r="16" spans="1:11" ht="15.95" customHeight="1">
      <c r="B16" s="58"/>
      <c r="C16" s="54" t="s">
        <v>182</v>
      </c>
      <c r="D16" s="21">
        <v>329</v>
      </c>
      <c r="E16" s="22">
        <v>177</v>
      </c>
      <c r="F16" s="23">
        <v>7</v>
      </c>
      <c r="G16" s="23">
        <v>80</v>
      </c>
      <c r="H16" s="23">
        <v>40</v>
      </c>
      <c r="I16" s="23">
        <v>24</v>
      </c>
      <c r="J16" s="23">
        <v>81</v>
      </c>
      <c r="K16" s="23">
        <v>25</v>
      </c>
    </row>
    <row r="17" spans="1:11" ht="15.95" customHeight="1">
      <c r="B17" s="58"/>
      <c r="C17" s="53"/>
      <c r="D17" s="24">
        <v>1</v>
      </c>
      <c r="E17" s="19">
        <v>0.53799392097264442</v>
      </c>
      <c r="F17" s="20">
        <v>2.1276595744680851E-2</v>
      </c>
      <c r="G17" s="20">
        <v>0.24316109422492402</v>
      </c>
      <c r="H17" s="20">
        <v>0.12158054711246201</v>
      </c>
      <c r="I17" s="20">
        <v>7.29483282674772E-2</v>
      </c>
      <c r="J17" s="20">
        <v>0.24620060790273557</v>
      </c>
      <c r="K17" s="20">
        <v>7.598784194528875E-2</v>
      </c>
    </row>
    <row r="18" spans="1:11" ht="15.95" customHeight="1">
      <c r="B18" s="58"/>
      <c r="C18" s="54" t="s">
        <v>183</v>
      </c>
      <c r="D18" s="21">
        <v>114</v>
      </c>
      <c r="E18" s="22">
        <v>45</v>
      </c>
      <c r="F18" s="23">
        <v>4</v>
      </c>
      <c r="G18" s="23">
        <v>14</v>
      </c>
      <c r="H18" s="23">
        <v>8</v>
      </c>
      <c r="I18" s="23">
        <v>5</v>
      </c>
      <c r="J18" s="23">
        <v>50</v>
      </c>
      <c r="K18" s="23">
        <v>9</v>
      </c>
    </row>
    <row r="19" spans="1:11" ht="15.95" customHeight="1">
      <c r="B19" s="58"/>
      <c r="C19" s="53"/>
      <c r="D19" s="24">
        <v>1</v>
      </c>
      <c r="E19" s="19">
        <v>0.39473684210526316</v>
      </c>
      <c r="F19" s="20">
        <v>3.5087719298245612E-2</v>
      </c>
      <c r="G19" s="20">
        <v>0.12280701754385964</v>
      </c>
      <c r="H19" s="20">
        <v>7.0175438596491224E-2</v>
      </c>
      <c r="I19" s="20">
        <v>4.3859649122807015E-2</v>
      </c>
      <c r="J19" s="20">
        <v>0.43859649122807015</v>
      </c>
      <c r="K19" s="20">
        <v>7.8947368421052627E-2</v>
      </c>
    </row>
    <row r="20" spans="1:11" ht="15.95" customHeight="1">
      <c r="B20" s="58"/>
      <c r="C20" s="54" t="s">
        <v>176</v>
      </c>
      <c r="D20" s="21">
        <v>875</v>
      </c>
      <c r="E20" s="22">
        <v>461</v>
      </c>
      <c r="F20" s="23">
        <v>24</v>
      </c>
      <c r="G20" s="23">
        <v>81</v>
      </c>
      <c r="H20" s="23">
        <v>40</v>
      </c>
      <c r="I20" s="23">
        <v>26</v>
      </c>
      <c r="J20" s="23">
        <v>237</v>
      </c>
      <c r="K20" s="23">
        <v>105</v>
      </c>
    </row>
    <row r="21" spans="1:11" ht="15.95" customHeight="1">
      <c r="B21" s="58"/>
      <c r="C21" s="59"/>
      <c r="D21" s="18">
        <v>1</v>
      </c>
      <c r="E21" s="32">
        <v>0.5268571428571428</v>
      </c>
      <c r="F21" s="33">
        <v>2.7428571428571427E-2</v>
      </c>
      <c r="G21" s="33">
        <v>9.2571428571428568E-2</v>
      </c>
      <c r="H21" s="33">
        <v>4.5714285714285714E-2</v>
      </c>
      <c r="I21" s="33">
        <v>2.9714285714285714E-2</v>
      </c>
      <c r="J21" s="33">
        <v>0.27085714285714285</v>
      </c>
      <c r="K21" s="33">
        <v>0.12</v>
      </c>
    </row>
    <row r="22" spans="1:11" ht="15.95" customHeight="1">
      <c r="A22" s="38"/>
      <c r="B22" s="41"/>
      <c r="C22" s="47"/>
      <c r="D22" s="42"/>
      <c r="E22" s="42"/>
      <c r="F22" s="42"/>
      <c r="G22" s="42"/>
      <c r="H22" s="42"/>
      <c r="I22" s="42"/>
      <c r="J22" s="42"/>
      <c r="K22" s="42"/>
    </row>
    <row r="23" spans="1:11" ht="15.95" hidden="1" customHeight="1">
      <c r="A23" s="38"/>
      <c r="B23" s="43"/>
      <c r="C23" s="46"/>
      <c r="D23" s="44"/>
      <c r="E23" s="44"/>
      <c r="F23" s="44"/>
      <c r="G23" s="44"/>
      <c r="H23" s="44"/>
      <c r="I23" s="44"/>
      <c r="J23" s="44"/>
      <c r="K23" s="44"/>
    </row>
    <row r="24" spans="1:11" ht="15.95" hidden="1" customHeight="1">
      <c r="A24" s="38"/>
      <c r="B24" s="43"/>
      <c r="C24" s="46"/>
      <c r="D24" s="45"/>
      <c r="E24" s="45"/>
      <c r="F24" s="45"/>
      <c r="G24" s="45"/>
      <c r="H24" s="45"/>
      <c r="I24" s="45"/>
      <c r="J24" s="45"/>
      <c r="K24" s="45"/>
    </row>
    <row r="25" spans="1:11" ht="15.95" hidden="1" customHeight="1">
      <c r="A25" s="38"/>
      <c r="B25" s="43"/>
      <c r="C25" s="46"/>
      <c r="D25" s="44"/>
      <c r="E25" s="44"/>
      <c r="F25" s="44"/>
      <c r="G25" s="44"/>
      <c r="H25" s="44"/>
      <c r="I25" s="44"/>
      <c r="J25" s="44"/>
      <c r="K25" s="44"/>
    </row>
    <row r="26" spans="1:11" ht="15.95" hidden="1" customHeight="1">
      <c r="A26" s="38"/>
      <c r="B26" s="43"/>
      <c r="C26" s="46"/>
      <c r="D26" s="45"/>
      <c r="E26" s="45"/>
      <c r="F26" s="45"/>
      <c r="G26" s="45"/>
      <c r="H26" s="45"/>
      <c r="I26" s="45"/>
      <c r="J26" s="45"/>
      <c r="K26" s="45"/>
    </row>
    <row r="27" spans="1:11" ht="15.95" hidden="1" customHeight="1">
      <c r="A27" s="38"/>
      <c r="B27" s="43"/>
      <c r="C27" s="46"/>
      <c r="D27" s="44"/>
      <c r="E27" s="44"/>
      <c r="F27" s="44"/>
      <c r="G27" s="44"/>
      <c r="H27" s="44"/>
      <c r="I27" s="44"/>
      <c r="J27" s="44"/>
      <c r="K27" s="44"/>
    </row>
    <row r="28" spans="1:11" ht="15.95" hidden="1" customHeight="1">
      <c r="A28" s="38"/>
      <c r="B28" s="43"/>
      <c r="C28" s="46"/>
      <c r="D28" s="45"/>
      <c r="E28" s="45"/>
      <c r="F28" s="45"/>
      <c r="G28" s="45"/>
      <c r="H28" s="45"/>
      <c r="I28" s="45"/>
      <c r="J28" s="45"/>
      <c r="K28" s="45"/>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1952" priority="90" rank="1"/>
  </conditionalFormatting>
  <conditionalFormatting sqref="E11:K11">
    <cfRule type="top10" dxfId="1951" priority="89" rank="1"/>
  </conditionalFormatting>
  <conditionalFormatting sqref="E13:K13">
    <cfRule type="top10" dxfId="1950" priority="88" rank="1"/>
  </conditionalFormatting>
  <conditionalFormatting sqref="E15:K15">
    <cfRule type="top10" dxfId="1949" priority="87" rank="1"/>
  </conditionalFormatting>
  <conditionalFormatting sqref="E17:K17">
    <cfRule type="top10" dxfId="1948" priority="86" rank="1"/>
  </conditionalFormatting>
  <conditionalFormatting sqref="E19:K19">
    <cfRule type="top10" dxfId="1947" priority="85" rank="1"/>
  </conditionalFormatting>
  <conditionalFormatting sqref="E21:K21">
    <cfRule type="top10" dxfId="1946" priority="84" rank="1"/>
  </conditionalFormatting>
  <conditionalFormatting sqref="E23:K23">
    <cfRule type="top10" dxfId="1945" priority="82" rank="1"/>
  </conditionalFormatting>
  <conditionalFormatting sqref="E25:K25">
    <cfRule type="top10" dxfId="1944" priority="81" rank="1"/>
  </conditionalFormatting>
  <conditionalFormatting sqref="E27:K27">
    <cfRule type="top10" dxfId="1943" priority="80" rank="1"/>
  </conditionalFormatting>
  <conditionalFormatting sqref="E29:K29">
    <cfRule type="top10" dxfId="1942" priority="79" rank="1"/>
  </conditionalFormatting>
  <conditionalFormatting sqref="E31:K31">
    <cfRule type="top10" dxfId="1941" priority="78" rank="1"/>
  </conditionalFormatting>
  <conditionalFormatting sqref="E33:K33">
    <cfRule type="top10" dxfId="1940" priority="77" rank="1"/>
  </conditionalFormatting>
  <conditionalFormatting sqref="E35:K35">
    <cfRule type="top10" dxfId="1939" priority="76" rank="1"/>
  </conditionalFormatting>
  <conditionalFormatting sqref="E37:K37">
    <cfRule type="top10" dxfId="1938" priority="75" rank="1"/>
  </conditionalFormatting>
  <conditionalFormatting sqref="E39:K39">
    <cfRule type="top10" dxfId="1937" priority="74" rank="1"/>
  </conditionalFormatting>
  <conditionalFormatting sqref="E41:K41">
    <cfRule type="top10" dxfId="1936" priority="73" rank="1"/>
  </conditionalFormatting>
  <conditionalFormatting sqref="E43:K43">
    <cfRule type="top10" dxfId="1935" priority="72" rank="1"/>
  </conditionalFormatting>
  <conditionalFormatting sqref="E45:K45">
    <cfRule type="top10" dxfId="1934" priority="71" rank="1"/>
  </conditionalFormatting>
  <conditionalFormatting sqref="E47:K47">
    <cfRule type="top10" dxfId="1933" priority="70" rank="1"/>
  </conditionalFormatting>
  <conditionalFormatting sqref="E49:K49">
    <cfRule type="top10" dxfId="1932" priority="69" rank="1"/>
  </conditionalFormatting>
  <conditionalFormatting sqref="E51:K51">
    <cfRule type="top10" dxfId="1931" priority="68" rank="1"/>
  </conditionalFormatting>
  <conditionalFormatting sqref="E53:K53">
    <cfRule type="top10" dxfId="1930" priority="67" rank="1"/>
  </conditionalFormatting>
  <conditionalFormatting sqref="E55:K55">
    <cfRule type="top10" dxfId="1929" priority="66" rank="1"/>
  </conditionalFormatting>
  <conditionalFormatting sqref="E57:K57">
    <cfRule type="top10" dxfId="1928" priority="65" rank="1"/>
  </conditionalFormatting>
  <conditionalFormatting sqref="E59:K59">
    <cfRule type="top10" dxfId="1927" priority="64" rank="1"/>
  </conditionalFormatting>
  <conditionalFormatting sqref="E61:K61">
    <cfRule type="top10" dxfId="1926" priority="63" rank="1"/>
  </conditionalFormatting>
  <conditionalFormatting sqref="E63:K63">
    <cfRule type="top10" dxfId="1925" priority="62" rank="1"/>
  </conditionalFormatting>
  <conditionalFormatting sqref="E65:K65">
    <cfRule type="top10" dxfId="1924" priority="61" rank="1"/>
  </conditionalFormatting>
  <conditionalFormatting sqref="E67:K67">
    <cfRule type="top10" dxfId="1923" priority="60" rank="1"/>
  </conditionalFormatting>
  <conditionalFormatting sqref="E69:K69">
    <cfRule type="top10" dxfId="1922" priority="59" rank="1"/>
  </conditionalFormatting>
  <conditionalFormatting sqref="E71:K71">
    <cfRule type="top10" dxfId="1921" priority="58" rank="1"/>
  </conditionalFormatting>
  <conditionalFormatting sqref="E73:K73">
    <cfRule type="top10" dxfId="1920" priority="57" rank="1"/>
  </conditionalFormatting>
  <conditionalFormatting sqref="E75:K75">
    <cfRule type="top10" dxfId="1919" priority="56" rank="1"/>
  </conditionalFormatting>
  <conditionalFormatting sqref="E77:K77">
    <cfRule type="top10" dxfId="1918" priority="55" rank="1"/>
  </conditionalFormatting>
  <conditionalFormatting sqref="E79:K79">
    <cfRule type="top10" dxfId="1917" priority="54" rank="1"/>
  </conditionalFormatting>
  <conditionalFormatting sqref="E81:K81">
    <cfRule type="top10" dxfId="1916" priority="53" rank="1"/>
  </conditionalFormatting>
  <conditionalFormatting sqref="E83:K83">
    <cfRule type="top10" dxfId="1915" priority="52" rank="1"/>
  </conditionalFormatting>
  <conditionalFormatting sqref="E85:K85">
    <cfRule type="top10" dxfId="1914" priority="51" rank="1"/>
  </conditionalFormatting>
  <conditionalFormatting sqref="E87:K87">
    <cfRule type="top10" dxfId="1913" priority="50" rank="1"/>
  </conditionalFormatting>
  <conditionalFormatting sqref="E89:K89">
    <cfRule type="top10" dxfId="1912" priority="49" rank="1"/>
  </conditionalFormatting>
  <conditionalFormatting sqref="E91:K91">
    <cfRule type="top10" dxfId="1911" priority="48" rank="1"/>
  </conditionalFormatting>
  <conditionalFormatting sqref="E93:K93">
    <cfRule type="top10" dxfId="1910" priority="47" rank="1"/>
  </conditionalFormatting>
  <conditionalFormatting sqref="E95:K95">
    <cfRule type="top10" dxfId="1909" priority="46" rank="1"/>
  </conditionalFormatting>
  <conditionalFormatting sqref="E97:K97">
    <cfRule type="top10" dxfId="1908" priority="45" rank="1"/>
  </conditionalFormatting>
  <conditionalFormatting sqref="E99:K99">
    <cfRule type="top10" dxfId="1907" priority="44" rank="1"/>
  </conditionalFormatting>
  <conditionalFormatting sqref="E101:K101">
    <cfRule type="top10" dxfId="1906" priority="43" rank="1"/>
  </conditionalFormatting>
  <conditionalFormatting sqref="E103:K103">
    <cfRule type="top10" dxfId="1905" priority="42" rank="1"/>
  </conditionalFormatting>
  <conditionalFormatting sqref="E105:K105">
    <cfRule type="top10" dxfId="1904" priority="41" rank="1"/>
  </conditionalFormatting>
  <conditionalFormatting sqref="E107:K107">
    <cfRule type="top10" dxfId="1903" priority="40" rank="1"/>
  </conditionalFormatting>
  <conditionalFormatting sqref="E109:K109">
    <cfRule type="top10" dxfId="1902" priority="39" rank="1"/>
  </conditionalFormatting>
  <conditionalFormatting sqref="E111:K111">
    <cfRule type="top10" dxfId="1901" priority="38" rank="1"/>
  </conditionalFormatting>
  <conditionalFormatting sqref="E113:K113">
    <cfRule type="top10" dxfId="1900" priority="37" rank="1"/>
  </conditionalFormatting>
  <conditionalFormatting sqref="E115:K115">
    <cfRule type="top10" dxfId="1899" priority="36" rank="1"/>
  </conditionalFormatting>
  <conditionalFormatting sqref="E117:K117">
    <cfRule type="top10" dxfId="1898" priority="35" rank="1"/>
  </conditionalFormatting>
  <conditionalFormatting sqref="E119:K119">
    <cfRule type="top10" dxfId="1897" priority="34" rank="1"/>
  </conditionalFormatting>
  <conditionalFormatting sqref="E121:K121">
    <cfRule type="top10" dxfId="1896" priority="33" rank="1"/>
  </conditionalFormatting>
  <conditionalFormatting sqref="E123:K123">
    <cfRule type="top10" dxfId="1895" priority="32" rank="1"/>
  </conditionalFormatting>
  <conditionalFormatting sqref="E125:K125">
    <cfRule type="top10" dxfId="1894" priority="31" rank="1"/>
  </conditionalFormatting>
  <conditionalFormatting sqref="E127:K127">
    <cfRule type="top10" dxfId="1893" priority="30" rank="1"/>
  </conditionalFormatting>
  <conditionalFormatting sqref="E129:K129">
    <cfRule type="top10" dxfId="1892" priority="29" rank="1"/>
  </conditionalFormatting>
  <conditionalFormatting sqref="E131:K131">
    <cfRule type="top10" dxfId="1891" priority="28" rank="1"/>
  </conditionalFormatting>
  <conditionalFormatting sqref="E133:K133">
    <cfRule type="top10" dxfId="1890" priority="27" rank="1"/>
  </conditionalFormatting>
  <conditionalFormatting sqref="E135:K135">
    <cfRule type="top10" dxfId="1889" priority="26" rank="1"/>
  </conditionalFormatting>
  <conditionalFormatting sqref="E137:K137">
    <cfRule type="top10" dxfId="1888" priority="25" rank="1"/>
  </conditionalFormatting>
  <conditionalFormatting sqref="E139:K139">
    <cfRule type="top10" dxfId="1887" priority="24" rank="1"/>
  </conditionalFormatting>
  <conditionalFormatting sqref="E141:K141">
    <cfRule type="top10" dxfId="1886" priority="23" rank="1"/>
  </conditionalFormatting>
  <conditionalFormatting sqref="E143:K143">
    <cfRule type="top10" dxfId="1885" priority="22" rank="1"/>
  </conditionalFormatting>
  <conditionalFormatting sqref="E145:K145">
    <cfRule type="top10" dxfId="1884" priority="21" rank="1"/>
  </conditionalFormatting>
  <conditionalFormatting sqref="E147:K147">
    <cfRule type="top10" dxfId="1883" priority="20" rank="1"/>
  </conditionalFormatting>
  <conditionalFormatting sqref="E149:K149">
    <cfRule type="top10" dxfId="1882" priority="19" rank="1"/>
  </conditionalFormatting>
  <conditionalFormatting sqref="E151:K151">
    <cfRule type="top10" dxfId="1881" priority="18" rank="1"/>
  </conditionalFormatting>
  <conditionalFormatting sqref="E153:K153">
    <cfRule type="top10" dxfId="1880" priority="17" rank="1"/>
  </conditionalFormatting>
  <conditionalFormatting sqref="E155:K155">
    <cfRule type="top10" dxfId="1879" priority="16" rank="1"/>
  </conditionalFormatting>
  <conditionalFormatting sqref="E157:K157">
    <cfRule type="top10" dxfId="1878" priority="15" rank="1"/>
  </conditionalFormatting>
  <conditionalFormatting sqref="E159:K159">
    <cfRule type="top10" dxfId="1877" priority="14" rank="1"/>
  </conditionalFormatting>
  <conditionalFormatting sqref="E161:K161">
    <cfRule type="top10" dxfId="1876" priority="13" rank="1"/>
  </conditionalFormatting>
  <conditionalFormatting sqref="E163:K163">
    <cfRule type="top10" dxfId="1875" priority="12" rank="1"/>
  </conditionalFormatting>
  <conditionalFormatting sqref="E165:K165">
    <cfRule type="top10" dxfId="1874" priority="11" rank="1"/>
  </conditionalFormatting>
  <conditionalFormatting sqref="E167:K167">
    <cfRule type="top10" dxfId="1873" priority="10" rank="1"/>
  </conditionalFormatting>
  <conditionalFormatting sqref="E169:K169">
    <cfRule type="top10" dxfId="1872" priority="9" rank="1"/>
  </conditionalFormatting>
  <conditionalFormatting sqref="E171:K171">
    <cfRule type="top10" dxfId="1871" priority="8" rank="1"/>
  </conditionalFormatting>
  <conditionalFormatting sqref="E173:K173">
    <cfRule type="top10" dxfId="1870" priority="7" rank="1"/>
  </conditionalFormatting>
  <conditionalFormatting sqref="E175:K175">
    <cfRule type="top10" dxfId="1869" priority="6" rank="1"/>
  </conditionalFormatting>
  <conditionalFormatting sqref="E177:K177">
    <cfRule type="top10" dxfId="1868" priority="5" rank="1"/>
  </conditionalFormatting>
  <conditionalFormatting sqref="E179:K179">
    <cfRule type="top10" dxfId="1867" priority="4" rank="1"/>
  </conditionalFormatting>
  <conditionalFormatting sqref="E181:K181">
    <cfRule type="top10" dxfId="1866" priority="3" rank="1"/>
  </conditionalFormatting>
  <conditionalFormatting sqref="E183:K183">
    <cfRule type="top10" dxfId="1865" priority="2" rank="1"/>
  </conditionalFormatting>
  <conditionalFormatting sqref="E185:K185">
    <cfRule type="top10" dxfId="186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9</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8</v>
      </c>
      <c r="C10" s="52" t="s">
        <v>144</v>
      </c>
      <c r="D10" s="34">
        <v>38</v>
      </c>
      <c r="E10" s="35">
        <v>30</v>
      </c>
      <c r="F10" s="36">
        <v>7</v>
      </c>
      <c r="G10" s="36">
        <v>1</v>
      </c>
    </row>
    <row r="11" spans="1:7" ht="15.95" customHeight="1">
      <c r="B11" s="58"/>
      <c r="C11" s="53"/>
      <c r="D11" s="18">
        <v>1</v>
      </c>
      <c r="E11" s="19">
        <v>0.78947368421052633</v>
      </c>
      <c r="F11" s="20">
        <v>0.18421052631578946</v>
      </c>
      <c r="G11" s="20">
        <v>2.6315789473684209E-2</v>
      </c>
    </row>
    <row r="12" spans="1:7" ht="15.95" customHeight="1">
      <c r="B12" s="58"/>
      <c r="C12" s="54" t="s">
        <v>145</v>
      </c>
      <c r="D12" s="21">
        <v>129</v>
      </c>
      <c r="E12" s="22">
        <v>79</v>
      </c>
      <c r="F12" s="23">
        <v>38</v>
      </c>
      <c r="G12" s="23">
        <v>12</v>
      </c>
    </row>
    <row r="13" spans="1:7" ht="15.95" customHeight="1">
      <c r="B13" s="58"/>
      <c r="C13" s="53"/>
      <c r="D13" s="24">
        <v>1</v>
      </c>
      <c r="E13" s="19">
        <v>0.61240310077519378</v>
      </c>
      <c r="F13" s="20">
        <v>0.29457364341085274</v>
      </c>
      <c r="G13" s="20">
        <v>9.3023255813953487E-2</v>
      </c>
    </row>
    <row r="14" spans="1:7" ht="15.95" customHeight="1">
      <c r="B14" s="58"/>
      <c r="C14" s="54" t="s">
        <v>136</v>
      </c>
      <c r="D14" s="21">
        <v>130</v>
      </c>
      <c r="E14" s="22">
        <v>81</v>
      </c>
      <c r="F14" s="23">
        <v>41</v>
      </c>
      <c r="G14" s="23">
        <v>8</v>
      </c>
    </row>
    <row r="15" spans="1:7" ht="15.95" customHeight="1">
      <c r="B15" s="58"/>
      <c r="C15" s="53"/>
      <c r="D15" s="24">
        <v>1</v>
      </c>
      <c r="E15" s="19">
        <v>0.62307692307692308</v>
      </c>
      <c r="F15" s="20">
        <v>0.31538461538461537</v>
      </c>
      <c r="G15" s="20">
        <v>6.1538461538461542E-2</v>
      </c>
    </row>
    <row r="16" spans="1:7" ht="15.95" customHeight="1">
      <c r="B16" s="58"/>
      <c r="C16" s="54" t="s">
        <v>146</v>
      </c>
      <c r="D16" s="21">
        <v>93</v>
      </c>
      <c r="E16" s="22">
        <v>60</v>
      </c>
      <c r="F16" s="23">
        <v>25</v>
      </c>
      <c r="G16" s="23">
        <v>8</v>
      </c>
    </row>
    <row r="17" spans="1:7" ht="15.95" customHeight="1">
      <c r="B17" s="58"/>
      <c r="C17" s="53"/>
      <c r="D17" s="24">
        <v>1</v>
      </c>
      <c r="E17" s="19">
        <v>0.64516129032258063</v>
      </c>
      <c r="F17" s="20">
        <v>0.26881720430107525</v>
      </c>
      <c r="G17" s="20">
        <v>8.6021505376344093E-2</v>
      </c>
    </row>
    <row r="18" spans="1:7" ht="15.95" customHeight="1">
      <c r="B18" s="58"/>
      <c r="C18" s="54" t="s">
        <v>147</v>
      </c>
      <c r="D18" s="21">
        <v>102</v>
      </c>
      <c r="E18" s="22">
        <v>60</v>
      </c>
      <c r="F18" s="23">
        <v>40</v>
      </c>
      <c r="G18" s="23">
        <v>2</v>
      </c>
    </row>
    <row r="19" spans="1:7" ht="15.95" customHeight="1">
      <c r="B19" s="58"/>
      <c r="C19" s="53"/>
      <c r="D19" s="24">
        <v>1</v>
      </c>
      <c r="E19" s="19">
        <v>0.58823529411764708</v>
      </c>
      <c r="F19" s="20">
        <v>0.39215686274509803</v>
      </c>
      <c r="G19" s="20">
        <v>1.9607843137254902E-2</v>
      </c>
    </row>
    <row r="20" spans="1:7" ht="15.95" customHeight="1">
      <c r="B20" s="58"/>
      <c r="C20" s="54" t="s">
        <v>148</v>
      </c>
      <c r="D20" s="21">
        <v>13001</v>
      </c>
      <c r="E20" s="22">
        <v>4370</v>
      </c>
      <c r="F20" s="23">
        <v>8089</v>
      </c>
      <c r="G20" s="23">
        <v>542</v>
      </c>
    </row>
    <row r="21" spans="1:7" ht="15.95" customHeight="1">
      <c r="B21" s="58"/>
      <c r="C21" s="59"/>
      <c r="D21" s="18">
        <v>1</v>
      </c>
      <c r="E21" s="32">
        <v>0.33612799015460348</v>
      </c>
      <c r="F21" s="33">
        <v>0.62218290900699946</v>
      </c>
      <c r="G21" s="33">
        <v>4.1689100838397046E-2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671" priority="90" rank="1"/>
  </conditionalFormatting>
  <conditionalFormatting sqref="E11:G11">
    <cfRule type="top10" dxfId="10670" priority="89" rank="1"/>
  </conditionalFormatting>
  <conditionalFormatting sqref="E13:G13">
    <cfRule type="top10" dxfId="10669" priority="88" rank="1"/>
  </conditionalFormatting>
  <conditionalFormatting sqref="E15:G15">
    <cfRule type="top10" dxfId="10668" priority="87" rank="1"/>
  </conditionalFormatting>
  <conditionalFormatting sqref="E17:G17">
    <cfRule type="top10" dxfId="10667" priority="86" rank="1"/>
  </conditionalFormatting>
  <conditionalFormatting sqref="E19:G19">
    <cfRule type="top10" dxfId="10666" priority="85" rank="1"/>
  </conditionalFormatting>
  <conditionalFormatting sqref="E21:G21">
    <cfRule type="top10" dxfId="10665" priority="84" rank="1"/>
  </conditionalFormatting>
  <conditionalFormatting sqref="E23:G23">
    <cfRule type="top10" dxfId="10664" priority="82" rank="1"/>
  </conditionalFormatting>
  <conditionalFormatting sqref="E25:G25">
    <cfRule type="top10" dxfId="10663" priority="81" rank="1"/>
  </conditionalFormatting>
  <conditionalFormatting sqref="E27:G27">
    <cfRule type="top10" dxfId="10662" priority="80" rank="1"/>
  </conditionalFormatting>
  <conditionalFormatting sqref="E29:G29">
    <cfRule type="top10" dxfId="10661" priority="79" rank="1"/>
  </conditionalFormatting>
  <conditionalFormatting sqref="E31:G31">
    <cfRule type="top10" dxfId="10660" priority="78" rank="1"/>
  </conditionalFormatting>
  <conditionalFormatting sqref="E33:G33">
    <cfRule type="top10" dxfId="10659" priority="77" rank="1"/>
  </conditionalFormatting>
  <conditionalFormatting sqref="E35:G35">
    <cfRule type="top10" dxfId="10658" priority="76" rank="1"/>
  </conditionalFormatting>
  <conditionalFormatting sqref="E37:G37">
    <cfRule type="top10" dxfId="10657" priority="75" rank="1"/>
  </conditionalFormatting>
  <conditionalFormatting sqref="E39:G39">
    <cfRule type="top10" dxfId="10656" priority="74" rank="1"/>
  </conditionalFormatting>
  <conditionalFormatting sqref="E41:G41">
    <cfRule type="top10" dxfId="10655" priority="73" rank="1"/>
  </conditionalFormatting>
  <conditionalFormatting sqref="E43:G43">
    <cfRule type="top10" dxfId="10654" priority="72" rank="1"/>
  </conditionalFormatting>
  <conditionalFormatting sqref="E45:G45">
    <cfRule type="top10" dxfId="10653" priority="71" rank="1"/>
  </conditionalFormatting>
  <conditionalFormatting sqref="E47:G47">
    <cfRule type="top10" dxfId="10652" priority="70" rank="1"/>
  </conditionalFormatting>
  <conditionalFormatting sqref="E49:G49">
    <cfRule type="top10" dxfId="10651" priority="69" rank="1"/>
  </conditionalFormatting>
  <conditionalFormatting sqref="E51:G51">
    <cfRule type="top10" dxfId="10650" priority="68" rank="1"/>
  </conditionalFormatting>
  <conditionalFormatting sqref="E53:G53">
    <cfRule type="top10" dxfId="10649" priority="67" rank="1"/>
  </conditionalFormatting>
  <conditionalFormatting sqref="E55:G55">
    <cfRule type="top10" dxfId="10648" priority="66" rank="1"/>
  </conditionalFormatting>
  <conditionalFormatting sqref="E57:G57">
    <cfRule type="top10" dxfId="10647" priority="65" rank="1"/>
  </conditionalFormatting>
  <conditionalFormatting sqref="E59:G59">
    <cfRule type="top10" dxfId="10646" priority="64" rank="1"/>
  </conditionalFormatting>
  <conditionalFormatting sqref="E61:G61">
    <cfRule type="top10" dxfId="10645" priority="63" rank="1"/>
  </conditionalFormatting>
  <conditionalFormatting sqref="E63:G63">
    <cfRule type="top10" dxfId="10644" priority="62" rank="1"/>
  </conditionalFormatting>
  <conditionalFormatting sqref="E65:G65">
    <cfRule type="top10" dxfId="10643" priority="61" rank="1"/>
  </conditionalFormatting>
  <conditionalFormatting sqref="E67:G67">
    <cfRule type="top10" dxfId="10642" priority="60" rank="1"/>
  </conditionalFormatting>
  <conditionalFormatting sqref="E69:G69">
    <cfRule type="top10" dxfId="10641" priority="59" rank="1"/>
  </conditionalFormatting>
  <conditionalFormatting sqref="E71:G71">
    <cfRule type="top10" dxfId="10640" priority="58" rank="1"/>
  </conditionalFormatting>
  <conditionalFormatting sqref="E73:G73">
    <cfRule type="top10" dxfId="10639" priority="57" rank="1"/>
  </conditionalFormatting>
  <conditionalFormatting sqref="E75:G75">
    <cfRule type="top10" dxfId="10638" priority="56" rank="1"/>
  </conditionalFormatting>
  <conditionalFormatting sqref="E77:G77">
    <cfRule type="top10" dxfId="10637" priority="55" rank="1"/>
  </conditionalFormatting>
  <conditionalFormatting sqref="E79:G79">
    <cfRule type="top10" dxfId="10636" priority="54" rank="1"/>
  </conditionalFormatting>
  <conditionalFormatting sqref="E81:G81">
    <cfRule type="top10" dxfId="10635" priority="53" rank="1"/>
  </conditionalFormatting>
  <conditionalFormatting sqref="E83:G83">
    <cfRule type="top10" dxfId="10634" priority="52" rank="1"/>
  </conditionalFormatting>
  <conditionalFormatting sqref="E85:G85">
    <cfRule type="top10" dxfId="10633" priority="51" rank="1"/>
  </conditionalFormatting>
  <conditionalFormatting sqref="E87:G87">
    <cfRule type="top10" dxfId="10632" priority="50" rank="1"/>
  </conditionalFormatting>
  <conditionalFormatting sqref="E89:G89">
    <cfRule type="top10" dxfId="10631" priority="49" rank="1"/>
  </conditionalFormatting>
  <conditionalFormatting sqref="E91:G91">
    <cfRule type="top10" dxfId="10630" priority="48" rank="1"/>
  </conditionalFormatting>
  <conditionalFormatting sqref="E93:G93">
    <cfRule type="top10" dxfId="10629" priority="47" rank="1"/>
  </conditionalFormatting>
  <conditionalFormatting sqref="E95:G95">
    <cfRule type="top10" dxfId="10628" priority="46" rank="1"/>
  </conditionalFormatting>
  <conditionalFormatting sqref="E97:G97">
    <cfRule type="top10" dxfId="10627" priority="45" rank="1"/>
  </conditionalFormatting>
  <conditionalFormatting sqref="E99:G99">
    <cfRule type="top10" dxfId="10626" priority="44" rank="1"/>
  </conditionalFormatting>
  <conditionalFormatting sqref="E101:G101">
    <cfRule type="top10" dxfId="10625" priority="43" rank="1"/>
  </conditionalFormatting>
  <conditionalFormatting sqref="E103:G103">
    <cfRule type="top10" dxfId="10624" priority="42" rank="1"/>
  </conditionalFormatting>
  <conditionalFormatting sqref="E105:G105">
    <cfRule type="top10" dxfId="10623" priority="41" rank="1"/>
  </conditionalFormatting>
  <conditionalFormatting sqref="E107:G107">
    <cfRule type="top10" dxfId="10622" priority="40" rank="1"/>
  </conditionalFormatting>
  <conditionalFormatting sqref="E109:G109">
    <cfRule type="top10" dxfId="10621" priority="39" rank="1"/>
  </conditionalFormatting>
  <conditionalFormatting sqref="E111:G111">
    <cfRule type="top10" dxfId="10620" priority="38" rank="1"/>
  </conditionalFormatting>
  <conditionalFormatting sqref="E113:G113">
    <cfRule type="top10" dxfId="10619" priority="37" rank="1"/>
  </conditionalFormatting>
  <conditionalFormatting sqref="E115:G115">
    <cfRule type="top10" dxfId="10618" priority="36" rank="1"/>
  </conditionalFormatting>
  <conditionalFormatting sqref="E117:G117">
    <cfRule type="top10" dxfId="10617" priority="35" rank="1"/>
  </conditionalFormatting>
  <conditionalFormatting sqref="E119:G119">
    <cfRule type="top10" dxfId="10616" priority="34" rank="1"/>
  </conditionalFormatting>
  <conditionalFormatting sqref="E121:G121">
    <cfRule type="top10" dxfId="10615" priority="33" rank="1"/>
  </conditionalFormatting>
  <conditionalFormatting sqref="E123:G123">
    <cfRule type="top10" dxfId="10614" priority="32" rank="1"/>
  </conditionalFormatting>
  <conditionalFormatting sqref="E125:G125">
    <cfRule type="top10" dxfId="10613" priority="31" rank="1"/>
  </conditionalFormatting>
  <conditionalFormatting sqref="E127:G127">
    <cfRule type="top10" dxfId="10612" priority="30" rank="1"/>
  </conditionalFormatting>
  <conditionalFormatting sqref="E129:G129">
    <cfRule type="top10" dxfId="10611" priority="29" rank="1"/>
  </conditionalFormatting>
  <conditionalFormatting sqref="E131:G131">
    <cfRule type="top10" dxfId="10610" priority="28" rank="1"/>
  </conditionalFormatting>
  <conditionalFormatting sqref="E133:G133">
    <cfRule type="top10" dxfId="10609" priority="27" rank="1"/>
  </conditionalFormatting>
  <conditionalFormatting sqref="E135:G135">
    <cfRule type="top10" dxfId="10608" priority="26" rank="1"/>
  </conditionalFormatting>
  <conditionalFormatting sqref="E137:G137">
    <cfRule type="top10" dxfId="10607" priority="25" rank="1"/>
  </conditionalFormatting>
  <conditionalFormatting sqref="E139:G139">
    <cfRule type="top10" dxfId="10606" priority="24" rank="1"/>
  </conditionalFormatting>
  <conditionalFormatting sqref="E141:G141">
    <cfRule type="top10" dxfId="10605" priority="23" rank="1"/>
  </conditionalFormatting>
  <conditionalFormatting sqref="E143:G143">
    <cfRule type="top10" dxfId="10604" priority="22" rank="1"/>
  </conditionalFormatting>
  <conditionalFormatting sqref="E145:G145">
    <cfRule type="top10" dxfId="10603" priority="21" rank="1"/>
  </conditionalFormatting>
  <conditionalFormatting sqref="E147:G147">
    <cfRule type="top10" dxfId="10602" priority="20" rank="1"/>
  </conditionalFormatting>
  <conditionalFormatting sqref="E149:G149">
    <cfRule type="top10" dxfId="10601" priority="19" rank="1"/>
  </conditionalFormatting>
  <conditionalFormatting sqref="E151:G151">
    <cfRule type="top10" dxfId="10600" priority="18" rank="1"/>
  </conditionalFormatting>
  <conditionalFormatting sqref="E153:G153">
    <cfRule type="top10" dxfId="10599" priority="17" rank="1"/>
  </conditionalFormatting>
  <conditionalFormatting sqref="E155:G155">
    <cfRule type="top10" dxfId="10598" priority="16" rank="1"/>
  </conditionalFormatting>
  <conditionalFormatting sqref="E157:G157">
    <cfRule type="top10" dxfId="10597" priority="15" rank="1"/>
  </conditionalFormatting>
  <conditionalFormatting sqref="E159:G159">
    <cfRule type="top10" dxfId="10596" priority="14" rank="1"/>
  </conditionalFormatting>
  <conditionalFormatting sqref="E161:G161">
    <cfRule type="top10" dxfId="10595" priority="13" rank="1"/>
  </conditionalFormatting>
  <conditionalFormatting sqref="E163:G163">
    <cfRule type="top10" dxfId="10594" priority="12" rank="1"/>
  </conditionalFormatting>
  <conditionalFormatting sqref="E165:G165">
    <cfRule type="top10" dxfId="10593" priority="11" rank="1"/>
  </conditionalFormatting>
  <conditionalFormatting sqref="E167:G167">
    <cfRule type="top10" dxfId="10592" priority="10" rank="1"/>
  </conditionalFormatting>
  <conditionalFormatting sqref="E169:G169">
    <cfRule type="top10" dxfId="10591" priority="9" rank="1"/>
  </conditionalFormatting>
  <conditionalFormatting sqref="E171:G171">
    <cfRule type="top10" dxfId="10590" priority="8" rank="1"/>
  </conditionalFormatting>
  <conditionalFormatting sqref="E173:G173">
    <cfRule type="top10" dxfId="10589" priority="7" rank="1"/>
  </conditionalFormatting>
  <conditionalFormatting sqref="E175:G175">
    <cfRule type="top10" dxfId="10588" priority="6" rank="1"/>
  </conditionalFormatting>
  <conditionalFormatting sqref="E177:G177">
    <cfRule type="top10" dxfId="10587" priority="5" rank="1"/>
  </conditionalFormatting>
  <conditionalFormatting sqref="E179:G179">
    <cfRule type="top10" dxfId="10586" priority="4" rank="1"/>
  </conditionalFormatting>
  <conditionalFormatting sqref="E181:G181">
    <cfRule type="top10" dxfId="10585" priority="3" rank="1"/>
  </conditionalFormatting>
  <conditionalFormatting sqref="E183:G183">
    <cfRule type="top10" dxfId="10584" priority="2" rank="1"/>
  </conditionalFormatting>
  <conditionalFormatting sqref="E185:G185">
    <cfRule type="top10" dxfId="1058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326</v>
      </c>
    </row>
    <row r="3" spans="1:10" ht="15" customHeight="1">
      <c r="B3" s="4"/>
    </row>
    <row r="4" spans="1:10" ht="15" customHeight="1">
      <c r="B4" s="4" t="s">
        <v>92</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280</v>
      </c>
      <c r="F7" s="14" t="s">
        <v>281</v>
      </c>
      <c r="G7" s="14" t="s">
        <v>282</v>
      </c>
      <c r="H7" s="14" t="s">
        <v>283</v>
      </c>
      <c r="I7" s="14" t="s">
        <v>106</v>
      </c>
      <c r="J7" s="14" t="s">
        <v>103</v>
      </c>
    </row>
    <row r="8" spans="1:10" ht="15.95" customHeight="1" thickTop="1">
      <c r="B8" s="48" t="s">
        <v>300</v>
      </c>
      <c r="C8" s="49"/>
      <c r="D8" s="15">
        <v>16158</v>
      </c>
      <c r="E8" s="16">
        <v>1817</v>
      </c>
      <c r="F8" s="17">
        <v>6099</v>
      </c>
      <c r="G8" s="17">
        <v>1060</v>
      </c>
      <c r="H8" s="17">
        <v>1995</v>
      </c>
      <c r="I8" s="17">
        <v>572</v>
      </c>
      <c r="J8" s="17">
        <v>4615</v>
      </c>
    </row>
    <row r="9" spans="1:10" ht="15.95" customHeight="1">
      <c r="B9" s="50"/>
      <c r="C9" s="51"/>
      <c r="D9" s="18">
        <v>1</v>
      </c>
      <c r="E9" s="32">
        <v>0.11245203614308702</v>
      </c>
      <c r="F9" s="33">
        <v>0.37746008169327888</v>
      </c>
      <c r="G9" s="33">
        <v>6.560217848743656E-2</v>
      </c>
      <c r="H9" s="33">
        <v>0.12346825102116599</v>
      </c>
      <c r="I9" s="33">
        <v>3.540042084416388E-2</v>
      </c>
      <c r="J9" s="33">
        <v>0.28561703181086767</v>
      </c>
    </row>
    <row r="10" spans="1:10" ht="15.95" customHeight="1">
      <c r="B10" s="57" t="s">
        <v>327</v>
      </c>
      <c r="C10" s="52" t="s">
        <v>179</v>
      </c>
      <c r="D10" s="34">
        <v>3752</v>
      </c>
      <c r="E10" s="35">
        <v>587</v>
      </c>
      <c r="F10" s="36">
        <v>2002</v>
      </c>
      <c r="G10" s="36">
        <v>310</v>
      </c>
      <c r="H10" s="36">
        <v>466</v>
      </c>
      <c r="I10" s="36">
        <v>133</v>
      </c>
      <c r="J10" s="36">
        <v>254</v>
      </c>
    </row>
    <row r="11" spans="1:10" ht="15.95" customHeight="1">
      <c r="B11" s="58"/>
      <c r="C11" s="53"/>
      <c r="D11" s="18">
        <v>1</v>
      </c>
      <c r="E11" s="19">
        <v>0.15644989339019189</v>
      </c>
      <c r="F11" s="20">
        <v>0.53358208955223885</v>
      </c>
      <c r="G11" s="20">
        <v>8.2622601279317698E-2</v>
      </c>
      <c r="H11" s="20">
        <v>0.1242004264392324</v>
      </c>
      <c r="I11" s="20">
        <v>3.5447761194029849E-2</v>
      </c>
      <c r="J11" s="20">
        <v>6.7697228144989338E-2</v>
      </c>
    </row>
    <row r="12" spans="1:10" ht="15.95" customHeight="1">
      <c r="B12" s="58"/>
      <c r="C12" s="54" t="s">
        <v>180</v>
      </c>
      <c r="D12" s="21">
        <v>5532</v>
      </c>
      <c r="E12" s="22">
        <v>666</v>
      </c>
      <c r="F12" s="23">
        <v>2977</v>
      </c>
      <c r="G12" s="23">
        <v>497</v>
      </c>
      <c r="H12" s="23">
        <v>912</v>
      </c>
      <c r="I12" s="23">
        <v>211</v>
      </c>
      <c r="J12" s="23">
        <v>269</v>
      </c>
    </row>
    <row r="13" spans="1:10" ht="15.95" customHeight="1">
      <c r="B13" s="58"/>
      <c r="C13" s="53"/>
      <c r="D13" s="24">
        <v>1</v>
      </c>
      <c r="E13" s="19">
        <v>0.12039045553145336</v>
      </c>
      <c r="F13" s="20">
        <v>0.53814172089660162</v>
      </c>
      <c r="G13" s="20">
        <v>8.9840925524222709E-2</v>
      </c>
      <c r="H13" s="20">
        <v>0.16485900216919741</v>
      </c>
      <c r="I13" s="20">
        <v>3.8141720896601589E-2</v>
      </c>
      <c r="J13" s="20">
        <v>4.8626174981923356E-2</v>
      </c>
    </row>
    <row r="14" spans="1:10" ht="15.95" customHeight="1">
      <c r="B14" s="58"/>
      <c r="C14" s="54" t="s">
        <v>181</v>
      </c>
      <c r="D14" s="21">
        <v>1092</v>
      </c>
      <c r="E14" s="22">
        <v>146</v>
      </c>
      <c r="F14" s="23">
        <v>469</v>
      </c>
      <c r="G14" s="23">
        <v>104</v>
      </c>
      <c r="H14" s="23">
        <v>235</v>
      </c>
      <c r="I14" s="23">
        <v>65</v>
      </c>
      <c r="J14" s="23">
        <v>73</v>
      </c>
    </row>
    <row r="15" spans="1:10" ht="15.95" customHeight="1">
      <c r="B15" s="58"/>
      <c r="C15" s="53"/>
      <c r="D15" s="24">
        <v>1</v>
      </c>
      <c r="E15" s="19">
        <v>0.1336996336996337</v>
      </c>
      <c r="F15" s="20">
        <v>0.42948717948717946</v>
      </c>
      <c r="G15" s="20">
        <v>9.5238095238095233E-2</v>
      </c>
      <c r="H15" s="20">
        <v>0.21520146520146521</v>
      </c>
      <c r="I15" s="20">
        <v>5.9523809523809521E-2</v>
      </c>
      <c r="J15" s="20">
        <v>6.6849816849816848E-2</v>
      </c>
    </row>
    <row r="16" spans="1:10" ht="15.95" customHeight="1">
      <c r="B16" s="58"/>
      <c r="C16" s="54" t="s">
        <v>182</v>
      </c>
      <c r="D16" s="21">
        <v>329</v>
      </c>
      <c r="E16" s="22">
        <v>52</v>
      </c>
      <c r="F16" s="23">
        <v>133</v>
      </c>
      <c r="G16" s="23">
        <v>37</v>
      </c>
      <c r="H16" s="23">
        <v>67</v>
      </c>
      <c r="I16" s="23">
        <v>15</v>
      </c>
      <c r="J16" s="23">
        <v>25</v>
      </c>
    </row>
    <row r="17" spans="1:10" ht="15.95" customHeight="1">
      <c r="B17" s="58"/>
      <c r="C17" s="53"/>
      <c r="D17" s="24">
        <v>1</v>
      </c>
      <c r="E17" s="19">
        <v>0.1580547112462006</v>
      </c>
      <c r="F17" s="20">
        <v>0.40425531914893614</v>
      </c>
      <c r="G17" s="20">
        <v>0.11246200607902736</v>
      </c>
      <c r="H17" s="20">
        <v>0.20364741641337386</v>
      </c>
      <c r="I17" s="20">
        <v>4.5592705167173252E-2</v>
      </c>
      <c r="J17" s="20">
        <v>7.598784194528875E-2</v>
      </c>
    </row>
    <row r="18" spans="1:10" ht="15.95" customHeight="1">
      <c r="B18" s="58"/>
      <c r="C18" s="54" t="s">
        <v>183</v>
      </c>
      <c r="D18" s="21">
        <v>114</v>
      </c>
      <c r="E18" s="22">
        <v>16</v>
      </c>
      <c r="F18" s="23">
        <v>29</v>
      </c>
      <c r="G18" s="23">
        <v>14</v>
      </c>
      <c r="H18" s="23">
        <v>42</v>
      </c>
      <c r="I18" s="23">
        <v>4</v>
      </c>
      <c r="J18" s="23">
        <v>9</v>
      </c>
    </row>
    <row r="19" spans="1:10" ht="15.95" customHeight="1">
      <c r="B19" s="58"/>
      <c r="C19" s="53"/>
      <c r="D19" s="24">
        <v>1</v>
      </c>
      <c r="E19" s="19">
        <v>0.14035087719298245</v>
      </c>
      <c r="F19" s="20">
        <v>0.25438596491228072</v>
      </c>
      <c r="G19" s="20">
        <v>0.12280701754385964</v>
      </c>
      <c r="H19" s="20">
        <v>0.36842105263157893</v>
      </c>
      <c r="I19" s="20">
        <v>3.5087719298245612E-2</v>
      </c>
      <c r="J19" s="20">
        <v>7.8947368421052627E-2</v>
      </c>
    </row>
    <row r="20" spans="1:10" ht="15.95" customHeight="1">
      <c r="B20" s="58"/>
      <c r="C20" s="54" t="s">
        <v>176</v>
      </c>
      <c r="D20" s="21">
        <v>875</v>
      </c>
      <c r="E20" s="22">
        <v>202</v>
      </c>
      <c r="F20" s="23">
        <v>258</v>
      </c>
      <c r="G20" s="23">
        <v>50</v>
      </c>
      <c r="H20" s="23">
        <v>164</v>
      </c>
      <c r="I20" s="23">
        <v>88</v>
      </c>
      <c r="J20" s="23">
        <v>113</v>
      </c>
    </row>
    <row r="21" spans="1:10" ht="15.95" customHeight="1">
      <c r="B21" s="58"/>
      <c r="C21" s="59"/>
      <c r="D21" s="18">
        <v>1</v>
      </c>
      <c r="E21" s="32">
        <v>0.23085714285714284</v>
      </c>
      <c r="F21" s="33">
        <v>0.29485714285714287</v>
      </c>
      <c r="G21" s="33">
        <v>5.7142857142857141E-2</v>
      </c>
      <c r="H21" s="33">
        <v>0.18742857142857142</v>
      </c>
      <c r="I21" s="33">
        <v>0.10057142857142858</v>
      </c>
      <c r="J21" s="33">
        <v>0.12914285714285714</v>
      </c>
    </row>
    <row r="22" spans="1:10" ht="15.95" customHeight="1">
      <c r="A22" s="38"/>
      <c r="B22" s="41"/>
      <c r="C22" s="47"/>
      <c r="D22" s="42"/>
      <c r="E22" s="42"/>
      <c r="F22" s="42"/>
      <c r="G22" s="42"/>
      <c r="H22" s="42"/>
      <c r="I22" s="42"/>
      <c r="J22" s="42"/>
    </row>
    <row r="23" spans="1:10" ht="15.95" hidden="1" customHeight="1">
      <c r="A23" s="38"/>
      <c r="B23" s="43"/>
      <c r="C23" s="46"/>
      <c r="D23" s="44"/>
      <c r="E23" s="44"/>
      <c r="F23" s="44"/>
      <c r="G23" s="44"/>
      <c r="H23" s="44"/>
      <c r="I23" s="44"/>
      <c r="J23" s="44"/>
    </row>
    <row r="24" spans="1:10" ht="15.95" hidden="1" customHeight="1">
      <c r="A24" s="38"/>
      <c r="B24" s="43"/>
      <c r="C24" s="46"/>
      <c r="D24" s="45"/>
      <c r="E24" s="45"/>
      <c r="F24" s="45"/>
      <c r="G24" s="45"/>
      <c r="H24" s="45"/>
      <c r="I24" s="45"/>
      <c r="J24" s="45"/>
    </row>
    <row r="25" spans="1:10" ht="15.95" hidden="1" customHeight="1">
      <c r="A25" s="38"/>
      <c r="B25" s="43"/>
      <c r="C25" s="46"/>
      <c r="D25" s="44"/>
      <c r="E25" s="44"/>
      <c r="F25" s="44"/>
      <c r="G25" s="44"/>
      <c r="H25" s="44"/>
      <c r="I25" s="44"/>
      <c r="J25" s="44"/>
    </row>
    <row r="26" spans="1:10" ht="15.95" hidden="1" customHeight="1">
      <c r="A26" s="38"/>
      <c r="B26" s="43"/>
      <c r="C26" s="46"/>
      <c r="D26" s="45"/>
      <c r="E26" s="45"/>
      <c r="F26" s="45"/>
      <c r="G26" s="45"/>
      <c r="H26" s="45"/>
      <c r="I26" s="45"/>
      <c r="J26" s="45"/>
    </row>
    <row r="27" spans="1:10" ht="15.95" hidden="1" customHeight="1">
      <c r="A27" s="38"/>
      <c r="B27" s="43"/>
      <c r="C27" s="46"/>
      <c r="D27" s="44"/>
      <c r="E27" s="44"/>
      <c r="F27" s="44"/>
      <c r="G27" s="44"/>
      <c r="H27" s="44"/>
      <c r="I27" s="44"/>
      <c r="J27" s="44"/>
    </row>
    <row r="28" spans="1:10" ht="15.95" hidden="1" customHeight="1">
      <c r="A28" s="38"/>
      <c r="B28" s="43"/>
      <c r="C28" s="46"/>
      <c r="D28" s="45"/>
      <c r="E28" s="45"/>
      <c r="F28" s="45"/>
      <c r="G28" s="45"/>
      <c r="H28" s="45"/>
      <c r="I28" s="45"/>
      <c r="J28" s="45"/>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1863" priority="90" rank="1"/>
  </conditionalFormatting>
  <conditionalFormatting sqref="E11:J11">
    <cfRule type="top10" dxfId="1862" priority="89" rank="1"/>
  </conditionalFormatting>
  <conditionalFormatting sqref="E13:J13">
    <cfRule type="top10" dxfId="1861" priority="88" rank="1"/>
  </conditionalFormatting>
  <conditionalFormatting sqref="E15:J15">
    <cfRule type="top10" dxfId="1860" priority="87" rank="1"/>
  </conditionalFormatting>
  <conditionalFormatting sqref="E17:J17">
    <cfRule type="top10" dxfId="1859" priority="86" rank="1"/>
  </conditionalFormatting>
  <conditionalFormatting sqref="E19:J19">
    <cfRule type="top10" dxfId="1858" priority="85" rank="1"/>
  </conditionalFormatting>
  <conditionalFormatting sqref="E21:J21">
    <cfRule type="top10" dxfId="1857" priority="84" rank="1"/>
  </conditionalFormatting>
  <conditionalFormatting sqref="E23:J23">
    <cfRule type="top10" dxfId="1856" priority="82" rank="1"/>
  </conditionalFormatting>
  <conditionalFormatting sqref="E25:J25">
    <cfRule type="top10" dxfId="1855" priority="81" rank="1"/>
  </conditionalFormatting>
  <conditionalFormatting sqref="E27:J27">
    <cfRule type="top10" dxfId="1854" priority="80" rank="1"/>
  </conditionalFormatting>
  <conditionalFormatting sqref="E29:J29">
    <cfRule type="top10" dxfId="1853" priority="79" rank="1"/>
  </conditionalFormatting>
  <conditionalFormatting sqref="E31:J31">
    <cfRule type="top10" dxfId="1852" priority="78" rank="1"/>
  </conditionalFormatting>
  <conditionalFormatting sqref="E33:J33">
    <cfRule type="top10" dxfId="1851" priority="77" rank="1"/>
  </conditionalFormatting>
  <conditionalFormatting sqref="E35:J35">
    <cfRule type="top10" dxfId="1850" priority="76" rank="1"/>
  </conditionalFormatting>
  <conditionalFormatting sqref="E37:J37">
    <cfRule type="top10" dxfId="1849" priority="75" rank="1"/>
  </conditionalFormatting>
  <conditionalFormatting sqref="E39:J39">
    <cfRule type="top10" dxfId="1848" priority="74" rank="1"/>
  </conditionalFormatting>
  <conditionalFormatting sqref="E41:J41">
    <cfRule type="top10" dxfId="1847" priority="73" rank="1"/>
  </conditionalFormatting>
  <conditionalFormatting sqref="E43:J43">
    <cfRule type="top10" dxfId="1846" priority="72" rank="1"/>
  </conditionalFormatting>
  <conditionalFormatting sqref="E45:J45">
    <cfRule type="top10" dxfId="1845" priority="71" rank="1"/>
  </conditionalFormatting>
  <conditionalFormatting sqref="E47:J47">
    <cfRule type="top10" dxfId="1844" priority="70" rank="1"/>
  </conditionalFormatting>
  <conditionalFormatting sqref="E49:J49">
    <cfRule type="top10" dxfId="1843" priority="69" rank="1"/>
  </conditionalFormatting>
  <conditionalFormatting sqref="E51:J51">
    <cfRule type="top10" dxfId="1842" priority="68" rank="1"/>
  </conditionalFormatting>
  <conditionalFormatting sqref="E53:J53">
    <cfRule type="top10" dxfId="1841" priority="67" rank="1"/>
  </conditionalFormatting>
  <conditionalFormatting sqref="E55:J55">
    <cfRule type="top10" dxfId="1840" priority="66" rank="1"/>
  </conditionalFormatting>
  <conditionalFormatting sqref="E57:J57">
    <cfRule type="top10" dxfId="1839" priority="65" rank="1"/>
  </conditionalFormatting>
  <conditionalFormatting sqref="E59:J59">
    <cfRule type="top10" dxfId="1838" priority="64" rank="1"/>
  </conditionalFormatting>
  <conditionalFormatting sqref="E61:J61">
    <cfRule type="top10" dxfId="1837" priority="63" rank="1"/>
  </conditionalFormatting>
  <conditionalFormatting sqref="E63:J63">
    <cfRule type="top10" dxfId="1836" priority="62" rank="1"/>
  </conditionalFormatting>
  <conditionalFormatting sqref="E65:J65">
    <cfRule type="top10" dxfId="1835" priority="61" rank="1"/>
  </conditionalFormatting>
  <conditionalFormatting sqref="E67:J67">
    <cfRule type="top10" dxfId="1834" priority="60" rank="1"/>
  </conditionalFormatting>
  <conditionalFormatting sqref="E69:J69">
    <cfRule type="top10" dxfId="1833" priority="59" rank="1"/>
  </conditionalFormatting>
  <conditionalFormatting sqref="E71:J71">
    <cfRule type="top10" dxfId="1832" priority="58" rank="1"/>
  </conditionalFormatting>
  <conditionalFormatting sqref="E73:J73">
    <cfRule type="top10" dxfId="1831" priority="57" rank="1"/>
  </conditionalFormatting>
  <conditionalFormatting sqref="E75:J75">
    <cfRule type="top10" dxfId="1830" priority="56" rank="1"/>
  </conditionalFormatting>
  <conditionalFormatting sqref="E77:J77">
    <cfRule type="top10" dxfId="1829" priority="55" rank="1"/>
  </conditionalFormatting>
  <conditionalFormatting sqref="E79:J79">
    <cfRule type="top10" dxfId="1828" priority="54" rank="1"/>
  </conditionalFormatting>
  <conditionalFormatting sqref="E81:J81">
    <cfRule type="top10" dxfId="1827" priority="53" rank="1"/>
  </conditionalFormatting>
  <conditionalFormatting sqref="E83:J83">
    <cfRule type="top10" dxfId="1826" priority="52" rank="1"/>
  </conditionalFormatting>
  <conditionalFormatting sqref="E85:J85">
    <cfRule type="top10" dxfId="1825" priority="51" rank="1"/>
  </conditionalFormatting>
  <conditionalFormatting sqref="E87:J87">
    <cfRule type="top10" dxfId="1824" priority="50" rank="1"/>
  </conditionalFormatting>
  <conditionalFormatting sqref="E89:J89">
    <cfRule type="top10" dxfId="1823" priority="49" rank="1"/>
  </conditionalFormatting>
  <conditionalFormatting sqref="E91:J91">
    <cfRule type="top10" dxfId="1822" priority="48" rank="1"/>
  </conditionalFormatting>
  <conditionalFormatting sqref="E93:J93">
    <cfRule type="top10" dxfId="1821" priority="47" rank="1"/>
  </conditionalFormatting>
  <conditionalFormatting sqref="E95:J95">
    <cfRule type="top10" dxfId="1820" priority="46" rank="1"/>
  </conditionalFormatting>
  <conditionalFormatting sqref="E97:J97">
    <cfRule type="top10" dxfId="1819" priority="45" rank="1"/>
  </conditionalFormatting>
  <conditionalFormatting sqref="E99:J99">
    <cfRule type="top10" dxfId="1818" priority="44" rank="1"/>
  </conditionalFormatting>
  <conditionalFormatting sqref="E101:J101">
    <cfRule type="top10" dxfId="1817" priority="43" rank="1"/>
  </conditionalFormatting>
  <conditionalFormatting sqref="E103:J103">
    <cfRule type="top10" dxfId="1816" priority="42" rank="1"/>
  </conditionalFormatting>
  <conditionalFormatting sqref="E105:J105">
    <cfRule type="top10" dxfId="1815" priority="41" rank="1"/>
  </conditionalFormatting>
  <conditionalFormatting sqref="E107:J107">
    <cfRule type="top10" dxfId="1814" priority="40" rank="1"/>
  </conditionalFormatting>
  <conditionalFormatting sqref="E109:J109">
    <cfRule type="top10" dxfId="1813" priority="39" rank="1"/>
  </conditionalFormatting>
  <conditionalFormatting sqref="E111:J111">
    <cfRule type="top10" dxfId="1812" priority="38" rank="1"/>
  </conditionalFormatting>
  <conditionalFormatting sqref="E113:J113">
    <cfRule type="top10" dxfId="1811" priority="37" rank="1"/>
  </conditionalFormatting>
  <conditionalFormatting sqref="E115:J115">
    <cfRule type="top10" dxfId="1810" priority="36" rank="1"/>
  </conditionalFormatting>
  <conditionalFormatting sqref="E117:J117">
    <cfRule type="top10" dxfId="1809" priority="35" rank="1"/>
  </conditionalFormatting>
  <conditionalFormatting sqref="E119:J119">
    <cfRule type="top10" dxfId="1808" priority="34" rank="1"/>
  </conditionalFormatting>
  <conditionalFormatting sqref="E121:J121">
    <cfRule type="top10" dxfId="1807" priority="33" rank="1"/>
  </conditionalFormatting>
  <conditionalFormatting sqref="E123:J123">
    <cfRule type="top10" dxfId="1806" priority="32" rank="1"/>
  </conditionalFormatting>
  <conditionalFormatting sqref="E125:J125">
    <cfRule type="top10" dxfId="1805" priority="31" rank="1"/>
  </conditionalFormatting>
  <conditionalFormatting sqref="E127:J127">
    <cfRule type="top10" dxfId="1804" priority="30" rank="1"/>
  </conditionalFormatting>
  <conditionalFormatting sqref="E129:J129">
    <cfRule type="top10" dxfId="1803" priority="29" rank="1"/>
  </conditionalFormatting>
  <conditionalFormatting sqref="E131:J131">
    <cfRule type="top10" dxfId="1802" priority="28" rank="1"/>
  </conditionalFormatting>
  <conditionalFormatting sqref="E133:J133">
    <cfRule type="top10" dxfId="1801" priority="27" rank="1"/>
  </conditionalFormatting>
  <conditionalFormatting sqref="E135:J135">
    <cfRule type="top10" dxfId="1800" priority="26" rank="1"/>
  </conditionalFormatting>
  <conditionalFormatting sqref="E137:J137">
    <cfRule type="top10" dxfId="1799" priority="25" rank="1"/>
  </conditionalFormatting>
  <conditionalFormatting sqref="E139:J139">
    <cfRule type="top10" dxfId="1798" priority="24" rank="1"/>
  </conditionalFormatting>
  <conditionalFormatting sqref="E141:J141">
    <cfRule type="top10" dxfId="1797" priority="23" rank="1"/>
  </conditionalFormatting>
  <conditionalFormatting sqref="E143:J143">
    <cfRule type="top10" dxfId="1796" priority="22" rank="1"/>
  </conditionalFormatting>
  <conditionalFormatting sqref="E145:J145">
    <cfRule type="top10" dxfId="1795" priority="21" rank="1"/>
  </conditionalFormatting>
  <conditionalFormatting sqref="E147:J147">
    <cfRule type="top10" dxfId="1794" priority="20" rank="1"/>
  </conditionalFormatting>
  <conditionalFormatting sqref="E149:J149">
    <cfRule type="top10" dxfId="1793" priority="19" rank="1"/>
  </conditionalFormatting>
  <conditionalFormatting sqref="E151:J151">
    <cfRule type="top10" dxfId="1792" priority="18" rank="1"/>
  </conditionalFormatting>
  <conditionalFormatting sqref="E153:J153">
    <cfRule type="top10" dxfId="1791" priority="17" rank="1"/>
  </conditionalFormatting>
  <conditionalFormatting sqref="E155:J155">
    <cfRule type="top10" dxfId="1790" priority="16" rank="1"/>
  </conditionalFormatting>
  <conditionalFormatting sqref="E157:J157">
    <cfRule type="top10" dxfId="1789" priority="15" rank="1"/>
  </conditionalFormatting>
  <conditionalFormatting sqref="E159:J159">
    <cfRule type="top10" dxfId="1788" priority="14" rank="1"/>
  </conditionalFormatting>
  <conditionalFormatting sqref="E161:J161">
    <cfRule type="top10" dxfId="1787" priority="13" rank="1"/>
  </conditionalFormatting>
  <conditionalFormatting sqref="E163:J163">
    <cfRule type="top10" dxfId="1786" priority="12" rank="1"/>
  </conditionalFormatting>
  <conditionalFormatting sqref="E165:J165">
    <cfRule type="top10" dxfId="1785" priority="11" rank="1"/>
  </conditionalFormatting>
  <conditionalFormatting sqref="E167:J167">
    <cfRule type="top10" dxfId="1784" priority="10" rank="1"/>
  </conditionalFormatting>
  <conditionalFormatting sqref="E169:J169">
    <cfRule type="top10" dxfId="1783" priority="9" rank="1"/>
  </conditionalFormatting>
  <conditionalFormatting sqref="E171:J171">
    <cfRule type="top10" dxfId="1782" priority="8" rank="1"/>
  </conditionalFormatting>
  <conditionalFormatting sqref="E173:J173">
    <cfRule type="top10" dxfId="1781" priority="7" rank="1"/>
  </conditionalFormatting>
  <conditionalFormatting sqref="E175:J175">
    <cfRule type="top10" dxfId="1780" priority="6" rank="1"/>
  </conditionalFormatting>
  <conditionalFormatting sqref="E177:J177">
    <cfRule type="top10" dxfId="1779" priority="5" rank="1"/>
  </conditionalFormatting>
  <conditionalFormatting sqref="E179:J179">
    <cfRule type="top10" dxfId="1778" priority="4" rank="1"/>
  </conditionalFormatting>
  <conditionalFormatting sqref="E181:J181">
    <cfRule type="top10" dxfId="1777" priority="3" rank="1"/>
  </conditionalFormatting>
  <conditionalFormatting sqref="E183:J183">
    <cfRule type="top10" dxfId="1776" priority="2" rank="1"/>
  </conditionalFormatting>
  <conditionalFormatting sqref="E185:J185">
    <cfRule type="top10" dxfId="17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329</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0.01</v>
      </c>
      <c r="T9" s="33">
        <v>6.4712041884816759E-2</v>
      </c>
    </row>
    <row r="10" spans="1:20" ht="15.95" customHeight="1">
      <c r="B10" s="57" t="s">
        <v>487</v>
      </c>
      <c r="C10" s="52" t="s">
        <v>209</v>
      </c>
      <c r="D10" s="34">
        <v>1754</v>
      </c>
      <c r="E10" s="35">
        <v>487</v>
      </c>
      <c r="F10" s="36">
        <v>188</v>
      </c>
      <c r="G10" s="36">
        <v>75</v>
      </c>
      <c r="H10" s="36">
        <v>96</v>
      </c>
      <c r="I10" s="36">
        <v>199</v>
      </c>
      <c r="J10" s="36">
        <v>530</v>
      </c>
      <c r="K10" s="36">
        <v>82</v>
      </c>
      <c r="L10" s="36">
        <v>160</v>
      </c>
      <c r="M10" s="36">
        <v>34</v>
      </c>
      <c r="N10" s="36">
        <v>159</v>
      </c>
      <c r="O10" s="36">
        <v>380</v>
      </c>
      <c r="P10" s="36">
        <v>78</v>
      </c>
      <c r="Q10" s="36">
        <v>349</v>
      </c>
      <c r="R10" s="36">
        <v>193</v>
      </c>
      <c r="S10" s="36">
        <v>15</v>
      </c>
      <c r="T10" s="36">
        <v>101</v>
      </c>
    </row>
    <row r="11" spans="1:20" ht="15.95" customHeight="1">
      <c r="B11" s="58"/>
      <c r="C11" s="53"/>
      <c r="D11" s="18">
        <v>1</v>
      </c>
      <c r="E11" s="19">
        <v>0.27765108323831245</v>
      </c>
      <c r="F11" s="20">
        <v>0.10718358038768529</v>
      </c>
      <c r="G11" s="20">
        <v>4.2759407069555305E-2</v>
      </c>
      <c r="H11" s="20">
        <v>5.4732041049030788E-2</v>
      </c>
      <c r="I11" s="20">
        <v>0.11345496009122007</v>
      </c>
      <c r="J11" s="20">
        <v>0.30216647662485746</v>
      </c>
      <c r="K11" s="20">
        <v>4.6750285062713795E-2</v>
      </c>
      <c r="L11" s="20">
        <v>9.1220068415051314E-2</v>
      </c>
      <c r="M11" s="20">
        <v>1.9384264538198404E-2</v>
      </c>
      <c r="N11" s="20">
        <v>9.0649942987457238E-2</v>
      </c>
      <c r="O11" s="20">
        <v>0.21664766248574688</v>
      </c>
      <c r="P11" s="20">
        <v>4.4469783352337512E-2</v>
      </c>
      <c r="Q11" s="20">
        <v>0.19897377423033066</v>
      </c>
      <c r="R11" s="20">
        <v>0.11003420752565564</v>
      </c>
      <c r="S11" s="20">
        <v>8.9999999999999993E-3</v>
      </c>
      <c r="T11" s="20">
        <v>5.758266818700114E-2</v>
      </c>
    </row>
    <row r="12" spans="1:20" ht="15.95" customHeight="1">
      <c r="B12" s="58"/>
      <c r="C12" s="54" t="s">
        <v>210</v>
      </c>
      <c r="D12" s="21">
        <v>417</v>
      </c>
      <c r="E12" s="22">
        <v>99</v>
      </c>
      <c r="F12" s="23">
        <v>41</v>
      </c>
      <c r="G12" s="23">
        <v>19</v>
      </c>
      <c r="H12" s="23">
        <v>28</v>
      </c>
      <c r="I12" s="23">
        <v>47</v>
      </c>
      <c r="J12" s="23">
        <v>94</v>
      </c>
      <c r="K12" s="23">
        <v>25</v>
      </c>
      <c r="L12" s="23">
        <v>46</v>
      </c>
      <c r="M12" s="23">
        <v>6</v>
      </c>
      <c r="N12" s="23">
        <v>41</v>
      </c>
      <c r="O12" s="23">
        <v>98</v>
      </c>
      <c r="P12" s="23">
        <v>29</v>
      </c>
      <c r="Q12" s="23">
        <v>94</v>
      </c>
      <c r="R12" s="23">
        <v>44</v>
      </c>
      <c r="S12" s="23">
        <v>5</v>
      </c>
      <c r="T12" s="23">
        <v>34</v>
      </c>
    </row>
    <row r="13" spans="1:20" ht="15.95" customHeight="1">
      <c r="B13" s="58"/>
      <c r="C13" s="53"/>
      <c r="D13" s="24">
        <v>1</v>
      </c>
      <c r="E13" s="19">
        <v>0.23741007194244604</v>
      </c>
      <c r="F13" s="20">
        <v>9.8321342925659472E-2</v>
      </c>
      <c r="G13" s="20">
        <v>4.5563549160671464E-2</v>
      </c>
      <c r="H13" s="20">
        <v>6.7146282973621102E-2</v>
      </c>
      <c r="I13" s="20">
        <v>0.11270983213429256</v>
      </c>
      <c r="J13" s="20">
        <v>0.22541966426858512</v>
      </c>
      <c r="K13" s="20">
        <v>5.9952038369304558E-2</v>
      </c>
      <c r="L13" s="20">
        <v>0.11031175059952038</v>
      </c>
      <c r="M13" s="20">
        <v>1.4388489208633094E-2</v>
      </c>
      <c r="N13" s="20">
        <v>9.8321342925659472E-2</v>
      </c>
      <c r="O13" s="20">
        <v>0.23501199040767387</v>
      </c>
      <c r="P13" s="20">
        <v>6.9544364508393283E-2</v>
      </c>
      <c r="Q13" s="20">
        <v>0.22541966426858512</v>
      </c>
      <c r="R13" s="20">
        <v>0.10551558752997602</v>
      </c>
      <c r="S13" s="20">
        <v>1.2E-2</v>
      </c>
      <c r="T13" s="20">
        <v>8.1534772182254203E-2</v>
      </c>
    </row>
    <row r="14" spans="1:20" ht="15.95" customHeight="1">
      <c r="B14" s="58"/>
      <c r="C14" s="54" t="s">
        <v>253</v>
      </c>
      <c r="D14" s="21">
        <v>405</v>
      </c>
      <c r="E14" s="22">
        <v>91</v>
      </c>
      <c r="F14" s="23">
        <v>49</v>
      </c>
      <c r="G14" s="23">
        <v>20</v>
      </c>
      <c r="H14" s="23">
        <v>22</v>
      </c>
      <c r="I14" s="23">
        <v>46</v>
      </c>
      <c r="J14" s="23">
        <v>114</v>
      </c>
      <c r="K14" s="23">
        <v>14</v>
      </c>
      <c r="L14" s="23">
        <v>34</v>
      </c>
      <c r="M14" s="23">
        <v>7</v>
      </c>
      <c r="N14" s="23">
        <v>39</v>
      </c>
      <c r="O14" s="23">
        <v>103</v>
      </c>
      <c r="P14" s="23">
        <v>15</v>
      </c>
      <c r="Q14" s="23">
        <v>92</v>
      </c>
      <c r="R14" s="23">
        <v>50</v>
      </c>
      <c r="S14" s="23">
        <v>3</v>
      </c>
      <c r="T14" s="23">
        <v>30</v>
      </c>
    </row>
    <row r="15" spans="1:20" ht="15.95" customHeight="1">
      <c r="B15" s="58"/>
      <c r="C15" s="53"/>
      <c r="D15" s="24">
        <v>1</v>
      </c>
      <c r="E15" s="19">
        <v>0.22469135802469137</v>
      </c>
      <c r="F15" s="20">
        <v>0.12098765432098765</v>
      </c>
      <c r="G15" s="20">
        <v>4.9382716049382713E-2</v>
      </c>
      <c r="H15" s="20">
        <v>5.4320987654320987E-2</v>
      </c>
      <c r="I15" s="20">
        <v>0.11358024691358025</v>
      </c>
      <c r="J15" s="20">
        <v>0.2814814814814815</v>
      </c>
      <c r="K15" s="20">
        <v>3.4567901234567898E-2</v>
      </c>
      <c r="L15" s="20">
        <v>8.3950617283950618E-2</v>
      </c>
      <c r="M15" s="20">
        <v>1.7283950617283949E-2</v>
      </c>
      <c r="N15" s="20">
        <v>9.6296296296296297E-2</v>
      </c>
      <c r="O15" s="20">
        <v>0.25432098765432098</v>
      </c>
      <c r="P15" s="20">
        <v>3.7037037037037035E-2</v>
      </c>
      <c r="Q15" s="20">
        <v>0.2271604938271605</v>
      </c>
      <c r="R15" s="20">
        <v>0.12345679012345678</v>
      </c>
      <c r="S15" s="20">
        <v>7.0000000000000001E-3</v>
      </c>
      <c r="T15" s="20">
        <v>7.407407407407407E-2</v>
      </c>
    </row>
    <row r="16" spans="1:20" ht="15.95" customHeight="1">
      <c r="B16" s="58"/>
      <c r="C16" s="54" t="s">
        <v>254</v>
      </c>
      <c r="D16" s="21">
        <v>466</v>
      </c>
      <c r="E16" s="22">
        <v>88</v>
      </c>
      <c r="F16" s="23">
        <v>50</v>
      </c>
      <c r="G16" s="23">
        <v>24</v>
      </c>
      <c r="H16" s="23">
        <v>35</v>
      </c>
      <c r="I16" s="23">
        <v>58</v>
      </c>
      <c r="J16" s="23">
        <v>143</v>
      </c>
      <c r="K16" s="23">
        <v>24</v>
      </c>
      <c r="L16" s="23">
        <v>39</v>
      </c>
      <c r="M16" s="23">
        <v>7</v>
      </c>
      <c r="N16" s="23">
        <v>48</v>
      </c>
      <c r="O16" s="23">
        <v>116</v>
      </c>
      <c r="P16" s="23">
        <v>25</v>
      </c>
      <c r="Q16" s="23">
        <v>122</v>
      </c>
      <c r="R16" s="23">
        <v>44</v>
      </c>
      <c r="S16" s="23">
        <v>4</v>
      </c>
      <c r="T16" s="23">
        <v>32</v>
      </c>
    </row>
    <row r="17" spans="2:20" ht="15.95" customHeight="1">
      <c r="B17" s="58"/>
      <c r="C17" s="53"/>
      <c r="D17" s="24">
        <v>1</v>
      </c>
      <c r="E17" s="19">
        <v>0.18884120171673821</v>
      </c>
      <c r="F17" s="20">
        <v>0.1072961373390558</v>
      </c>
      <c r="G17" s="20">
        <v>5.1502145922746781E-2</v>
      </c>
      <c r="H17" s="20">
        <v>7.5107296137339061E-2</v>
      </c>
      <c r="I17" s="20">
        <v>0.12446351931330472</v>
      </c>
      <c r="J17" s="20">
        <v>0.30686695278969955</v>
      </c>
      <c r="K17" s="20">
        <v>5.1502145922746781E-2</v>
      </c>
      <c r="L17" s="20">
        <v>8.3690987124463517E-2</v>
      </c>
      <c r="M17" s="20">
        <v>1.5021459227467811E-2</v>
      </c>
      <c r="N17" s="20">
        <v>0.10300429184549356</v>
      </c>
      <c r="O17" s="20">
        <v>0.24892703862660945</v>
      </c>
      <c r="P17" s="20">
        <v>5.3648068669527899E-2</v>
      </c>
      <c r="Q17" s="20">
        <v>0.26180257510729615</v>
      </c>
      <c r="R17" s="20">
        <v>9.4420600858369105E-2</v>
      </c>
      <c r="S17" s="20">
        <v>8.9999999999999993E-3</v>
      </c>
      <c r="T17" s="20">
        <v>6.8669527896995708E-2</v>
      </c>
    </row>
    <row r="18" spans="2:20" ht="15.95" customHeight="1">
      <c r="B18" s="58"/>
      <c r="C18" s="54" t="s">
        <v>208</v>
      </c>
      <c r="D18" s="21">
        <v>1641</v>
      </c>
      <c r="E18" s="22">
        <v>385</v>
      </c>
      <c r="F18" s="23">
        <v>186</v>
      </c>
      <c r="G18" s="23">
        <v>75</v>
      </c>
      <c r="H18" s="23">
        <v>93</v>
      </c>
      <c r="I18" s="23">
        <v>186</v>
      </c>
      <c r="J18" s="23">
        <v>487</v>
      </c>
      <c r="K18" s="23">
        <v>91</v>
      </c>
      <c r="L18" s="23">
        <v>147</v>
      </c>
      <c r="M18" s="23">
        <v>30</v>
      </c>
      <c r="N18" s="23">
        <v>150</v>
      </c>
      <c r="O18" s="23">
        <v>389</v>
      </c>
      <c r="P18" s="23">
        <v>78</v>
      </c>
      <c r="Q18" s="23">
        <v>364</v>
      </c>
      <c r="R18" s="23">
        <v>184</v>
      </c>
      <c r="S18" s="23">
        <v>20</v>
      </c>
      <c r="T18" s="23">
        <v>94</v>
      </c>
    </row>
    <row r="19" spans="2:20" ht="15.95" customHeight="1">
      <c r="B19" s="58"/>
      <c r="C19" s="53"/>
      <c r="D19" s="24">
        <v>1</v>
      </c>
      <c r="E19" s="19">
        <v>0.23461304082876294</v>
      </c>
      <c r="F19" s="20">
        <v>0.11334552102376599</v>
      </c>
      <c r="G19" s="20">
        <v>4.5703839122486288E-2</v>
      </c>
      <c r="H19" s="20">
        <v>5.6672760511882997E-2</v>
      </c>
      <c r="I19" s="20">
        <v>0.11334552102376599</v>
      </c>
      <c r="J19" s="20">
        <v>0.29677026203534429</v>
      </c>
      <c r="K19" s="20">
        <v>5.5453991468616695E-2</v>
      </c>
      <c r="L19" s="20">
        <v>8.957952468007313E-2</v>
      </c>
      <c r="M19" s="20">
        <v>1.8281535648994516E-2</v>
      </c>
      <c r="N19" s="20">
        <v>9.1407678244972576E-2</v>
      </c>
      <c r="O19" s="20">
        <v>0.23705057891529555</v>
      </c>
      <c r="P19" s="20">
        <v>4.7531992687385741E-2</v>
      </c>
      <c r="Q19" s="20">
        <v>0.22181596587446678</v>
      </c>
      <c r="R19" s="20">
        <v>0.11212675198049969</v>
      </c>
      <c r="S19" s="20">
        <v>1.2E-2</v>
      </c>
      <c r="T19" s="20">
        <v>5.7282145033516148E-2</v>
      </c>
    </row>
    <row r="20" spans="2:20" ht="15.95" customHeight="1">
      <c r="B20" s="58"/>
      <c r="C20" s="54" t="s">
        <v>211</v>
      </c>
      <c r="D20" s="21">
        <v>652</v>
      </c>
      <c r="E20" s="22">
        <v>146</v>
      </c>
      <c r="F20" s="23">
        <v>68</v>
      </c>
      <c r="G20" s="23">
        <v>28</v>
      </c>
      <c r="H20" s="23">
        <v>36</v>
      </c>
      <c r="I20" s="23">
        <v>88</v>
      </c>
      <c r="J20" s="23">
        <v>187</v>
      </c>
      <c r="K20" s="23">
        <v>28</v>
      </c>
      <c r="L20" s="23">
        <v>60</v>
      </c>
      <c r="M20" s="23">
        <v>17</v>
      </c>
      <c r="N20" s="23">
        <v>62</v>
      </c>
      <c r="O20" s="23">
        <v>153</v>
      </c>
      <c r="P20" s="23">
        <v>32</v>
      </c>
      <c r="Q20" s="23">
        <v>152</v>
      </c>
      <c r="R20" s="23">
        <v>83</v>
      </c>
      <c r="S20" s="23">
        <v>4</v>
      </c>
      <c r="T20" s="23">
        <v>41</v>
      </c>
    </row>
    <row r="21" spans="2:20" ht="15.95" customHeight="1">
      <c r="B21" s="58"/>
      <c r="C21" s="53"/>
      <c r="D21" s="24">
        <v>1</v>
      </c>
      <c r="E21" s="19">
        <v>0.22392638036809817</v>
      </c>
      <c r="F21" s="20">
        <v>0.10429447852760736</v>
      </c>
      <c r="G21" s="20">
        <v>4.2944785276073622E-2</v>
      </c>
      <c r="H21" s="20">
        <v>5.5214723926380369E-2</v>
      </c>
      <c r="I21" s="20">
        <v>0.13496932515337423</v>
      </c>
      <c r="J21" s="20">
        <v>0.28680981595092025</v>
      </c>
      <c r="K21" s="20">
        <v>4.2944785276073622E-2</v>
      </c>
      <c r="L21" s="20">
        <v>9.202453987730061E-2</v>
      </c>
      <c r="M21" s="20">
        <v>2.6073619631901839E-2</v>
      </c>
      <c r="N21" s="20">
        <v>9.5092024539877307E-2</v>
      </c>
      <c r="O21" s="20">
        <v>0.23466257668711657</v>
      </c>
      <c r="P21" s="20">
        <v>4.9079754601226995E-2</v>
      </c>
      <c r="Q21" s="20">
        <v>0.23312883435582821</v>
      </c>
      <c r="R21" s="20">
        <v>0.1273006134969325</v>
      </c>
      <c r="S21" s="20">
        <v>6.0000000000000001E-3</v>
      </c>
      <c r="T21" s="20">
        <v>6.2883435582822084E-2</v>
      </c>
    </row>
    <row r="22" spans="2:20" ht="15.95" customHeight="1">
      <c r="B22" s="58"/>
      <c r="C22" s="54" t="s">
        <v>255</v>
      </c>
      <c r="D22" s="21">
        <v>408</v>
      </c>
      <c r="E22" s="22">
        <v>85</v>
      </c>
      <c r="F22" s="23">
        <v>45</v>
      </c>
      <c r="G22" s="23">
        <v>11</v>
      </c>
      <c r="H22" s="23">
        <v>27</v>
      </c>
      <c r="I22" s="23">
        <v>52</v>
      </c>
      <c r="J22" s="23">
        <v>168</v>
      </c>
      <c r="K22" s="23">
        <v>11</v>
      </c>
      <c r="L22" s="23">
        <v>30</v>
      </c>
      <c r="M22" s="23">
        <v>4</v>
      </c>
      <c r="N22" s="23">
        <v>39</v>
      </c>
      <c r="O22" s="23">
        <v>86</v>
      </c>
      <c r="P22" s="23">
        <v>19</v>
      </c>
      <c r="Q22" s="23">
        <v>75</v>
      </c>
      <c r="R22" s="23">
        <v>48</v>
      </c>
      <c r="S22" s="23">
        <v>3</v>
      </c>
      <c r="T22" s="23">
        <v>22</v>
      </c>
    </row>
    <row r="23" spans="2:20" ht="15.95" customHeight="1">
      <c r="B23" s="58"/>
      <c r="C23" s="53"/>
      <c r="D23" s="24">
        <v>1</v>
      </c>
      <c r="E23" s="19">
        <v>0.20833333333333334</v>
      </c>
      <c r="F23" s="20">
        <v>0.11029411764705882</v>
      </c>
      <c r="G23" s="20">
        <v>2.6960784313725492E-2</v>
      </c>
      <c r="H23" s="20">
        <v>6.6176470588235295E-2</v>
      </c>
      <c r="I23" s="20">
        <v>0.12745098039215685</v>
      </c>
      <c r="J23" s="20">
        <v>0.41176470588235292</v>
      </c>
      <c r="K23" s="20">
        <v>2.6960784313725492E-2</v>
      </c>
      <c r="L23" s="20">
        <v>7.3529411764705885E-2</v>
      </c>
      <c r="M23" s="20">
        <v>9.8039215686274508E-3</v>
      </c>
      <c r="N23" s="20">
        <v>9.5588235294117641E-2</v>
      </c>
      <c r="O23" s="20">
        <v>0.2107843137254902</v>
      </c>
      <c r="P23" s="20">
        <v>4.6568627450980393E-2</v>
      </c>
      <c r="Q23" s="20">
        <v>0.18382352941176472</v>
      </c>
      <c r="R23" s="20">
        <v>0.11764705882352941</v>
      </c>
      <c r="S23" s="20">
        <v>7.0000000000000001E-3</v>
      </c>
      <c r="T23" s="20">
        <v>5.3921568627450983E-2</v>
      </c>
    </row>
    <row r="24" spans="2:20" ht="15.95" customHeight="1">
      <c r="B24" s="58"/>
      <c r="C24" s="54" t="s">
        <v>220</v>
      </c>
      <c r="D24" s="21">
        <v>2336</v>
      </c>
      <c r="E24" s="22">
        <v>611</v>
      </c>
      <c r="F24" s="23">
        <v>244</v>
      </c>
      <c r="G24" s="23">
        <v>88</v>
      </c>
      <c r="H24" s="23">
        <v>131</v>
      </c>
      <c r="I24" s="23">
        <v>279</v>
      </c>
      <c r="J24" s="23">
        <v>611</v>
      </c>
      <c r="K24" s="23">
        <v>117</v>
      </c>
      <c r="L24" s="23">
        <v>202</v>
      </c>
      <c r="M24" s="23">
        <v>45</v>
      </c>
      <c r="N24" s="23">
        <v>218</v>
      </c>
      <c r="O24" s="23">
        <v>565</v>
      </c>
      <c r="P24" s="23">
        <v>121</v>
      </c>
      <c r="Q24" s="23">
        <v>494</v>
      </c>
      <c r="R24" s="23">
        <v>304</v>
      </c>
      <c r="S24" s="23">
        <v>20</v>
      </c>
      <c r="T24" s="23">
        <v>116</v>
      </c>
    </row>
    <row r="25" spans="2:20" ht="15.95" customHeight="1">
      <c r="B25" s="58"/>
      <c r="C25" s="53"/>
      <c r="D25" s="24">
        <v>1</v>
      </c>
      <c r="E25" s="19">
        <v>0.2615582191780822</v>
      </c>
      <c r="F25" s="20">
        <v>0.10445205479452055</v>
      </c>
      <c r="G25" s="20">
        <v>3.7671232876712327E-2</v>
      </c>
      <c r="H25" s="20">
        <v>5.6078767123287673E-2</v>
      </c>
      <c r="I25" s="20">
        <v>0.11943493150684932</v>
      </c>
      <c r="J25" s="20">
        <v>0.2615582191780822</v>
      </c>
      <c r="K25" s="20">
        <v>5.0085616438356163E-2</v>
      </c>
      <c r="L25" s="20">
        <v>8.6472602739726026E-2</v>
      </c>
      <c r="M25" s="20">
        <v>1.9263698630136987E-2</v>
      </c>
      <c r="N25" s="20">
        <v>9.3321917808219176E-2</v>
      </c>
      <c r="O25" s="20">
        <v>0.24186643835616439</v>
      </c>
      <c r="P25" s="20">
        <v>5.1797945205479451E-2</v>
      </c>
      <c r="Q25" s="20">
        <v>0.21147260273972604</v>
      </c>
      <c r="R25" s="20">
        <v>0.13013698630136986</v>
      </c>
      <c r="S25" s="20">
        <v>8.9999999999999993E-3</v>
      </c>
      <c r="T25" s="20">
        <v>4.965753424657534E-2</v>
      </c>
    </row>
    <row r="26" spans="2:20" ht="15.95" customHeight="1">
      <c r="B26" s="58"/>
      <c r="C26" s="54" t="s">
        <v>213</v>
      </c>
      <c r="D26" s="21">
        <v>1903</v>
      </c>
      <c r="E26" s="22">
        <v>479</v>
      </c>
      <c r="F26" s="23">
        <v>183</v>
      </c>
      <c r="G26" s="23">
        <v>54</v>
      </c>
      <c r="H26" s="23">
        <v>70</v>
      </c>
      <c r="I26" s="23">
        <v>215</v>
      </c>
      <c r="J26" s="23">
        <v>508</v>
      </c>
      <c r="K26" s="23">
        <v>69</v>
      </c>
      <c r="L26" s="23">
        <v>134</v>
      </c>
      <c r="M26" s="23">
        <v>35</v>
      </c>
      <c r="N26" s="23">
        <v>115</v>
      </c>
      <c r="O26" s="23">
        <v>449</v>
      </c>
      <c r="P26" s="23">
        <v>64</v>
      </c>
      <c r="Q26" s="23">
        <v>307</v>
      </c>
      <c r="R26" s="23">
        <v>232</v>
      </c>
      <c r="S26" s="23">
        <v>22</v>
      </c>
      <c r="T26" s="23">
        <v>78</v>
      </c>
    </row>
    <row r="27" spans="2:20" ht="15.95" customHeight="1">
      <c r="B27" s="58"/>
      <c r="C27" s="59"/>
      <c r="D27" s="18">
        <v>1</v>
      </c>
      <c r="E27" s="32">
        <v>0.25170782974251182</v>
      </c>
      <c r="F27" s="33">
        <v>9.6163951655281132E-2</v>
      </c>
      <c r="G27" s="33">
        <v>2.8376248029427221E-2</v>
      </c>
      <c r="H27" s="33">
        <v>3.678402522333158E-2</v>
      </c>
      <c r="I27" s="33">
        <v>0.11297950604308986</v>
      </c>
      <c r="J27" s="33">
        <v>0.26694692590646346</v>
      </c>
      <c r="K27" s="33">
        <v>3.6258539148712562E-2</v>
      </c>
      <c r="L27" s="33">
        <v>7.0415133998949025E-2</v>
      </c>
      <c r="M27" s="33">
        <v>1.839201261166579E-2</v>
      </c>
      <c r="N27" s="33">
        <v>6.0430898581187602E-2</v>
      </c>
      <c r="O27" s="33">
        <v>0.23594324750394113</v>
      </c>
      <c r="P27" s="33">
        <v>3.3631108775617445E-2</v>
      </c>
      <c r="Q27" s="33">
        <v>0.16132422490803994</v>
      </c>
      <c r="R27" s="33">
        <v>0.12191276931161324</v>
      </c>
      <c r="S27" s="33">
        <v>1.2E-2</v>
      </c>
      <c r="T27" s="33">
        <v>4.0987913820283765E-2</v>
      </c>
    </row>
    <row r="28" spans="2:20" ht="15.95" customHeight="1">
      <c r="B28" s="57" t="s">
        <v>488</v>
      </c>
      <c r="C28" s="52" t="s">
        <v>209</v>
      </c>
      <c r="D28" s="34">
        <v>4071</v>
      </c>
      <c r="E28" s="35">
        <v>1056</v>
      </c>
      <c r="F28" s="36">
        <v>462</v>
      </c>
      <c r="G28" s="36">
        <v>157</v>
      </c>
      <c r="H28" s="36">
        <v>217</v>
      </c>
      <c r="I28" s="36">
        <v>415</v>
      </c>
      <c r="J28" s="36">
        <v>1271</v>
      </c>
      <c r="K28" s="36">
        <v>189</v>
      </c>
      <c r="L28" s="36">
        <v>385</v>
      </c>
      <c r="M28" s="36">
        <v>91</v>
      </c>
      <c r="N28" s="36">
        <v>349</v>
      </c>
      <c r="O28" s="36">
        <v>928</v>
      </c>
      <c r="P28" s="36">
        <v>175</v>
      </c>
      <c r="Q28" s="36">
        <v>833</v>
      </c>
      <c r="R28" s="36">
        <v>480</v>
      </c>
      <c r="S28" s="36">
        <v>32</v>
      </c>
      <c r="T28" s="36">
        <v>188</v>
      </c>
    </row>
    <row r="29" spans="2:20" ht="15.95" customHeight="1">
      <c r="B29" s="58"/>
      <c r="C29" s="53"/>
      <c r="D29" s="24">
        <v>1</v>
      </c>
      <c r="E29" s="19">
        <v>0.25939572586588061</v>
      </c>
      <c r="F29" s="20">
        <v>0.11348563006632277</v>
      </c>
      <c r="G29" s="20">
        <v>3.8565463031196269E-2</v>
      </c>
      <c r="H29" s="20">
        <v>5.3303856546303117E-2</v>
      </c>
      <c r="I29" s="20">
        <v>0.10194055514615574</v>
      </c>
      <c r="J29" s="20">
        <v>0.31220830262834687</v>
      </c>
      <c r="K29" s="20">
        <v>4.6425939572586589E-2</v>
      </c>
      <c r="L29" s="20">
        <v>9.4571358388602311E-2</v>
      </c>
      <c r="M29" s="20">
        <v>2.2353230164578727E-2</v>
      </c>
      <c r="N29" s="20">
        <v>8.5728322279538194E-2</v>
      </c>
      <c r="O29" s="20">
        <v>0.22795381970031933</v>
      </c>
      <c r="P29" s="20">
        <v>4.2986981085728321E-2</v>
      </c>
      <c r="Q29" s="20">
        <v>0.2046180299680668</v>
      </c>
      <c r="R29" s="20">
        <v>0.11790714812085483</v>
      </c>
      <c r="S29" s="20">
        <v>8.0000000000000002E-3</v>
      </c>
      <c r="T29" s="20">
        <v>4.6180299680668141E-2</v>
      </c>
    </row>
    <row r="30" spans="2:20" ht="15.95" customHeight="1">
      <c r="B30" s="58"/>
      <c r="C30" s="54" t="s">
        <v>210</v>
      </c>
      <c r="D30" s="21">
        <v>895</v>
      </c>
      <c r="E30" s="22">
        <v>214</v>
      </c>
      <c r="F30" s="23">
        <v>101</v>
      </c>
      <c r="G30" s="23">
        <v>39</v>
      </c>
      <c r="H30" s="23">
        <v>58</v>
      </c>
      <c r="I30" s="23">
        <v>123</v>
      </c>
      <c r="J30" s="23">
        <v>190</v>
      </c>
      <c r="K30" s="23">
        <v>35</v>
      </c>
      <c r="L30" s="23">
        <v>82</v>
      </c>
      <c r="M30" s="23">
        <v>16</v>
      </c>
      <c r="N30" s="23">
        <v>87</v>
      </c>
      <c r="O30" s="23">
        <v>236</v>
      </c>
      <c r="P30" s="23">
        <v>50</v>
      </c>
      <c r="Q30" s="23">
        <v>201</v>
      </c>
      <c r="R30" s="23">
        <v>110</v>
      </c>
      <c r="S30" s="23">
        <v>11</v>
      </c>
      <c r="T30" s="23">
        <v>53</v>
      </c>
    </row>
    <row r="31" spans="2:20" ht="15.95" customHeight="1">
      <c r="B31" s="58"/>
      <c r="C31" s="53"/>
      <c r="D31" s="24">
        <v>1</v>
      </c>
      <c r="E31" s="19">
        <v>0.23910614525139665</v>
      </c>
      <c r="F31" s="20">
        <v>0.11284916201117319</v>
      </c>
      <c r="G31" s="20">
        <v>4.357541899441341E-2</v>
      </c>
      <c r="H31" s="20">
        <v>6.4804469273743018E-2</v>
      </c>
      <c r="I31" s="20">
        <v>0.13743016759776536</v>
      </c>
      <c r="J31" s="20">
        <v>0.21229050279329609</v>
      </c>
      <c r="K31" s="20">
        <v>3.9106145251396648E-2</v>
      </c>
      <c r="L31" s="20">
        <v>9.1620111731843576E-2</v>
      </c>
      <c r="M31" s="20">
        <v>1.7877094972067038E-2</v>
      </c>
      <c r="N31" s="20">
        <v>9.720670391061452E-2</v>
      </c>
      <c r="O31" s="20">
        <v>0.26368715083798883</v>
      </c>
      <c r="P31" s="20">
        <v>5.5865921787709494E-2</v>
      </c>
      <c r="Q31" s="20">
        <v>0.22458100558659219</v>
      </c>
      <c r="R31" s="20">
        <v>0.12290502793296089</v>
      </c>
      <c r="S31" s="20">
        <v>1.2E-2</v>
      </c>
      <c r="T31" s="20">
        <v>5.9217877094972067E-2</v>
      </c>
    </row>
    <row r="32" spans="2:20" ht="15.95" customHeight="1">
      <c r="B32" s="58"/>
      <c r="C32" s="54" t="s">
        <v>253</v>
      </c>
      <c r="D32" s="21">
        <v>787</v>
      </c>
      <c r="E32" s="22">
        <v>188</v>
      </c>
      <c r="F32" s="23">
        <v>86</v>
      </c>
      <c r="G32" s="23">
        <v>37</v>
      </c>
      <c r="H32" s="23">
        <v>45</v>
      </c>
      <c r="I32" s="23">
        <v>95</v>
      </c>
      <c r="J32" s="23">
        <v>186</v>
      </c>
      <c r="K32" s="23">
        <v>21</v>
      </c>
      <c r="L32" s="23">
        <v>77</v>
      </c>
      <c r="M32" s="23">
        <v>18</v>
      </c>
      <c r="N32" s="23">
        <v>82</v>
      </c>
      <c r="O32" s="23">
        <v>208</v>
      </c>
      <c r="P32" s="23">
        <v>37</v>
      </c>
      <c r="Q32" s="23">
        <v>172</v>
      </c>
      <c r="R32" s="23">
        <v>108</v>
      </c>
      <c r="S32" s="23">
        <v>6</v>
      </c>
      <c r="T32" s="23">
        <v>53</v>
      </c>
    </row>
    <row r="33" spans="1:20" ht="15.95" customHeight="1">
      <c r="B33" s="58"/>
      <c r="C33" s="53"/>
      <c r="D33" s="24">
        <v>1</v>
      </c>
      <c r="E33" s="19">
        <v>0.23888182973316391</v>
      </c>
      <c r="F33" s="20">
        <v>0.10927573062261753</v>
      </c>
      <c r="G33" s="20">
        <v>4.7013977128335452E-2</v>
      </c>
      <c r="H33" s="20">
        <v>5.7179161372299871E-2</v>
      </c>
      <c r="I33" s="20">
        <v>0.1207115628970775</v>
      </c>
      <c r="J33" s="20">
        <v>0.23634053367217281</v>
      </c>
      <c r="K33" s="20">
        <v>2.6683608640406607E-2</v>
      </c>
      <c r="L33" s="20">
        <v>9.7839898348157567E-2</v>
      </c>
      <c r="M33" s="20">
        <v>2.2871664548919948E-2</v>
      </c>
      <c r="N33" s="20">
        <v>0.10419313850063533</v>
      </c>
      <c r="O33" s="20">
        <v>0.26429479034307496</v>
      </c>
      <c r="P33" s="20">
        <v>4.7013977128335452E-2</v>
      </c>
      <c r="Q33" s="20">
        <v>0.21855146124523506</v>
      </c>
      <c r="R33" s="20">
        <v>0.13722998729351971</v>
      </c>
      <c r="S33" s="20">
        <v>8.0000000000000002E-3</v>
      </c>
      <c r="T33" s="20">
        <v>6.734434561626429E-2</v>
      </c>
    </row>
    <row r="34" spans="1:20" ht="15.95" customHeight="1">
      <c r="B34" s="58"/>
      <c r="C34" s="54" t="s">
        <v>254</v>
      </c>
      <c r="D34" s="21">
        <v>1998</v>
      </c>
      <c r="E34" s="22">
        <v>448</v>
      </c>
      <c r="F34" s="23">
        <v>227</v>
      </c>
      <c r="G34" s="23">
        <v>94</v>
      </c>
      <c r="H34" s="23">
        <v>120</v>
      </c>
      <c r="I34" s="23">
        <v>232</v>
      </c>
      <c r="J34" s="23">
        <v>553</v>
      </c>
      <c r="K34" s="23">
        <v>91</v>
      </c>
      <c r="L34" s="23">
        <v>177</v>
      </c>
      <c r="M34" s="23">
        <v>34</v>
      </c>
      <c r="N34" s="23">
        <v>178</v>
      </c>
      <c r="O34" s="23">
        <v>495</v>
      </c>
      <c r="P34" s="23">
        <v>100</v>
      </c>
      <c r="Q34" s="23">
        <v>493</v>
      </c>
      <c r="R34" s="23">
        <v>236</v>
      </c>
      <c r="S34" s="23">
        <v>16</v>
      </c>
      <c r="T34" s="23">
        <v>98</v>
      </c>
    </row>
    <row r="35" spans="1:20" ht="15.95" customHeight="1">
      <c r="B35" s="58"/>
      <c r="C35" s="53"/>
      <c r="D35" s="24">
        <v>1</v>
      </c>
      <c r="E35" s="19">
        <v>0.22422422422422422</v>
      </c>
      <c r="F35" s="20">
        <v>0.11361361361361362</v>
      </c>
      <c r="G35" s="20">
        <v>4.7047047047047048E-2</v>
      </c>
      <c r="H35" s="20">
        <v>6.006006006006006E-2</v>
      </c>
      <c r="I35" s="20">
        <v>0.11611611611611612</v>
      </c>
      <c r="J35" s="20">
        <v>0.27677677677677676</v>
      </c>
      <c r="K35" s="20">
        <v>4.5545545545545546E-2</v>
      </c>
      <c r="L35" s="20">
        <v>8.858858858858859E-2</v>
      </c>
      <c r="M35" s="20">
        <v>1.7017017017017019E-2</v>
      </c>
      <c r="N35" s="20">
        <v>8.9089089089089094E-2</v>
      </c>
      <c r="O35" s="20">
        <v>0.24774774774774774</v>
      </c>
      <c r="P35" s="20">
        <v>5.0050050050050053E-2</v>
      </c>
      <c r="Q35" s="20">
        <v>0.24674674674674674</v>
      </c>
      <c r="R35" s="20">
        <v>0.11811811811811812</v>
      </c>
      <c r="S35" s="20">
        <v>8.0000000000000002E-3</v>
      </c>
      <c r="T35" s="20">
        <v>4.9049049049049047E-2</v>
      </c>
    </row>
    <row r="36" spans="1:20" ht="15.95" customHeight="1">
      <c r="B36" s="58"/>
      <c r="C36" s="54" t="s">
        <v>208</v>
      </c>
      <c r="D36" s="21">
        <v>5015</v>
      </c>
      <c r="E36" s="22">
        <v>1153</v>
      </c>
      <c r="F36" s="23">
        <v>591</v>
      </c>
      <c r="G36" s="23">
        <v>204</v>
      </c>
      <c r="H36" s="23">
        <v>243</v>
      </c>
      <c r="I36" s="23">
        <v>570</v>
      </c>
      <c r="J36" s="23">
        <v>1485</v>
      </c>
      <c r="K36" s="23">
        <v>221</v>
      </c>
      <c r="L36" s="23">
        <v>437</v>
      </c>
      <c r="M36" s="23">
        <v>101</v>
      </c>
      <c r="N36" s="23">
        <v>420</v>
      </c>
      <c r="O36" s="23">
        <v>1196</v>
      </c>
      <c r="P36" s="23">
        <v>211</v>
      </c>
      <c r="Q36" s="23">
        <v>1096</v>
      </c>
      <c r="R36" s="23">
        <v>599</v>
      </c>
      <c r="S36" s="23">
        <v>43</v>
      </c>
      <c r="T36" s="23">
        <v>238</v>
      </c>
    </row>
    <row r="37" spans="1:20" ht="15.95" customHeight="1">
      <c r="B37" s="58"/>
      <c r="C37" s="53"/>
      <c r="D37" s="24">
        <v>1</v>
      </c>
      <c r="E37" s="19">
        <v>0.22991026919242274</v>
      </c>
      <c r="F37" s="20">
        <v>0.11784646061814556</v>
      </c>
      <c r="G37" s="20">
        <v>4.0677966101694912E-2</v>
      </c>
      <c r="H37" s="20">
        <v>4.8454636091724824E-2</v>
      </c>
      <c r="I37" s="20">
        <v>0.11365902293120637</v>
      </c>
      <c r="J37" s="20">
        <v>0.29611166500498504</v>
      </c>
      <c r="K37" s="20">
        <v>4.4067796610169491E-2</v>
      </c>
      <c r="L37" s="20">
        <v>8.7138584247258219E-2</v>
      </c>
      <c r="M37" s="20">
        <v>2.0139581256231307E-2</v>
      </c>
      <c r="N37" s="20">
        <v>8.3748753738783654E-2</v>
      </c>
      <c r="O37" s="20">
        <v>0.23848454636091726</v>
      </c>
      <c r="P37" s="20">
        <v>4.2073778664007973E-2</v>
      </c>
      <c r="Q37" s="20">
        <v>0.21854436689930209</v>
      </c>
      <c r="R37" s="20">
        <v>0.11944167497507478</v>
      </c>
      <c r="S37" s="20">
        <v>8.9999999999999993E-3</v>
      </c>
      <c r="T37" s="20">
        <v>4.7457627118644069E-2</v>
      </c>
    </row>
    <row r="38" spans="1:20" ht="15.95" customHeight="1">
      <c r="B38" s="58"/>
      <c r="C38" s="54" t="s">
        <v>211</v>
      </c>
      <c r="D38" s="21">
        <v>1185</v>
      </c>
      <c r="E38" s="22">
        <v>267</v>
      </c>
      <c r="F38" s="23">
        <v>141</v>
      </c>
      <c r="G38" s="23">
        <v>51</v>
      </c>
      <c r="H38" s="23">
        <v>55</v>
      </c>
      <c r="I38" s="23">
        <v>122</v>
      </c>
      <c r="J38" s="23">
        <v>383</v>
      </c>
      <c r="K38" s="23">
        <v>40</v>
      </c>
      <c r="L38" s="23">
        <v>116</v>
      </c>
      <c r="M38" s="23">
        <v>31</v>
      </c>
      <c r="N38" s="23">
        <v>106</v>
      </c>
      <c r="O38" s="23">
        <v>267</v>
      </c>
      <c r="P38" s="23">
        <v>64</v>
      </c>
      <c r="Q38" s="23">
        <v>279</v>
      </c>
      <c r="R38" s="23">
        <v>135</v>
      </c>
      <c r="S38" s="23">
        <v>3</v>
      </c>
      <c r="T38" s="23">
        <v>55</v>
      </c>
    </row>
    <row r="39" spans="1:20" ht="15.95" customHeight="1">
      <c r="B39" s="58"/>
      <c r="C39" s="53"/>
      <c r="D39" s="24">
        <v>1</v>
      </c>
      <c r="E39" s="19">
        <v>0.22531645569620254</v>
      </c>
      <c r="F39" s="20">
        <v>0.11898734177215189</v>
      </c>
      <c r="G39" s="20">
        <v>4.3037974683544304E-2</v>
      </c>
      <c r="H39" s="20">
        <v>4.6413502109704644E-2</v>
      </c>
      <c r="I39" s="20">
        <v>0.1029535864978903</v>
      </c>
      <c r="J39" s="20">
        <v>0.3232067510548523</v>
      </c>
      <c r="K39" s="20">
        <v>3.3755274261603373E-2</v>
      </c>
      <c r="L39" s="20">
        <v>9.7890295358649793E-2</v>
      </c>
      <c r="M39" s="20">
        <v>2.6160337552742614E-2</v>
      </c>
      <c r="N39" s="20">
        <v>8.9451476793248941E-2</v>
      </c>
      <c r="O39" s="20">
        <v>0.22531645569620254</v>
      </c>
      <c r="P39" s="20">
        <v>5.4008438818565402E-2</v>
      </c>
      <c r="Q39" s="20">
        <v>0.23544303797468355</v>
      </c>
      <c r="R39" s="20">
        <v>0.11392405063291139</v>
      </c>
      <c r="S39" s="20">
        <v>3.0000000000000001E-3</v>
      </c>
      <c r="T39" s="20">
        <v>4.6413502109704644E-2</v>
      </c>
    </row>
    <row r="40" spans="1:20" ht="15.95" customHeight="1">
      <c r="B40" s="58"/>
      <c r="C40" s="54" t="s">
        <v>255</v>
      </c>
      <c r="D40" s="21">
        <v>1031</v>
      </c>
      <c r="E40" s="22">
        <v>236</v>
      </c>
      <c r="F40" s="23">
        <v>109</v>
      </c>
      <c r="G40" s="23">
        <v>36</v>
      </c>
      <c r="H40" s="23">
        <v>49</v>
      </c>
      <c r="I40" s="23">
        <v>118</v>
      </c>
      <c r="J40" s="23">
        <v>370</v>
      </c>
      <c r="K40" s="23">
        <v>34</v>
      </c>
      <c r="L40" s="23">
        <v>80</v>
      </c>
      <c r="M40" s="23">
        <v>15</v>
      </c>
      <c r="N40" s="23">
        <v>106</v>
      </c>
      <c r="O40" s="23">
        <v>223</v>
      </c>
      <c r="P40" s="23">
        <v>50</v>
      </c>
      <c r="Q40" s="23">
        <v>188</v>
      </c>
      <c r="R40" s="23">
        <v>124</v>
      </c>
      <c r="S40" s="23">
        <v>5</v>
      </c>
      <c r="T40" s="23">
        <v>54</v>
      </c>
    </row>
    <row r="41" spans="1:20" ht="15.95" customHeight="1">
      <c r="B41" s="58"/>
      <c r="C41" s="53"/>
      <c r="D41" s="24">
        <v>1</v>
      </c>
      <c r="E41" s="19">
        <v>0.22890397672162949</v>
      </c>
      <c r="F41" s="20">
        <v>0.10572259941804074</v>
      </c>
      <c r="G41" s="20">
        <v>3.4917555771096023E-2</v>
      </c>
      <c r="H41" s="20">
        <v>4.7526673132880698E-2</v>
      </c>
      <c r="I41" s="20">
        <v>0.11445198836081474</v>
      </c>
      <c r="J41" s="20">
        <v>0.35887487875848689</v>
      </c>
      <c r="K41" s="20">
        <v>3.2977691561590687E-2</v>
      </c>
      <c r="L41" s="20">
        <v>7.7594568380213391E-2</v>
      </c>
      <c r="M41" s="20">
        <v>1.4548981571290009E-2</v>
      </c>
      <c r="N41" s="20">
        <v>0.10281280310378274</v>
      </c>
      <c r="O41" s="20">
        <v>0.2162948593598448</v>
      </c>
      <c r="P41" s="20">
        <v>4.8496605237633363E-2</v>
      </c>
      <c r="Q41" s="20">
        <v>0.18234723569350145</v>
      </c>
      <c r="R41" s="20">
        <v>0.12027158098933075</v>
      </c>
      <c r="S41" s="20">
        <v>5.0000000000000001E-3</v>
      </c>
      <c r="T41" s="20">
        <v>5.2376333656644035E-2</v>
      </c>
    </row>
    <row r="42" spans="1:20" ht="15.95" customHeight="1">
      <c r="B42" s="58"/>
      <c r="C42" s="54" t="s">
        <v>220</v>
      </c>
      <c r="D42" s="21">
        <v>4165</v>
      </c>
      <c r="E42" s="22">
        <v>1059</v>
      </c>
      <c r="F42" s="23">
        <v>462</v>
      </c>
      <c r="G42" s="23">
        <v>154</v>
      </c>
      <c r="H42" s="23">
        <v>224</v>
      </c>
      <c r="I42" s="23">
        <v>468</v>
      </c>
      <c r="J42" s="23">
        <v>1114</v>
      </c>
      <c r="K42" s="23">
        <v>187</v>
      </c>
      <c r="L42" s="23">
        <v>362</v>
      </c>
      <c r="M42" s="23">
        <v>87</v>
      </c>
      <c r="N42" s="23">
        <v>341</v>
      </c>
      <c r="O42" s="23">
        <v>997</v>
      </c>
      <c r="P42" s="23">
        <v>191</v>
      </c>
      <c r="Q42" s="23">
        <v>863</v>
      </c>
      <c r="R42" s="23">
        <v>539</v>
      </c>
      <c r="S42" s="23">
        <v>32</v>
      </c>
      <c r="T42" s="23">
        <v>191</v>
      </c>
    </row>
    <row r="43" spans="1:20" ht="15.95" customHeight="1">
      <c r="B43" s="58"/>
      <c r="C43" s="53"/>
      <c r="D43" s="24">
        <v>1</v>
      </c>
      <c r="E43" s="19">
        <v>0.25426170468187276</v>
      </c>
      <c r="F43" s="20">
        <v>0.11092436974789915</v>
      </c>
      <c r="G43" s="20">
        <v>3.6974789915966387E-2</v>
      </c>
      <c r="H43" s="20">
        <v>5.378151260504202E-2</v>
      </c>
      <c r="I43" s="20">
        <v>0.11236494597839136</v>
      </c>
      <c r="J43" s="20">
        <v>0.26746698679471786</v>
      </c>
      <c r="K43" s="20">
        <v>4.4897959183673466E-2</v>
      </c>
      <c r="L43" s="20">
        <v>8.6914765906362546E-2</v>
      </c>
      <c r="M43" s="20">
        <v>2.0888355342136854E-2</v>
      </c>
      <c r="N43" s="20">
        <v>8.187274909963986E-2</v>
      </c>
      <c r="O43" s="20">
        <v>0.23937575030012004</v>
      </c>
      <c r="P43" s="20">
        <v>4.5858343337334934E-2</v>
      </c>
      <c r="Q43" s="20">
        <v>0.20720288115246099</v>
      </c>
      <c r="R43" s="20">
        <v>0.12941176470588237</v>
      </c>
      <c r="S43" s="20">
        <v>8.0000000000000002E-3</v>
      </c>
      <c r="T43" s="20">
        <v>4.5858343337334934E-2</v>
      </c>
    </row>
    <row r="44" spans="1:20" ht="15.95" customHeight="1">
      <c r="B44" s="58"/>
      <c r="C44" s="54" t="s">
        <v>213</v>
      </c>
      <c r="D44" s="21">
        <v>1492</v>
      </c>
      <c r="E44" s="22">
        <v>390</v>
      </c>
      <c r="F44" s="23">
        <v>163</v>
      </c>
      <c r="G44" s="23">
        <v>51</v>
      </c>
      <c r="H44" s="23">
        <v>67</v>
      </c>
      <c r="I44" s="23">
        <v>172</v>
      </c>
      <c r="J44" s="23">
        <v>384</v>
      </c>
      <c r="K44" s="23">
        <v>58</v>
      </c>
      <c r="L44" s="23">
        <v>115</v>
      </c>
      <c r="M44" s="23">
        <v>27</v>
      </c>
      <c r="N44" s="23">
        <v>94</v>
      </c>
      <c r="O44" s="23">
        <v>346</v>
      </c>
      <c r="P44" s="23">
        <v>52</v>
      </c>
      <c r="Q44" s="23">
        <v>241</v>
      </c>
      <c r="R44" s="23">
        <v>191</v>
      </c>
      <c r="S44" s="23">
        <v>19</v>
      </c>
      <c r="T44" s="23">
        <v>62</v>
      </c>
    </row>
    <row r="45" spans="1:20" ht="15.95" customHeight="1">
      <c r="B45" s="58"/>
      <c r="C45" s="59"/>
      <c r="D45" s="18">
        <v>1</v>
      </c>
      <c r="E45" s="32">
        <v>0.26139410187667561</v>
      </c>
      <c r="F45" s="33">
        <v>0.10924932975871314</v>
      </c>
      <c r="G45" s="33">
        <v>3.4182305630026812E-2</v>
      </c>
      <c r="H45" s="33">
        <v>4.4906166219839144E-2</v>
      </c>
      <c r="I45" s="33">
        <v>0.11528150134048257</v>
      </c>
      <c r="J45" s="33">
        <v>0.25737265415549598</v>
      </c>
      <c r="K45" s="33">
        <v>3.8873994638069703E-2</v>
      </c>
      <c r="L45" s="33">
        <v>7.7077747989276135E-2</v>
      </c>
      <c r="M45" s="33">
        <v>1.8096514745308313E-2</v>
      </c>
      <c r="N45" s="33">
        <v>6.3002680965147453E-2</v>
      </c>
      <c r="O45" s="33">
        <v>0.23190348525469168</v>
      </c>
      <c r="P45" s="33">
        <v>3.4852546916890083E-2</v>
      </c>
      <c r="Q45" s="33">
        <v>0.16152815013404825</v>
      </c>
      <c r="R45" s="33">
        <v>0.12801608579088472</v>
      </c>
      <c r="S45" s="33">
        <v>1.2999999999999999E-2</v>
      </c>
      <c r="T45" s="33">
        <v>4.1554959785522788E-2</v>
      </c>
    </row>
    <row r="46" spans="1:20" ht="15.95" customHeight="1">
      <c r="A46" s="38"/>
      <c r="B46" s="41"/>
      <c r="C46" s="47"/>
      <c r="D46" s="42"/>
      <c r="E46" s="42"/>
      <c r="F46" s="42"/>
      <c r="G46" s="42"/>
      <c r="H46" s="42"/>
      <c r="I46" s="42"/>
      <c r="J46" s="42"/>
      <c r="K46" s="42"/>
      <c r="L46" s="42"/>
      <c r="M46" s="42"/>
      <c r="N46" s="42"/>
      <c r="O46" s="42"/>
      <c r="P46" s="42"/>
      <c r="Q46" s="42"/>
      <c r="R46" s="42"/>
      <c r="S46" s="42"/>
      <c r="T46" s="42"/>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 hidden="1" customHeight="1">
      <c r="A184" s="38"/>
      <c r="B184" s="40"/>
      <c r="C184" s="37"/>
      <c r="D184" s="37"/>
      <c r="E184" s="37"/>
      <c r="F184" s="37"/>
      <c r="G184" s="37"/>
      <c r="H184" s="37"/>
      <c r="I184" s="37"/>
      <c r="J184" s="37"/>
      <c r="K184" s="37"/>
      <c r="L184" s="37"/>
      <c r="M184" s="37"/>
      <c r="N184" s="37"/>
      <c r="O184" s="37"/>
      <c r="P184" s="37"/>
      <c r="Q184" s="37"/>
      <c r="R184" s="37"/>
      <c r="S184" s="37"/>
      <c r="T184" s="37"/>
    </row>
    <row r="185" spans="1:20" ht="15" hidden="1" customHeight="1">
      <c r="A185" s="38"/>
      <c r="B185" s="40"/>
      <c r="C185" s="37"/>
      <c r="D185" s="37"/>
      <c r="E185" s="37"/>
      <c r="F185" s="37"/>
      <c r="G185" s="37"/>
      <c r="H185" s="37"/>
      <c r="I185" s="37"/>
      <c r="J185" s="37"/>
      <c r="K185" s="37"/>
      <c r="L185" s="37"/>
      <c r="M185" s="37"/>
      <c r="N185" s="37"/>
      <c r="O185" s="37"/>
      <c r="P185" s="37"/>
      <c r="Q185" s="37"/>
      <c r="R185" s="37"/>
      <c r="S185" s="37"/>
      <c r="T185" s="37"/>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2:C63"/>
    <mergeCell ref="C42:C43"/>
    <mergeCell ref="C44:C45"/>
    <mergeCell ref="C46:C47"/>
    <mergeCell ref="C48:C49"/>
    <mergeCell ref="C50:C51"/>
    <mergeCell ref="C52:C53"/>
    <mergeCell ref="C54:C55"/>
    <mergeCell ref="C56:C57"/>
    <mergeCell ref="C58:C59"/>
    <mergeCell ref="C60:C61"/>
    <mergeCell ref="C86:C87"/>
    <mergeCell ref="C64:C65"/>
    <mergeCell ref="C66:C67"/>
    <mergeCell ref="C68:C69"/>
    <mergeCell ref="C70:C71"/>
    <mergeCell ref="C72:C73"/>
    <mergeCell ref="C74:C75"/>
    <mergeCell ref="C76:C77"/>
    <mergeCell ref="C78:C79"/>
    <mergeCell ref="C80:C81"/>
    <mergeCell ref="C82:C83"/>
    <mergeCell ref="C84:C85"/>
    <mergeCell ref="C132:C133"/>
    <mergeCell ref="C110:C111"/>
    <mergeCell ref="C88:C89"/>
    <mergeCell ref="C90:C91"/>
    <mergeCell ref="C92:C93"/>
    <mergeCell ref="C94:C95"/>
    <mergeCell ref="C96:C97"/>
    <mergeCell ref="C98:C99"/>
    <mergeCell ref="C100:C101"/>
    <mergeCell ref="C102:C103"/>
    <mergeCell ref="C104:C105"/>
    <mergeCell ref="C106:C107"/>
    <mergeCell ref="C108:C109"/>
    <mergeCell ref="C122:C123"/>
    <mergeCell ref="C124:C125"/>
    <mergeCell ref="C126:C127"/>
    <mergeCell ref="C128:C129"/>
    <mergeCell ref="C130:C131"/>
    <mergeCell ref="C112:C113"/>
    <mergeCell ref="C114:C115"/>
    <mergeCell ref="C116:C117"/>
    <mergeCell ref="C118:C119"/>
    <mergeCell ref="C120:C121"/>
    <mergeCell ref="C150:C151"/>
    <mergeCell ref="C152:C153"/>
    <mergeCell ref="C154:C155"/>
    <mergeCell ref="C156:C157"/>
    <mergeCell ref="C134:C135"/>
    <mergeCell ref="C140:C141"/>
    <mergeCell ref="C142:C143"/>
    <mergeCell ref="C144:C145"/>
    <mergeCell ref="C146:C147"/>
    <mergeCell ref="C148:C149"/>
    <mergeCell ref="B28:B45"/>
    <mergeCell ref="C182:C183"/>
    <mergeCell ref="C160:C161"/>
    <mergeCell ref="C162:C163"/>
    <mergeCell ref="C164:C165"/>
    <mergeCell ref="C166:C167"/>
    <mergeCell ref="C168:C169"/>
    <mergeCell ref="C170:C171"/>
    <mergeCell ref="C172:C173"/>
    <mergeCell ref="C174:C175"/>
    <mergeCell ref="C176:C177"/>
    <mergeCell ref="C178:C179"/>
    <mergeCell ref="C180:C181"/>
    <mergeCell ref="C158:C159"/>
    <mergeCell ref="C136:C137"/>
    <mergeCell ref="C138:C139"/>
  </mergeCells>
  <phoneticPr fontId="3"/>
  <conditionalFormatting sqref="E9:T9">
    <cfRule type="top10" dxfId="1774" priority="90" rank="1"/>
  </conditionalFormatting>
  <conditionalFormatting sqref="E11:T11">
    <cfRule type="top10" dxfId="1773" priority="89" rank="1"/>
  </conditionalFormatting>
  <conditionalFormatting sqref="E13:T13">
    <cfRule type="top10" dxfId="1772" priority="88" rank="1"/>
  </conditionalFormatting>
  <conditionalFormatting sqref="E15:T15">
    <cfRule type="top10" dxfId="1771" priority="87" rank="1"/>
  </conditionalFormatting>
  <conditionalFormatting sqref="E17:T17">
    <cfRule type="top10" dxfId="1770" priority="86" rank="1"/>
  </conditionalFormatting>
  <conditionalFormatting sqref="E19:T19">
    <cfRule type="top10" dxfId="1769" priority="85" rank="1"/>
  </conditionalFormatting>
  <conditionalFormatting sqref="E21:T21">
    <cfRule type="top10" dxfId="1768" priority="84" rank="1"/>
  </conditionalFormatting>
  <conditionalFormatting sqref="E23:T23">
    <cfRule type="top10" dxfId="1767" priority="83" rank="1"/>
  </conditionalFormatting>
  <conditionalFormatting sqref="E25:T25">
    <cfRule type="top10" dxfId="1766" priority="82" rank="1"/>
  </conditionalFormatting>
  <conditionalFormatting sqref="E27:T27">
    <cfRule type="top10" dxfId="1765" priority="81" rank="1"/>
  </conditionalFormatting>
  <conditionalFormatting sqref="E29:T29">
    <cfRule type="top10" dxfId="1764" priority="79" rank="1"/>
  </conditionalFormatting>
  <conditionalFormatting sqref="E31:T31">
    <cfRule type="top10" dxfId="1763" priority="78" rank="1"/>
  </conditionalFormatting>
  <conditionalFormatting sqref="E33:T33">
    <cfRule type="top10" dxfId="1762" priority="77" rank="1"/>
  </conditionalFormatting>
  <conditionalFormatting sqref="E35:T35">
    <cfRule type="top10" dxfId="1761" priority="76" rank="1"/>
  </conditionalFormatting>
  <conditionalFormatting sqref="E37:T37">
    <cfRule type="top10" dxfId="1760" priority="75" rank="1"/>
  </conditionalFormatting>
  <conditionalFormatting sqref="E39:T39">
    <cfRule type="top10" dxfId="1759" priority="74" rank="1"/>
  </conditionalFormatting>
  <conditionalFormatting sqref="E41:T41">
    <cfRule type="top10" dxfId="1758" priority="73" rank="1"/>
  </conditionalFormatting>
  <conditionalFormatting sqref="E43:T43">
    <cfRule type="top10" dxfId="1757" priority="72" rank="1"/>
  </conditionalFormatting>
  <conditionalFormatting sqref="E45:T45">
    <cfRule type="top10" dxfId="1756" priority="71" rank="1"/>
  </conditionalFormatting>
  <conditionalFormatting sqref="E47:T47">
    <cfRule type="top10" dxfId="1755" priority="69" rank="1"/>
  </conditionalFormatting>
  <conditionalFormatting sqref="E49:T49">
    <cfRule type="top10" dxfId="1754" priority="68" rank="1"/>
  </conditionalFormatting>
  <conditionalFormatting sqref="E51:T51">
    <cfRule type="top10" dxfId="1753" priority="67" rank="1"/>
  </conditionalFormatting>
  <conditionalFormatting sqref="E53:T53">
    <cfRule type="top10" dxfId="1752" priority="66" rank="1"/>
  </conditionalFormatting>
  <conditionalFormatting sqref="E55:T55">
    <cfRule type="top10" dxfId="1751" priority="65" rank="1"/>
  </conditionalFormatting>
  <conditionalFormatting sqref="E57:T57">
    <cfRule type="top10" dxfId="1750" priority="64" rank="1"/>
  </conditionalFormatting>
  <conditionalFormatting sqref="E59:T59">
    <cfRule type="top10" dxfId="1749" priority="63" rank="1"/>
  </conditionalFormatting>
  <conditionalFormatting sqref="E61:T61">
    <cfRule type="top10" dxfId="1748" priority="62" rank="1"/>
  </conditionalFormatting>
  <conditionalFormatting sqref="E63:T63">
    <cfRule type="top10" dxfId="1747" priority="61" rank="1"/>
  </conditionalFormatting>
  <conditionalFormatting sqref="E65:T65">
    <cfRule type="top10" dxfId="1746" priority="60" rank="1"/>
  </conditionalFormatting>
  <conditionalFormatting sqref="E67:T67">
    <cfRule type="top10" dxfId="1745" priority="59" rank="1"/>
  </conditionalFormatting>
  <conditionalFormatting sqref="E69:T69">
    <cfRule type="top10" dxfId="1744" priority="58" rank="1"/>
  </conditionalFormatting>
  <conditionalFormatting sqref="E71:T71">
    <cfRule type="top10" dxfId="1743" priority="57" rank="1"/>
  </conditionalFormatting>
  <conditionalFormatting sqref="E73:T73">
    <cfRule type="top10" dxfId="1742" priority="56" rank="1"/>
  </conditionalFormatting>
  <conditionalFormatting sqref="E75:T75">
    <cfRule type="top10" dxfId="1741" priority="55" rank="1"/>
  </conditionalFormatting>
  <conditionalFormatting sqref="E77:T77">
    <cfRule type="top10" dxfId="1740" priority="54" rank="1"/>
  </conditionalFormatting>
  <conditionalFormatting sqref="E79:T79">
    <cfRule type="top10" dxfId="1739" priority="53" rank="1"/>
  </conditionalFormatting>
  <conditionalFormatting sqref="E81:T81">
    <cfRule type="top10" dxfId="1738" priority="52" rank="1"/>
  </conditionalFormatting>
  <conditionalFormatting sqref="E83:T83">
    <cfRule type="top10" dxfId="1737" priority="51" rank="1"/>
  </conditionalFormatting>
  <conditionalFormatting sqref="E85:T85">
    <cfRule type="top10" dxfId="1736" priority="50" rank="1"/>
  </conditionalFormatting>
  <conditionalFormatting sqref="E87:T87">
    <cfRule type="top10" dxfId="1735" priority="49" rank="1"/>
  </conditionalFormatting>
  <conditionalFormatting sqref="E89:T89">
    <cfRule type="top10" dxfId="1734" priority="48" rank="1"/>
  </conditionalFormatting>
  <conditionalFormatting sqref="E91:T91">
    <cfRule type="top10" dxfId="1733" priority="47" rank="1"/>
  </conditionalFormatting>
  <conditionalFormatting sqref="E93:T93">
    <cfRule type="top10" dxfId="1732" priority="46" rank="1"/>
  </conditionalFormatting>
  <conditionalFormatting sqref="E95:T95">
    <cfRule type="top10" dxfId="1731" priority="45" rank="1"/>
  </conditionalFormatting>
  <conditionalFormatting sqref="E97:T97">
    <cfRule type="top10" dxfId="1730" priority="44" rank="1"/>
  </conditionalFormatting>
  <conditionalFormatting sqref="E99:T99">
    <cfRule type="top10" dxfId="1729" priority="43" rank="1"/>
  </conditionalFormatting>
  <conditionalFormatting sqref="E101:T101">
    <cfRule type="top10" dxfId="1728" priority="42" rank="1"/>
  </conditionalFormatting>
  <conditionalFormatting sqref="E103:T103">
    <cfRule type="top10" dxfId="1727" priority="41" rank="1"/>
  </conditionalFormatting>
  <conditionalFormatting sqref="E105:T105">
    <cfRule type="top10" dxfId="1726" priority="40" rank="1"/>
  </conditionalFormatting>
  <conditionalFormatting sqref="E107:T107">
    <cfRule type="top10" dxfId="1725" priority="39" rank="1"/>
  </conditionalFormatting>
  <conditionalFormatting sqref="E109:T109">
    <cfRule type="top10" dxfId="1724" priority="38" rank="1"/>
  </conditionalFormatting>
  <conditionalFormatting sqref="E111:T111">
    <cfRule type="top10" dxfId="1723" priority="37" rank="1"/>
  </conditionalFormatting>
  <conditionalFormatting sqref="E113:T113">
    <cfRule type="top10" dxfId="1722" priority="36" rank="1"/>
  </conditionalFormatting>
  <conditionalFormatting sqref="E115:T115">
    <cfRule type="top10" dxfId="1721" priority="35" rank="1"/>
  </conditionalFormatting>
  <conditionalFormatting sqref="E117:T117">
    <cfRule type="top10" dxfId="1720" priority="34" rank="1"/>
  </conditionalFormatting>
  <conditionalFormatting sqref="E119:T119">
    <cfRule type="top10" dxfId="1719" priority="33" rank="1"/>
  </conditionalFormatting>
  <conditionalFormatting sqref="E121:T121">
    <cfRule type="top10" dxfId="1718" priority="32" rank="1"/>
  </conditionalFormatting>
  <conditionalFormatting sqref="E123:T123">
    <cfRule type="top10" dxfId="1717" priority="31" rank="1"/>
  </conditionalFormatting>
  <conditionalFormatting sqref="E125:T125">
    <cfRule type="top10" dxfId="1716" priority="30" rank="1"/>
  </conditionalFormatting>
  <conditionalFormatting sqref="E127:T127">
    <cfRule type="top10" dxfId="1715" priority="29" rank="1"/>
  </conditionalFormatting>
  <conditionalFormatting sqref="E129:T129">
    <cfRule type="top10" dxfId="1714" priority="28" rank="1"/>
  </conditionalFormatting>
  <conditionalFormatting sqref="E131:T131">
    <cfRule type="top10" dxfId="1713" priority="27" rank="1"/>
  </conditionalFormatting>
  <conditionalFormatting sqref="E133:T133">
    <cfRule type="top10" dxfId="1712" priority="26" rank="1"/>
  </conditionalFormatting>
  <conditionalFormatting sqref="E135:T135">
    <cfRule type="top10" dxfId="1711" priority="25" rank="1"/>
  </conditionalFormatting>
  <conditionalFormatting sqref="E137:T137">
    <cfRule type="top10" dxfId="1710" priority="24" rank="1"/>
  </conditionalFormatting>
  <conditionalFormatting sqref="E139:T139">
    <cfRule type="top10" dxfId="1709" priority="23" rank="1"/>
  </conditionalFormatting>
  <conditionalFormatting sqref="E141:T141">
    <cfRule type="top10" dxfId="1708" priority="22" rank="1"/>
  </conditionalFormatting>
  <conditionalFormatting sqref="E143:T143">
    <cfRule type="top10" dxfId="1707" priority="21" rank="1"/>
  </conditionalFormatting>
  <conditionalFormatting sqref="E145:T145">
    <cfRule type="top10" dxfId="1706" priority="20" rank="1"/>
  </conditionalFormatting>
  <conditionalFormatting sqref="E147:T147">
    <cfRule type="top10" dxfId="1705" priority="19" rank="1"/>
  </conditionalFormatting>
  <conditionalFormatting sqref="E149:T149">
    <cfRule type="top10" dxfId="1704" priority="18" rank="1"/>
  </conditionalFormatting>
  <conditionalFormatting sqref="E151:T151">
    <cfRule type="top10" dxfId="1703" priority="17" rank="1"/>
  </conditionalFormatting>
  <conditionalFormatting sqref="E153:T153">
    <cfRule type="top10" dxfId="1702" priority="16" rank="1"/>
  </conditionalFormatting>
  <conditionalFormatting sqref="E155:T155">
    <cfRule type="top10" dxfId="1701" priority="15" rank="1"/>
  </conditionalFormatting>
  <conditionalFormatting sqref="E157:T157">
    <cfRule type="top10" dxfId="1700" priority="14" rank="1"/>
  </conditionalFormatting>
  <conditionalFormatting sqref="E159:T159">
    <cfRule type="top10" dxfId="1699" priority="13" rank="1"/>
  </conditionalFormatting>
  <conditionalFormatting sqref="E161:T161">
    <cfRule type="top10" dxfId="1698" priority="12" rank="1"/>
  </conditionalFormatting>
  <conditionalFormatting sqref="E163:T163">
    <cfRule type="top10" dxfId="1697" priority="11" rank="1"/>
  </conditionalFormatting>
  <conditionalFormatting sqref="E165:T165">
    <cfRule type="top10" dxfId="1696" priority="10" rank="1"/>
  </conditionalFormatting>
  <conditionalFormatting sqref="E167:T167">
    <cfRule type="top10" dxfId="1695" priority="9" rank="1"/>
  </conditionalFormatting>
  <conditionalFormatting sqref="E169:T169">
    <cfRule type="top10" dxfId="1694" priority="8" rank="1"/>
  </conditionalFormatting>
  <conditionalFormatting sqref="E171:T171">
    <cfRule type="top10" dxfId="1693" priority="7" rank="1"/>
  </conditionalFormatting>
  <conditionalFormatting sqref="E173:T173">
    <cfRule type="top10" dxfId="1692" priority="6" rank="1"/>
  </conditionalFormatting>
  <conditionalFormatting sqref="E175:T175">
    <cfRule type="top10" dxfId="1691" priority="5" rank="1"/>
  </conditionalFormatting>
  <conditionalFormatting sqref="E177:T177">
    <cfRule type="top10" dxfId="1690" priority="4" rank="1"/>
  </conditionalFormatting>
  <conditionalFormatting sqref="E179:T179">
    <cfRule type="top10" dxfId="1689" priority="3" rank="1"/>
  </conditionalFormatting>
  <conditionalFormatting sqref="E181:T181">
    <cfRule type="top10" dxfId="1688" priority="2" rank="1"/>
  </conditionalFormatting>
  <conditionalFormatting sqref="E183:T183">
    <cfRule type="top10" dxfId="168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329</v>
      </c>
    </row>
    <row r="3" spans="1:16" ht="15" customHeight="1">
      <c r="B3" s="4"/>
    </row>
    <row r="4" spans="1:16" ht="15" customHeight="1">
      <c r="B4" s="4" t="s">
        <v>93</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229</v>
      </c>
      <c r="F7" s="14" t="s">
        <v>230</v>
      </c>
      <c r="G7" s="14" t="s">
        <v>231</v>
      </c>
      <c r="H7" s="14" t="s">
        <v>232</v>
      </c>
      <c r="I7" s="14" t="s">
        <v>233</v>
      </c>
      <c r="J7" s="14" t="s">
        <v>234</v>
      </c>
      <c r="K7" s="14" t="s">
        <v>235</v>
      </c>
      <c r="L7" s="14" t="s">
        <v>236</v>
      </c>
      <c r="M7" s="14" t="s">
        <v>237</v>
      </c>
      <c r="N7" s="14" t="s">
        <v>238</v>
      </c>
      <c r="O7" s="14" t="s">
        <v>239</v>
      </c>
      <c r="P7" s="14" t="s">
        <v>103</v>
      </c>
    </row>
    <row r="8" spans="1:16" ht="15.95" customHeight="1" thickTop="1">
      <c r="B8" s="48" t="s">
        <v>300</v>
      </c>
      <c r="C8" s="49"/>
      <c r="D8" s="15">
        <v>16158</v>
      </c>
      <c r="E8" s="16">
        <v>1262</v>
      </c>
      <c r="F8" s="17">
        <v>810</v>
      </c>
      <c r="G8" s="17">
        <v>756</v>
      </c>
      <c r="H8" s="17">
        <v>176</v>
      </c>
      <c r="I8" s="17">
        <v>327</v>
      </c>
      <c r="J8" s="17">
        <v>240</v>
      </c>
      <c r="K8" s="17">
        <v>340</v>
      </c>
      <c r="L8" s="17">
        <v>122</v>
      </c>
      <c r="M8" s="17">
        <v>254</v>
      </c>
      <c r="N8" s="17">
        <v>577</v>
      </c>
      <c r="O8" s="17">
        <v>11334</v>
      </c>
      <c r="P8" s="17">
        <v>2858</v>
      </c>
    </row>
    <row r="9" spans="1:16" ht="15.95" customHeight="1">
      <c r="B9" s="50"/>
      <c r="C9" s="51"/>
      <c r="D9" s="18">
        <v>1</v>
      </c>
      <c r="E9" s="32">
        <v>7.8103725708627308E-2</v>
      </c>
      <c r="F9" s="33">
        <v>5.0129966580022278E-2</v>
      </c>
      <c r="G9" s="33">
        <v>4.6787968808020795E-2</v>
      </c>
      <c r="H9" s="33">
        <v>1.0892437182819657E-2</v>
      </c>
      <c r="I9" s="33">
        <v>2.0237653174897882E-2</v>
      </c>
      <c r="J9" s="33">
        <v>1.4853323431117713E-2</v>
      </c>
      <c r="K9" s="33">
        <v>2.1042208194083426E-2</v>
      </c>
      <c r="L9" s="33">
        <v>7.5504394108181702E-3</v>
      </c>
      <c r="M9" s="33">
        <v>1.5719767297932914E-2</v>
      </c>
      <c r="N9" s="33">
        <v>3.5709865082312164E-2</v>
      </c>
      <c r="O9" s="33">
        <v>0.70144819903453393</v>
      </c>
      <c r="P9" s="33">
        <v>0.1768783265255601</v>
      </c>
    </row>
    <row r="10" spans="1:16" ht="15.95" customHeight="1">
      <c r="B10" s="57" t="s">
        <v>487</v>
      </c>
      <c r="C10" s="52" t="s">
        <v>209</v>
      </c>
      <c r="D10" s="34">
        <v>1857</v>
      </c>
      <c r="E10" s="35">
        <v>244</v>
      </c>
      <c r="F10" s="36">
        <v>172</v>
      </c>
      <c r="G10" s="36">
        <v>157</v>
      </c>
      <c r="H10" s="36">
        <v>34</v>
      </c>
      <c r="I10" s="36">
        <v>75</v>
      </c>
      <c r="J10" s="36">
        <v>69</v>
      </c>
      <c r="K10" s="36">
        <v>93</v>
      </c>
      <c r="L10" s="36">
        <v>36</v>
      </c>
      <c r="M10" s="36">
        <v>65</v>
      </c>
      <c r="N10" s="36">
        <v>108</v>
      </c>
      <c r="O10" s="36">
        <v>1273</v>
      </c>
      <c r="P10" s="36">
        <v>216</v>
      </c>
    </row>
    <row r="11" spans="1:16" ht="15.95" customHeight="1">
      <c r="B11" s="58"/>
      <c r="C11" s="53"/>
      <c r="D11" s="18">
        <v>1</v>
      </c>
      <c r="E11" s="19">
        <v>0.13139472267097468</v>
      </c>
      <c r="F11" s="20">
        <v>9.2622509423801833E-2</v>
      </c>
      <c r="G11" s="20">
        <v>8.4544964997307487E-2</v>
      </c>
      <c r="H11" s="20">
        <v>1.830910070005385E-2</v>
      </c>
      <c r="I11" s="20">
        <v>4.0387722132471729E-2</v>
      </c>
      <c r="J11" s="20">
        <v>3.7156704361873988E-2</v>
      </c>
      <c r="K11" s="20">
        <v>5.0080775444264945E-2</v>
      </c>
      <c r="L11" s="20">
        <v>1.9386106623586429E-2</v>
      </c>
      <c r="M11" s="20">
        <v>3.5002692514808829E-2</v>
      </c>
      <c r="N11" s="20">
        <v>5.8158319870759291E-2</v>
      </c>
      <c r="O11" s="20">
        <v>0.68551427032848677</v>
      </c>
      <c r="P11" s="20">
        <v>0.11631663974151858</v>
      </c>
    </row>
    <row r="12" spans="1:16" ht="15.95" customHeight="1">
      <c r="B12" s="58"/>
      <c r="C12" s="54" t="s">
        <v>210</v>
      </c>
      <c r="D12" s="21">
        <v>459</v>
      </c>
      <c r="E12" s="22">
        <v>71</v>
      </c>
      <c r="F12" s="23">
        <v>53</v>
      </c>
      <c r="G12" s="23">
        <v>52</v>
      </c>
      <c r="H12" s="23">
        <v>10</v>
      </c>
      <c r="I12" s="23">
        <v>33</v>
      </c>
      <c r="J12" s="23">
        <v>19</v>
      </c>
      <c r="K12" s="23">
        <v>23</v>
      </c>
      <c r="L12" s="23">
        <v>7</v>
      </c>
      <c r="M12" s="23">
        <v>16</v>
      </c>
      <c r="N12" s="23">
        <v>25</v>
      </c>
      <c r="O12" s="23">
        <v>305</v>
      </c>
      <c r="P12" s="23">
        <v>64</v>
      </c>
    </row>
    <row r="13" spans="1:16" ht="15.95" customHeight="1">
      <c r="B13" s="58"/>
      <c r="C13" s="53"/>
      <c r="D13" s="24">
        <v>1</v>
      </c>
      <c r="E13" s="19">
        <v>0.15468409586056645</v>
      </c>
      <c r="F13" s="20">
        <v>0.11546840958605664</v>
      </c>
      <c r="G13" s="20">
        <v>0.11328976034858387</v>
      </c>
      <c r="H13" s="20">
        <v>2.178649237472767E-2</v>
      </c>
      <c r="I13" s="20">
        <v>7.1895424836601302E-2</v>
      </c>
      <c r="J13" s="20">
        <v>4.1394335511982572E-2</v>
      </c>
      <c r="K13" s="20">
        <v>5.0108932461873638E-2</v>
      </c>
      <c r="L13" s="20">
        <v>1.5250544662309368E-2</v>
      </c>
      <c r="M13" s="20">
        <v>3.4858387799564274E-2</v>
      </c>
      <c r="N13" s="20">
        <v>5.4466230936819175E-2</v>
      </c>
      <c r="O13" s="20">
        <v>0.66448801742919394</v>
      </c>
      <c r="P13" s="20">
        <v>0.13943355119825709</v>
      </c>
    </row>
    <row r="14" spans="1:16" ht="15.95" customHeight="1">
      <c r="B14" s="58"/>
      <c r="C14" s="54" t="s">
        <v>253</v>
      </c>
      <c r="D14" s="21">
        <v>429</v>
      </c>
      <c r="E14" s="22">
        <v>62</v>
      </c>
      <c r="F14" s="23">
        <v>46</v>
      </c>
      <c r="G14" s="23">
        <v>47</v>
      </c>
      <c r="H14" s="23">
        <v>13</v>
      </c>
      <c r="I14" s="23">
        <v>22</v>
      </c>
      <c r="J14" s="23">
        <v>22</v>
      </c>
      <c r="K14" s="23">
        <v>14</v>
      </c>
      <c r="L14" s="23">
        <v>6</v>
      </c>
      <c r="M14" s="23">
        <v>18</v>
      </c>
      <c r="N14" s="23">
        <v>26</v>
      </c>
      <c r="O14" s="23">
        <v>292</v>
      </c>
      <c r="P14" s="23">
        <v>51</v>
      </c>
    </row>
    <row r="15" spans="1:16" ht="15.95" customHeight="1">
      <c r="B15" s="58"/>
      <c r="C15" s="53"/>
      <c r="D15" s="24">
        <v>1</v>
      </c>
      <c r="E15" s="19">
        <v>0.14452214452214451</v>
      </c>
      <c r="F15" s="20">
        <v>0.10722610722610723</v>
      </c>
      <c r="G15" s="20">
        <v>0.10955710955710955</v>
      </c>
      <c r="H15" s="20">
        <v>3.0303030303030304E-2</v>
      </c>
      <c r="I15" s="20">
        <v>5.128205128205128E-2</v>
      </c>
      <c r="J15" s="20">
        <v>5.128205128205128E-2</v>
      </c>
      <c r="K15" s="20">
        <v>3.2634032634032632E-2</v>
      </c>
      <c r="L15" s="20">
        <v>1.3986013986013986E-2</v>
      </c>
      <c r="M15" s="20">
        <v>4.195804195804196E-2</v>
      </c>
      <c r="N15" s="20">
        <v>6.0606060606060608E-2</v>
      </c>
      <c r="O15" s="20">
        <v>0.6806526806526807</v>
      </c>
      <c r="P15" s="20">
        <v>0.11888111888111888</v>
      </c>
    </row>
    <row r="16" spans="1:16" ht="15.95" customHeight="1">
      <c r="B16" s="58"/>
      <c r="C16" s="54" t="s">
        <v>254</v>
      </c>
      <c r="D16" s="21">
        <v>495</v>
      </c>
      <c r="E16" s="22">
        <v>74</v>
      </c>
      <c r="F16" s="23">
        <v>52</v>
      </c>
      <c r="G16" s="23">
        <v>60</v>
      </c>
      <c r="H16" s="23">
        <v>10</v>
      </c>
      <c r="I16" s="23">
        <v>27</v>
      </c>
      <c r="J16" s="23">
        <v>22</v>
      </c>
      <c r="K16" s="23">
        <v>29</v>
      </c>
      <c r="L16" s="23">
        <v>8</v>
      </c>
      <c r="M16" s="23">
        <v>14</v>
      </c>
      <c r="N16" s="23">
        <v>31</v>
      </c>
      <c r="O16" s="23">
        <v>328</v>
      </c>
      <c r="P16" s="23">
        <v>71</v>
      </c>
    </row>
    <row r="17" spans="2:16" ht="15.95" customHeight="1">
      <c r="B17" s="58"/>
      <c r="C17" s="53"/>
      <c r="D17" s="24">
        <v>1</v>
      </c>
      <c r="E17" s="19">
        <v>0.14949494949494949</v>
      </c>
      <c r="F17" s="20">
        <v>0.10505050505050505</v>
      </c>
      <c r="G17" s="20">
        <v>0.12121212121212122</v>
      </c>
      <c r="H17" s="20">
        <v>2.0202020202020204E-2</v>
      </c>
      <c r="I17" s="20">
        <v>5.4545454545454543E-2</v>
      </c>
      <c r="J17" s="20">
        <v>4.4444444444444446E-2</v>
      </c>
      <c r="K17" s="20">
        <v>5.8585858585858588E-2</v>
      </c>
      <c r="L17" s="20">
        <v>1.6161616161616162E-2</v>
      </c>
      <c r="M17" s="20">
        <v>2.8282828282828285E-2</v>
      </c>
      <c r="N17" s="20">
        <v>6.2626262626262627E-2</v>
      </c>
      <c r="O17" s="20">
        <v>0.66262626262626267</v>
      </c>
      <c r="P17" s="20">
        <v>0.14343434343434344</v>
      </c>
    </row>
    <row r="18" spans="2:16" ht="15.95" customHeight="1">
      <c r="B18" s="58"/>
      <c r="C18" s="54" t="s">
        <v>208</v>
      </c>
      <c r="D18" s="21">
        <v>1752</v>
      </c>
      <c r="E18" s="22">
        <v>250</v>
      </c>
      <c r="F18" s="23">
        <v>188</v>
      </c>
      <c r="G18" s="23">
        <v>165</v>
      </c>
      <c r="H18" s="23">
        <v>33</v>
      </c>
      <c r="I18" s="23">
        <v>82</v>
      </c>
      <c r="J18" s="23">
        <v>64</v>
      </c>
      <c r="K18" s="23">
        <v>79</v>
      </c>
      <c r="L18" s="23">
        <v>21</v>
      </c>
      <c r="M18" s="23">
        <v>63</v>
      </c>
      <c r="N18" s="23">
        <v>128</v>
      </c>
      <c r="O18" s="23">
        <v>1196</v>
      </c>
      <c r="P18" s="23">
        <v>192</v>
      </c>
    </row>
    <row r="19" spans="2:16" ht="15.95" customHeight="1">
      <c r="B19" s="58"/>
      <c r="C19" s="53"/>
      <c r="D19" s="24">
        <v>1</v>
      </c>
      <c r="E19" s="19">
        <v>0.14269406392694065</v>
      </c>
      <c r="F19" s="20">
        <v>0.10730593607305935</v>
      </c>
      <c r="G19" s="20">
        <v>9.4178082191780824E-2</v>
      </c>
      <c r="H19" s="20">
        <v>1.8835616438356163E-2</v>
      </c>
      <c r="I19" s="20">
        <v>4.6803652968036527E-2</v>
      </c>
      <c r="J19" s="20">
        <v>3.6529680365296802E-2</v>
      </c>
      <c r="K19" s="20">
        <v>4.509132420091324E-2</v>
      </c>
      <c r="L19" s="20">
        <v>1.1986301369863013E-2</v>
      </c>
      <c r="M19" s="20">
        <v>3.5958904109589039E-2</v>
      </c>
      <c r="N19" s="20">
        <v>7.3059360730593603E-2</v>
      </c>
      <c r="O19" s="20">
        <v>0.68264840182648401</v>
      </c>
      <c r="P19" s="20">
        <v>0.1095890410958904</v>
      </c>
    </row>
    <row r="20" spans="2:16" ht="15.95" customHeight="1">
      <c r="B20" s="58"/>
      <c r="C20" s="54" t="s">
        <v>211</v>
      </c>
      <c r="D20" s="21">
        <v>700</v>
      </c>
      <c r="E20" s="22">
        <v>83</v>
      </c>
      <c r="F20" s="23">
        <v>44</v>
      </c>
      <c r="G20" s="23">
        <v>45</v>
      </c>
      <c r="H20" s="23">
        <v>11</v>
      </c>
      <c r="I20" s="23">
        <v>24</v>
      </c>
      <c r="J20" s="23">
        <v>19</v>
      </c>
      <c r="K20" s="23">
        <v>26</v>
      </c>
      <c r="L20" s="23">
        <v>31</v>
      </c>
      <c r="M20" s="23">
        <v>21</v>
      </c>
      <c r="N20" s="23">
        <v>35</v>
      </c>
      <c r="O20" s="23">
        <v>488</v>
      </c>
      <c r="P20" s="23">
        <v>102</v>
      </c>
    </row>
    <row r="21" spans="2:16" ht="15.95" customHeight="1">
      <c r="B21" s="58"/>
      <c r="C21" s="53"/>
      <c r="D21" s="24">
        <v>1</v>
      </c>
      <c r="E21" s="19">
        <v>0.11857142857142858</v>
      </c>
      <c r="F21" s="20">
        <v>6.2857142857142861E-2</v>
      </c>
      <c r="G21" s="20">
        <v>6.4285714285714279E-2</v>
      </c>
      <c r="H21" s="20">
        <v>1.5714285714285715E-2</v>
      </c>
      <c r="I21" s="20">
        <v>3.4285714285714287E-2</v>
      </c>
      <c r="J21" s="20">
        <v>2.7142857142857142E-2</v>
      </c>
      <c r="K21" s="20">
        <v>3.7142857142857144E-2</v>
      </c>
      <c r="L21" s="20">
        <v>4.4285714285714282E-2</v>
      </c>
      <c r="M21" s="20">
        <v>0.03</v>
      </c>
      <c r="N21" s="20">
        <v>0.05</v>
      </c>
      <c r="O21" s="20">
        <v>0.69714285714285718</v>
      </c>
      <c r="P21" s="20">
        <v>0.14571428571428571</v>
      </c>
    </row>
    <row r="22" spans="2:16" ht="15.95" customHeight="1">
      <c r="B22" s="58"/>
      <c r="C22" s="54" t="s">
        <v>255</v>
      </c>
      <c r="D22" s="21">
        <v>428</v>
      </c>
      <c r="E22" s="22">
        <v>53</v>
      </c>
      <c r="F22" s="23">
        <v>48</v>
      </c>
      <c r="G22" s="23">
        <v>37</v>
      </c>
      <c r="H22" s="23">
        <v>9</v>
      </c>
      <c r="I22" s="23">
        <v>20</v>
      </c>
      <c r="J22" s="23">
        <v>23</v>
      </c>
      <c r="K22" s="23">
        <v>21</v>
      </c>
      <c r="L22" s="23">
        <v>6</v>
      </c>
      <c r="M22" s="23">
        <v>17</v>
      </c>
      <c r="N22" s="23">
        <v>35</v>
      </c>
      <c r="O22" s="23">
        <v>302</v>
      </c>
      <c r="P22" s="23">
        <v>44</v>
      </c>
    </row>
    <row r="23" spans="2:16" ht="15.95" customHeight="1">
      <c r="B23" s="58"/>
      <c r="C23" s="53"/>
      <c r="D23" s="24">
        <v>1</v>
      </c>
      <c r="E23" s="19">
        <v>0.12383177570093458</v>
      </c>
      <c r="F23" s="20">
        <v>0.11214953271028037</v>
      </c>
      <c r="G23" s="20">
        <v>8.6448598130841117E-2</v>
      </c>
      <c r="H23" s="20">
        <v>2.1028037383177569E-2</v>
      </c>
      <c r="I23" s="20">
        <v>4.6728971962616821E-2</v>
      </c>
      <c r="J23" s="20">
        <v>5.3738317757009345E-2</v>
      </c>
      <c r="K23" s="20">
        <v>4.9065420560747662E-2</v>
      </c>
      <c r="L23" s="20">
        <v>1.4018691588785047E-2</v>
      </c>
      <c r="M23" s="20">
        <v>3.9719626168224297E-2</v>
      </c>
      <c r="N23" s="20">
        <v>8.1775700934579434E-2</v>
      </c>
      <c r="O23" s="20">
        <v>0.70560747663551404</v>
      </c>
      <c r="P23" s="20">
        <v>0.10280373831775701</v>
      </c>
    </row>
    <row r="24" spans="2:16" ht="15.95" customHeight="1">
      <c r="B24" s="58"/>
      <c r="C24" s="54" t="s">
        <v>220</v>
      </c>
      <c r="D24" s="21">
        <v>2463</v>
      </c>
      <c r="E24" s="22">
        <v>264</v>
      </c>
      <c r="F24" s="23">
        <v>156</v>
      </c>
      <c r="G24" s="23">
        <v>163</v>
      </c>
      <c r="H24" s="23">
        <v>24</v>
      </c>
      <c r="I24" s="23">
        <v>80</v>
      </c>
      <c r="J24" s="23">
        <v>53</v>
      </c>
      <c r="K24" s="23">
        <v>86</v>
      </c>
      <c r="L24" s="23">
        <v>27</v>
      </c>
      <c r="M24" s="23">
        <v>52</v>
      </c>
      <c r="N24" s="23">
        <v>122</v>
      </c>
      <c r="O24" s="23">
        <v>1819</v>
      </c>
      <c r="P24" s="23">
        <v>277</v>
      </c>
    </row>
    <row r="25" spans="2:16" ht="15.95" customHeight="1">
      <c r="B25" s="58"/>
      <c r="C25" s="53"/>
      <c r="D25" s="24">
        <v>1</v>
      </c>
      <c r="E25" s="19">
        <v>0.1071863580998782</v>
      </c>
      <c r="F25" s="20">
        <v>6.3337393422655291E-2</v>
      </c>
      <c r="G25" s="20">
        <v>6.617945594803086E-2</v>
      </c>
      <c r="H25" s="20">
        <v>9.7442143727161992E-3</v>
      </c>
      <c r="I25" s="20">
        <v>3.2480714575720666E-2</v>
      </c>
      <c r="J25" s="20">
        <v>2.151847340641494E-2</v>
      </c>
      <c r="K25" s="20">
        <v>3.4916768168899714E-2</v>
      </c>
      <c r="L25" s="20">
        <v>1.0962241169305725E-2</v>
      </c>
      <c r="M25" s="20">
        <v>2.1112464474218433E-2</v>
      </c>
      <c r="N25" s="20">
        <v>4.9533089727974017E-2</v>
      </c>
      <c r="O25" s="20">
        <v>0.73853024766544861</v>
      </c>
      <c r="P25" s="20">
        <v>0.11246447421843281</v>
      </c>
    </row>
    <row r="26" spans="2:16" ht="15.95" customHeight="1">
      <c r="B26" s="58"/>
      <c r="C26" s="54" t="s">
        <v>213</v>
      </c>
      <c r="D26" s="21">
        <v>2089</v>
      </c>
      <c r="E26" s="22">
        <v>94</v>
      </c>
      <c r="F26" s="23">
        <v>64</v>
      </c>
      <c r="G26" s="23">
        <v>44</v>
      </c>
      <c r="H26" s="23">
        <v>8</v>
      </c>
      <c r="I26" s="23">
        <v>14</v>
      </c>
      <c r="J26" s="23">
        <v>11</v>
      </c>
      <c r="K26" s="23">
        <v>17</v>
      </c>
      <c r="L26" s="23">
        <v>5</v>
      </c>
      <c r="M26" s="23">
        <v>15</v>
      </c>
      <c r="N26" s="23">
        <v>54</v>
      </c>
      <c r="O26" s="23">
        <v>1815</v>
      </c>
      <c r="P26" s="23">
        <v>120</v>
      </c>
    </row>
    <row r="27" spans="2:16" ht="15.95" customHeight="1">
      <c r="B27" s="58"/>
      <c r="C27" s="59"/>
      <c r="D27" s="18">
        <v>1</v>
      </c>
      <c r="E27" s="32">
        <v>4.4997606510292006E-2</v>
      </c>
      <c r="F27" s="33">
        <v>3.0636668262326472E-2</v>
      </c>
      <c r="G27" s="33">
        <v>2.1062709430349449E-2</v>
      </c>
      <c r="H27" s="33">
        <v>3.829583532790809E-3</v>
      </c>
      <c r="I27" s="33">
        <v>6.7017711823839157E-3</v>
      </c>
      <c r="J27" s="33">
        <v>5.2656773575873624E-3</v>
      </c>
      <c r="K27" s="33">
        <v>8.1378650071804691E-3</v>
      </c>
      <c r="L27" s="33">
        <v>2.3934897079942556E-3</v>
      </c>
      <c r="M27" s="33">
        <v>7.1804691239827668E-3</v>
      </c>
      <c r="N27" s="33">
        <v>2.5849688846337961E-2</v>
      </c>
      <c r="O27" s="33">
        <v>0.86883676400191479</v>
      </c>
      <c r="P27" s="33">
        <v>5.7443752991862135E-2</v>
      </c>
    </row>
    <row r="28" spans="2:16" ht="15.95" customHeight="1">
      <c r="B28" s="57" t="s">
        <v>488</v>
      </c>
      <c r="C28" s="52" t="s">
        <v>209</v>
      </c>
      <c r="D28" s="34">
        <v>4322</v>
      </c>
      <c r="E28" s="35">
        <v>430</v>
      </c>
      <c r="F28" s="36">
        <v>300</v>
      </c>
      <c r="G28" s="36">
        <v>287</v>
      </c>
      <c r="H28" s="36">
        <v>47</v>
      </c>
      <c r="I28" s="36">
        <v>135</v>
      </c>
      <c r="J28" s="36">
        <v>112</v>
      </c>
      <c r="K28" s="36">
        <v>167</v>
      </c>
      <c r="L28" s="36">
        <v>49</v>
      </c>
      <c r="M28" s="36">
        <v>89</v>
      </c>
      <c r="N28" s="36">
        <v>218</v>
      </c>
      <c r="O28" s="36">
        <v>3190</v>
      </c>
      <c r="P28" s="36">
        <v>490</v>
      </c>
    </row>
    <row r="29" spans="2:16" ht="15.95" customHeight="1">
      <c r="B29" s="58"/>
      <c r="C29" s="53"/>
      <c r="D29" s="24">
        <v>1</v>
      </c>
      <c r="E29" s="19">
        <v>9.9490976399814898E-2</v>
      </c>
      <c r="F29" s="20">
        <v>6.9412309116149928E-2</v>
      </c>
      <c r="G29" s="20">
        <v>6.6404442387783438E-2</v>
      </c>
      <c r="H29" s="20">
        <v>1.0874595094863489E-2</v>
      </c>
      <c r="I29" s="20">
        <v>3.1235539102267468E-2</v>
      </c>
      <c r="J29" s="20">
        <v>2.5913928736695974E-2</v>
      </c>
      <c r="K29" s="20">
        <v>3.8639518741323459E-2</v>
      </c>
      <c r="L29" s="20">
        <v>1.1337343822304488E-2</v>
      </c>
      <c r="M29" s="20">
        <v>2.059231837112448E-2</v>
      </c>
      <c r="N29" s="20">
        <v>5.0439611291068949E-2</v>
      </c>
      <c r="O29" s="20">
        <v>0.73808422026839426</v>
      </c>
      <c r="P29" s="20">
        <v>0.11337343822304488</v>
      </c>
    </row>
    <row r="30" spans="2:16" ht="15.95" customHeight="1">
      <c r="B30" s="58"/>
      <c r="C30" s="54" t="s">
        <v>210</v>
      </c>
      <c r="D30" s="21">
        <v>994</v>
      </c>
      <c r="E30" s="22">
        <v>120</v>
      </c>
      <c r="F30" s="23">
        <v>70</v>
      </c>
      <c r="G30" s="23">
        <v>91</v>
      </c>
      <c r="H30" s="23">
        <v>20</v>
      </c>
      <c r="I30" s="23">
        <v>53</v>
      </c>
      <c r="J30" s="23">
        <v>33</v>
      </c>
      <c r="K30" s="23">
        <v>38</v>
      </c>
      <c r="L30" s="23">
        <v>10</v>
      </c>
      <c r="M30" s="23">
        <v>23</v>
      </c>
      <c r="N30" s="23">
        <v>43</v>
      </c>
      <c r="O30" s="23">
        <v>711</v>
      </c>
      <c r="P30" s="23">
        <v>123</v>
      </c>
    </row>
    <row r="31" spans="2:16" ht="15.95" customHeight="1">
      <c r="B31" s="58"/>
      <c r="C31" s="53"/>
      <c r="D31" s="24">
        <v>1</v>
      </c>
      <c r="E31" s="19">
        <v>0.12072434607645875</v>
      </c>
      <c r="F31" s="20">
        <v>7.0422535211267609E-2</v>
      </c>
      <c r="G31" s="20">
        <v>9.154929577464789E-2</v>
      </c>
      <c r="H31" s="20">
        <v>2.0120724346076459E-2</v>
      </c>
      <c r="I31" s="20">
        <v>5.3319919517102618E-2</v>
      </c>
      <c r="J31" s="20">
        <v>3.3199195171026159E-2</v>
      </c>
      <c r="K31" s="20">
        <v>3.8229376257545272E-2</v>
      </c>
      <c r="L31" s="20">
        <v>1.0060362173038229E-2</v>
      </c>
      <c r="M31" s="20">
        <v>2.3138832997987926E-2</v>
      </c>
      <c r="N31" s="20">
        <v>4.3259557344064385E-2</v>
      </c>
      <c r="O31" s="20">
        <v>0.71529175050301808</v>
      </c>
      <c r="P31" s="20">
        <v>0.12374245472837023</v>
      </c>
    </row>
    <row r="32" spans="2:16" ht="15.95" customHeight="1">
      <c r="B32" s="58"/>
      <c r="C32" s="54" t="s">
        <v>253</v>
      </c>
      <c r="D32" s="21">
        <v>855</v>
      </c>
      <c r="E32" s="22">
        <v>92</v>
      </c>
      <c r="F32" s="23">
        <v>54</v>
      </c>
      <c r="G32" s="23">
        <v>64</v>
      </c>
      <c r="H32" s="23">
        <v>17</v>
      </c>
      <c r="I32" s="23">
        <v>34</v>
      </c>
      <c r="J32" s="23">
        <v>30</v>
      </c>
      <c r="K32" s="23">
        <v>29</v>
      </c>
      <c r="L32" s="23">
        <v>7</v>
      </c>
      <c r="M32" s="23">
        <v>22</v>
      </c>
      <c r="N32" s="23">
        <v>36</v>
      </c>
      <c r="O32" s="23">
        <v>629</v>
      </c>
      <c r="P32" s="23">
        <v>104</v>
      </c>
    </row>
    <row r="33" spans="1:16" ht="15.95" customHeight="1">
      <c r="B33" s="58"/>
      <c r="C33" s="53"/>
      <c r="D33" s="24">
        <v>1</v>
      </c>
      <c r="E33" s="19">
        <v>0.10760233918128655</v>
      </c>
      <c r="F33" s="20">
        <v>6.3157894736842107E-2</v>
      </c>
      <c r="G33" s="20">
        <v>7.4853801169590645E-2</v>
      </c>
      <c r="H33" s="20">
        <v>1.9883040935672516E-2</v>
      </c>
      <c r="I33" s="20">
        <v>3.9766081871345033E-2</v>
      </c>
      <c r="J33" s="20">
        <v>3.5087719298245612E-2</v>
      </c>
      <c r="K33" s="20">
        <v>3.3918128654970757E-2</v>
      </c>
      <c r="L33" s="20">
        <v>8.1871345029239772E-3</v>
      </c>
      <c r="M33" s="20">
        <v>2.5730994152046785E-2</v>
      </c>
      <c r="N33" s="20">
        <v>4.2105263157894736E-2</v>
      </c>
      <c r="O33" s="20">
        <v>0.73567251461988303</v>
      </c>
      <c r="P33" s="20">
        <v>0.12163742690058479</v>
      </c>
    </row>
    <row r="34" spans="1:16" ht="15.95" customHeight="1">
      <c r="B34" s="58"/>
      <c r="C34" s="54" t="s">
        <v>254</v>
      </c>
      <c r="D34" s="21">
        <v>2123</v>
      </c>
      <c r="E34" s="22">
        <v>189</v>
      </c>
      <c r="F34" s="23">
        <v>128</v>
      </c>
      <c r="G34" s="23">
        <v>138</v>
      </c>
      <c r="H34" s="23">
        <v>21</v>
      </c>
      <c r="I34" s="23">
        <v>63</v>
      </c>
      <c r="J34" s="23">
        <v>50</v>
      </c>
      <c r="K34" s="23">
        <v>70</v>
      </c>
      <c r="L34" s="23">
        <v>20</v>
      </c>
      <c r="M34" s="23">
        <v>37</v>
      </c>
      <c r="N34" s="23">
        <v>92</v>
      </c>
      <c r="O34" s="23">
        <v>1629</v>
      </c>
      <c r="P34" s="23">
        <v>239</v>
      </c>
    </row>
    <row r="35" spans="1:16" ht="15.95" customHeight="1">
      <c r="B35" s="58"/>
      <c r="C35" s="53"/>
      <c r="D35" s="24">
        <v>1</v>
      </c>
      <c r="E35" s="19">
        <v>8.9024964672633072E-2</v>
      </c>
      <c r="F35" s="20">
        <v>6.0292039566650968E-2</v>
      </c>
      <c r="G35" s="20">
        <v>6.5002355157795566E-2</v>
      </c>
      <c r="H35" s="20">
        <v>9.8916627414036735E-3</v>
      </c>
      <c r="I35" s="20">
        <v>2.9674988224211021E-2</v>
      </c>
      <c r="J35" s="20">
        <v>2.3551577955723033E-2</v>
      </c>
      <c r="K35" s="20">
        <v>3.297220913801225E-2</v>
      </c>
      <c r="L35" s="20">
        <v>9.4206311822892137E-3</v>
      </c>
      <c r="M35" s="20">
        <v>1.7428167687235045E-2</v>
      </c>
      <c r="N35" s="20">
        <v>4.333490343853038E-2</v>
      </c>
      <c r="O35" s="20">
        <v>0.76731040979745646</v>
      </c>
      <c r="P35" s="20">
        <v>0.1125765426283561</v>
      </c>
    </row>
    <row r="36" spans="1:16" ht="15.95" customHeight="1">
      <c r="B36" s="58"/>
      <c r="C36" s="54" t="s">
        <v>208</v>
      </c>
      <c r="D36" s="21">
        <v>5341</v>
      </c>
      <c r="E36" s="22">
        <v>468</v>
      </c>
      <c r="F36" s="23">
        <v>331</v>
      </c>
      <c r="G36" s="23">
        <v>298</v>
      </c>
      <c r="H36" s="23">
        <v>58</v>
      </c>
      <c r="I36" s="23">
        <v>133</v>
      </c>
      <c r="J36" s="23">
        <v>112</v>
      </c>
      <c r="K36" s="23">
        <v>146</v>
      </c>
      <c r="L36" s="23">
        <v>38</v>
      </c>
      <c r="M36" s="23">
        <v>96</v>
      </c>
      <c r="N36" s="23">
        <v>246</v>
      </c>
      <c r="O36" s="23">
        <v>4147</v>
      </c>
      <c r="P36" s="23">
        <v>514</v>
      </c>
    </row>
    <row r="37" spans="1:16" ht="15.95" customHeight="1">
      <c r="B37" s="58"/>
      <c r="C37" s="53"/>
      <c r="D37" s="24">
        <v>1</v>
      </c>
      <c r="E37" s="19">
        <v>8.7624040441864823E-2</v>
      </c>
      <c r="F37" s="20">
        <v>6.1973413218498412E-2</v>
      </c>
      <c r="G37" s="20">
        <v>5.579479498221307E-2</v>
      </c>
      <c r="H37" s="20">
        <v>1.0859389627410598E-2</v>
      </c>
      <c r="I37" s="20">
        <v>2.4901703800786368E-2</v>
      </c>
      <c r="J37" s="20">
        <v>2.0969855832241154E-2</v>
      </c>
      <c r="K37" s="20">
        <v>2.7335704924171502E-2</v>
      </c>
      <c r="L37" s="20">
        <v>7.114772514510391E-3</v>
      </c>
      <c r="M37" s="20">
        <v>1.7974162141920987E-2</v>
      </c>
      <c r="N37" s="20">
        <v>4.6058790488672535E-2</v>
      </c>
      <c r="O37" s="20">
        <v>0.77644635835985776</v>
      </c>
      <c r="P37" s="20">
        <v>9.6236659801535299E-2</v>
      </c>
    </row>
    <row r="38" spans="1:16" ht="15.95" customHeight="1">
      <c r="B38" s="58"/>
      <c r="C38" s="54" t="s">
        <v>211</v>
      </c>
      <c r="D38" s="21">
        <v>1270</v>
      </c>
      <c r="E38" s="22">
        <v>124</v>
      </c>
      <c r="F38" s="23">
        <v>84</v>
      </c>
      <c r="G38" s="23">
        <v>77</v>
      </c>
      <c r="H38" s="23">
        <v>14</v>
      </c>
      <c r="I38" s="23">
        <v>48</v>
      </c>
      <c r="J38" s="23">
        <v>35</v>
      </c>
      <c r="K38" s="23">
        <v>44</v>
      </c>
      <c r="L38" s="23">
        <v>26</v>
      </c>
      <c r="M38" s="23">
        <v>32</v>
      </c>
      <c r="N38" s="23">
        <v>67</v>
      </c>
      <c r="O38" s="23">
        <v>937</v>
      </c>
      <c r="P38" s="23">
        <v>156</v>
      </c>
    </row>
    <row r="39" spans="1:16" ht="15.95" customHeight="1">
      <c r="B39" s="58"/>
      <c r="C39" s="53"/>
      <c r="D39" s="24">
        <v>1</v>
      </c>
      <c r="E39" s="19">
        <v>9.763779527559055E-2</v>
      </c>
      <c r="F39" s="20">
        <v>6.6141732283464566E-2</v>
      </c>
      <c r="G39" s="20">
        <v>6.0629921259842519E-2</v>
      </c>
      <c r="H39" s="20">
        <v>1.1023622047244094E-2</v>
      </c>
      <c r="I39" s="20">
        <v>3.7795275590551181E-2</v>
      </c>
      <c r="J39" s="20">
        <v>2.7559055118110236E-2</v>
      </c>
      <c r="K39" s="20">
        <v>3.4645669291338582E-2</v>
      </c>
      <c r="L39" s="20">
        <v>2.0472440944881889E-2</v>
      </c>
      <c r="M39" s="20">
        <v>2.5196850393700787E-2</v>
      </c>
      <c r="N39" s="20">
        <v>5.2755905511811023E-2</v>
      </c>
      <c r="O39" s="20">
        <v>0.73779527559055114</v>
      </c>
      <c r="P39" s="20">
        <v>0.12283464566929134</v>
      </c>
    </row>
    <row r="40" spans="1:16" ht="15.95" customHeight="1">
      <c r="B40" s="58"/>
      <c r="C40" s="54" t="s">
        <v>255</v>
      </c>
      <c r="D40" s="21">
        <v>1102</v>
      </c>
      <c r="E40" s="22">
        <v>98</v>
      </c>
      <c r="F40" s="23">
        <v>74</v>
      </c>
      <c r="G40" s="23">
        <v>66</v>
      </c>
      <c r="H40" s="23">
        <v>17</v>
      </c>
      <c r="I40" s="23">
        <v>48</v>
      </c>
      <c r="J40" s="23">
        <v>38</v>
      </c>
      <c r="K40" s="23">
        <v>34</v>
      </c>
      <c r="L40" s="23">
        <v>10</v>
      </c>
      <c r="M40" s="23">
        <v>28</v>
      </c>
      <c r="N40" s="23">
        <v>60</v>
      </c>
      <c r="O40" s="23">
        <v>834</v>
      </c>
      <c r="P40" s="23">
        <v>119</v>
      </c>
    </row>
    <row r="41" spans="1:16" ht="15.95" customHeight="1">
      <c r="B41" s="58"/>
      <c r="C41" s="53"/>
      <c r="D41" s="24">
        <v>1</v>
      </c>
      <c r="E41" s="19">
        <v>8.8929219600725959E-2</v>
      </c>
      <c r="F41" s="20">
        <v>6.7150635208711437E-2</v>
      </c>
      <c r="G41" s="20">
        <v>5.9891107078039928E-2</v>
      </c>
      <c r="H41" s="20">
        <v>1.5426497277676952E-2</v>
      </c>
      <c r="I41" s="20">
        <v>4.3557168784029036E-2</v>
      </c>
      <c r="J41" s="20">
        <v>3.4482758620689655E-2</v>
      </c>
      <c r="K41" s="20">
        <v>3.0852994555353903E-2</v>
      </c>
      <c r="L41" s="20">
        <v>9.0744101633393835E-3</v>
      </c>
      <c r="M41" s="20">
        <v>2.5408348457350273E-2</v>
      </c>
      <c r="N41" s="20">
        <v>5.4446460980036297E-2</v>
      </c>
      <c r="O41" s="20">
        <v>0.75680580762250449</v>
      </c>
      <c r="P41" s="20">
        <v>0.10798548094373865</v>
      </c>
    </row>
    <row r="42" spans="1:16" ht="15.95" customHeight="1">
      <c r="B42" s="58"/>
      <c r="C42" s="54" t="s">
        <v>220</v>
      </c>
      <c r="D42" s="21">
        <v>4438</v>
      </c>
      <c r="E42" s="22">
        <v>388</v>
      </c>
      <c r="F42" s="23">
        <v>236</v>
      </c>
      <c r="G42" s="23">
        <v>240</v>
      </c>
      <c r="H42" s="23">
        <v>44</v>
      </c>
      <c r="I42" s="23">
        <v>112</v>
      </c>
      <c r="J42" s="23">
        <v>80</v>
      </c>
      <c r="K42" s="23">
        <v>112</v>
      </c>
      <c r="L42" s="23">
        <v>28</v>
      </c>
      <c r="M42" s="23">
        <v>73</v>
      </c>
      <c r="N42" s="23">
        <v>190</v>
      </c>
      <c r="O42" s="23">
        <v>3437</v>
      </c>
      <c r="P42" s="23">
        <v>452</v>
      </c>
    </row>
    <row r="43" spans="1:16" ht="15.95" customHeight="1">
      <c r="B43" s="58"/>
      <c r="C43" s="53"/>
      <c r="D43" s="24">
        <v>1</v>
      </c>
      <c r="E43" s="19">
        <v>8.7426768814781439E-2</v>
      </c>
      <c r="F43" s="20">
        <v>5.3177106804867057E-2</v>
      </c>
      <c r="G43" s="20">
        <v>5.4078413699864804E-2</v>
      </c>
      <c r="H43" s="20">
        <v>9.9143758449752144E-3</v>
      </c>
      <c r="I43" s="20">
        <v>2.5236593059936908E-2</v>
      </c>
      <c r="J43" s="20">
        <v>1.8026137899954935E-2</v>
      </c>
      <c r="K43" s="20">
        <v>2.5236593059936908E-2</v>
      </c>
      <c r="L43" s="20">
        <v>6.3091482649842269E-3</v>
      </c>
      <c r="M43" s="20">
        <v>1.6448850833708877E-2</v>
      </c>
      <c r="N43" s="20">
        <v>4.2812077512392972E-2</v>
      </c>
      <c r="O43" s="20">
        <v>0.77444794952681384</v>
      </c>
      <c r="P43" s="20">
        <v>0.10184767913474538</v>
      </c>
    </row>
    <row r="44" spans="1:16" ht="15.95" customHeight="1">
      <c r="B44" s="58"/>
      <c r="C44" s="54" t="s">
        <v>213</v>
      </c>
      <c r="D44" s="21">
        <v>1662</v>
      </c>
      <c r="E44" s="22">
        <v>85</v>
      </c>
      <c r="F44" s="23">
        <v>50</v>
      </c>
      <c r="G44" s="23">
        <v>49</v>
      </c>
      <c r="H44" s="23">
        <v>12</v>
      </c>
      <c r="I44" s="23">
        <v>24</v>
      </c>
      <c r="J44" s="23">
        <v>18</v>
      </c>
      <c r="K44" s="23">
        <v>22</v>
      </c>
      <c r="L44" s="23">
        <v>6</v>
      </c>
      <c r="M44" s="23">
        <v>22</v>
      </c>
      <c r="N44" s="23">
        <v>41</v>
      </c>
      <c r="O44" s="23">
        <v>1391</v>
      </c>
      <c r="P44" s="23">
        <v>134</v>
      </c>
    </row>
    <row r="45" spans="1:16" ht="15.95" customHeight="1">
      <c r="B45" s="58"/>
      <c r="C45" s="59"/>
      <c r="D45" s="18">
        <v>1</v>
      </c>
      <c r="E45" s="32">
        <v>5.1143200962695548E-2</v>
      </c>
      <c r="F45" s="33">
        <v>3.0084235860409144E-2</v>
      </c>
      <c r="G45" s="33">
        <v>2.9482551143200964E-2</v>
      </c>
      <c r="H45" s="33">
        <v>7.2202166064981952E-3</v>
      </c>
      <c r="I45" s="33">
        <v>1.444043321299639E-2</v>
      </c>
      <c r="J45" s="33">
        <v>1.0830324909747292E-2</v>
      </c>
      <c r="K45" s="33">
        <v>1.3237063778580024E-2</v>
      </c>
      <c r="L45" s="33">
        <v>3.6101083032490976E-3</v>
      </c>
      <c r="M45" s="33">
        <v>1.3237063778580024E-2</v>
      </c>
      <c r="N45" s="33">
        <v>2.4669073405535501E-2</v>
      </c>
      <c r="O45" s="33">
        <v>0.83694344163658241</v>
      </c>
      <c r="P45" s="33">
        <v>8.0625752105896509E-2</v>
      </c>
    </row>
    <row r="46" spans="1:16" ht="15.95" customHeight="1">
      <c r="A46" s="38"/>
      <c r="B46" s="41"/>
      <c r="C46" s="47"/>
      <c r="D46" s="42"/>
      <c r="E46" s="42"/>
      <c r="F46" s="42"/>
      <c r="G46" s="42"/>
      <c r="H46" s="42"/>
      <c r="I46" s="42"/>
      <c r="J46" s="42"/>
      <c r="K46" s="42"/>
      <c r="L46" s="42"/>
      <c r="M46" s="42"/>
      <c r="N46" s="42"/>
      <c r="O46" s="42"/>
      <c r="P46" s="42"/>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 hidden="1" customHeight="1">
      <c r="A184" s="38"/>
      <c r="B184" s="40"/>
      <c r="C184" s="37"/>
      <c r="D184" s="37"/>
      <c r="E184" s="37"/>
      <c r="F184" s="37"/>
      <c r="G184" s="37"/>
      <c r="H184" s="37"/>
      <c r="I184" s="37"/>
      <c r="J184" s="37"/>
      <c r="K184" s="37"/>
      <c r="L184" s="37"/>
      <c r="M184" s="37"/>
      <c r="N184" s="37"/>
      <c r="O184" s="37"/>
      <c r="P184" s="37"/>
    </row>
    <row r="185" spans="1:16" ht="15" hidden="1" customHeight="1">
      <c r="A185" s="38"/>
      <c r="B185" s="40"/>
      <c r="C185" s="37"/>
      <c r="D185" s="37"/>
      <c r="E185" s="37"/>
      <c r="F185" s="37"/>
      <c r="G185" s="37"/>
      <c r="H185" s="37"/>
      <c r="I185" s="37"/>
      <c r="J185" s="37"/>
      <c r="K185" s="37"/>
      <c r="L185" s="37"/>
      <c r="M185" s="37"/>
      <c r="N185" s="37"/>
      <c r="O185" s="37"/>
      <c r="P185" s="37"/>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2:C63"/>
    <mergeCell ref="C42:C43"/>
    <mergeCell ref="C44:C45"/>
    <mergeCell ref="C46:C47"/>
    <mergeCell ref="C48:C49"/>
    <mergeCell ref="C50:C51"/>
    <mergeCell ref="C52:C53"/>
    <mergeCell ref="C54:C55"/>
    <mergeCell ref="C56:C57"/>
    <mergeCell ref="C58:C59"/>
    <mergeCell ref="C60:C61"/>
    <mergeCell ref="C86:C87"/>
    <mergeCell ref="C64:C65"/>
    <mergeCell ref="C66:C67"/>
    <mergeCell ref="C68:C69"/>
    <mergeCell ref="C70:C71"/>
    <mergeCell ref="C72:C73"/>
    <mergeCell ref="C74:C75"/>
    <mergeCell ref="C76:C77"/>
    <mergeCell ref="C78:C79"/>
    <mergeCell ref="C80:C81"/>
    <mergeCell ref="C82:C83"/>
    <mergeCell ref="C84:C85"/>
    <mergeCell ref="C132:C133"/>
    <mergeCell ref="C110:C111"/>
    <mergeCell ref="C88:C89"/>
    <mergeCell ref="C90:C91"/>
    <mergeCell ref="C92:C93"/>
    <mergeCell ref="C94:C95"/>
    <mergeCell ref="C96:C97"/>
    <mergeCell ref="C98:C99"/>
    <mergeCell ref="C100:C101"/>
    <mergeCell ref="C102:C103"/>
    <mergeCell ref="C104:C105"/>
    <mergeCell ref="C106:C107"/>
    <mergeCell ref="C108:C109"/>
    <mergeCell ref="C122:C123"/>
    <mergeCell ref="C124:C125"/>
    <mergeCell ref="C126:C127"/>
    <mergeCell ref="C128:C129"/>
    <mergeCell ref="C130:C131"/>
    <mergeCell ref="C112:C113"/>
    <mergeCell ref="C114:C115"/>
    <mergeCell ref="C116:C117"/>
    <mergeCell ref="C118:C119"/>
    <mergeCell ref="C120:C121"/>
    <mergeCell ref="C150:C151"/>
    <mergeCell ref="C152:C153"/>
    <mergeCell ref="C154:C155"/>
    <mergeCell ref="C156:C157"/>
    <mergeCell ref="C134:C135"/>
    <mergeCell ref="C140:C141"/>
    <mergeCell ref="C142:C143"/>
    <mergeCell ref="C144:C145"/>
    <mergeCell ref="C146:C147"/>
    <mergeCell ref="C148:C149"/>
    <mergeCell ref="B28:B45"/>
    <mergeCell ref="C182:C183"/>
    <mergeCell ref="C160:C161"/>
    <mergeCell ref="C162:C163"/>
    <mergeCell ref="C164:C165"/>
    <mergeCell ref="C166:C167"/>
    <mergeCell ref="C168:C169"/>
    <mergeCell ref="C170:C171"/>
    <mergeCell ref="C172:C173"/>
    <mergeCell ref="C174:C175"/>
    <mergeCell ref="C176:C177"/>
    <mergeCell ref="C178:C179"/>
    <mergeCell ref="C180:C181"/>
    <mergeCell ref="C158:C159"/>
    <mergeCell ref="C136:C137"/>
    <mergeCell ref="C138:C139"/>
  </mergeCells>
  <phoneticPr fontId="3"/>
  <conditionalFormatting sqref="E9:P9">
    <cfRule type="top10" dxfId="1686" priority="90" rank="1"/>
  </conditionalFormatting>
  <conditionalFormatting sqref="E11:P11">
    <cfRule type="top10" dxfId="1685" priority="89" rank="1"/>
  </conditionalFormatting>
  <conditionalFormatting sqref="E13:P13">
    <cfRule type="top10" dxfId="1684" priority="88" rank="1"/>
  </conditionalFormatting>
  <conditionalFormatting sqref="E15:P15">
    <cfRule type="top10" dxfId="1683" priority="87" rank="1"/>
  </conditionalFormatting>
  <conditionalFormatting sqref="E17:P17">
    <cfRule type="top10" dxfId="1682" priority="86" rank="1"/>
  </conditionalFormatting>
  <conditionalFormatting sqref="E19:P19">
    <cfRule type="top10" dxfId="1681" priority="85" rank="1"/>
  </conditionalFormatting>
  <conditionalFormatting sqref="E21:P21">
    <cfRule type="top10" dxfId="1680" priority="84" rank="1"/>
  </conditionalFormatting>
  <conditionalFormatting sqref="E23:P23">
    <cfRule type="top10" dxfId="1679" priority="83" rank="1"/>
  </conditionalFormatting>
  <conditionalFormatting sqref="E25:P25">
    <cfRule type="top10" dxfId="1678" priority="82" rank="1"/>
  </conditionalFormatting>
  <conditionalFormatting sqref="E27:P27">
    <cfRule type="top10" dxfId="1677" priority="81" rank="1"/>
  </conditionalFormatting>
  <conditionalFormatting sqref="E29:P29">
    <cfRule type="top10" dxfId="1676" priority="79" rank="1"/>
  </conditionalFormatting>
  <conditionalFormatting sqref="E31:P31">
    <cfRule type="top10" dxfId="1675" priority="78" rank="1"/>
  </conditionalFormatting>
  <conditionalFormatting sqref="E33:P33">
    <cfRule type="top10" dxfId="1674" priority="77" rank="1"/>
  </conditionalFormatting>
  <conditionalFormatting sqref="E35:P35">
    <cfRule type="top10" dxfId="1673" priority="76" rank="1"/>
  </conditionalFormatting>
  <conditionalFormatting sqref="E37:P37">
    <cfRule type="top10" dxfId="1672" priority="75" rank="1"/>
  </conditionalFormatting>
  <conditionalFormatting sqref="E39:P39">
    <cfRule type="top10" dxfId="1671" priority="74" rank="1"/>
  </conditionalFormatting>
  <conditionalFormatting sqref="E41:P41">
    <cfRule type="top10" dxfId="1670" priority="73" rank="1"/>
  </conditionalFormatting>
  <conditionalFormatting sqref="E43:P43">
    <cfRule type="top10" dxfId="1669" priority="72" rank="1"/>
  </conditionalFormatting>
  <conditionalFormatting sqref="E45:P45">
    <cfRule type="top10" dxfId="1668" priority="71" rank="1"/>
  </conditionalFormatting>
  <conditionalFormatting sqref="E47:P47">
    <cfRule type="top10" dxfId="1667" priority="69" rank="1"/>
  </conditionalFormatting>
  <conditionalFormatting sqref="E49:P49">
    <cfRule type="top10" dxfId="1666" priority="68" rank="1"/>
  </conditionalFormatting>
  <conditionalFormatting sqref="E51:P51">
    <cfRule type="top10" dxfId="1665" priority="67" rank="1"/>
  </conditionalFormatting>
  <conditionalFormatting sqref="E53:P53">
    <cfRule type="top10" dxfId="1664" priority="66" rank="1"/>
  </conditionalFormatting>
  <conditionalFormatting sqref="E55:P55">
    <cfRule type="top10" dxfId="1663" priority="65" rank="1"/>
  </conditionalFormatting>
  <conditionalFormatting sqref="E57:P57">
    <cfRule type="top10" dxfId="1662" priority="64" rank="1"/>
  </conditionalFormatting>
  <conditionalFormatting sqref="E59:P59">
    <cfRule type="top10" dxfId="1661" priority="63" rank="1"/>
  </conditionalFormatting>
  <conditionalFormatting sqref="E61:P61">
    <cfRule type="top10" dxfId="1660" priority="62" rank="1"/>
  </conditionalFormatting>
  <conditionalFormatting sqref="E63:P63">
    <cfRule type="top10" dxfId="1659" priority="61" rank="1"/>
  </conditionalFormatting>
  <conditionalFormatting sqref="E65:P65">
    <cfRule type="top10" dxfId="1658" priority="60" rank="1"/>
  </conditionalFormatting>
  <conditionalFormatting sqref="E67:P67">
    <cfRule type="top10" dxfId="1657" priority="59" rank="1"/>
  </conditionalFormatting>
  <conditionalFormatting sqref="E69:P69">
    <cfRule type="top10" dxfId="1656" priority="58" rank="1"/>
  </conditionalFormatting>
  <conditionalFormatting sqref="E71:P71">
    <cfRule type="top10" dxfId="1655" priority="57" rank="1"/>
  </conditionalFormatting>
  <conditionalFormatting sqref="E73:P73">
    <cfRule type="top10" dxfId="1654" priority="56" rank="1"/>
  </conditionalFormatting>
  <conditionalFormatting sqref="E75:P75">
    <cfRule type="top10" dxfId="1653" priority="55" rank="1"/>
  </conditionalFormatting>
  <conditionalFormatting sqref="E77:P77">
    <cfRule type="top10" dxfId="1652" priority="54" rank="1"/>
  </conditionalFormatting>
  <conditionalFormatting sqref="E79:P79">
    <cfRule type="top10" dxfId="1651" priority="53" rank="1"/>
  </conditionalFormatting>
  <conditionalFormatting sqref="E81:P81">
    <cfRule type="top10" dxfId="1650" priority="52" rank="1"/>
  </conditionalFormatting>
  <conditionalFormatting sqref="E83:P83">
    <cfRule type="top10" dxfId="1649" priority="51" rank="1"/>
  </conditionalFormatting>
  <conditionalFormatting sqref="E85:P85">
    <cfRule type="top10" dxfId="1648" priority="50" rank="1"/>
  </conditionalFormatting>
  <conditionalFormatting sqref="E87:P87">
    <cfRule type="top10" dxfId="1647" priority="49" rank="1"/>
  </conditionalFormatting>
  <conditionalFormatting sqref="E89:P89">
    <cfRule type="top10" dxfId="1646" priority="48" rank="1"/>
  </conditionalFormatting>
  <conditionalFormatting sqref="E91:P91">
    <cfRule type="top10" dxfId="1645" priority="47" rank="1"/>
  </conditionalFormatting>
  <conditionalFormatting sqref="E93:P93">
    <cfRule type="top10" dxfId="1644" priority="46" rank="1"/>
  </conditionalFormatting>
  <conditionalFormatting sqref="E95:P95">
    <cfRule type="top10" dxfId="1643" priority="45" rank="1"/>
  </conditionalFormatting>
  <conditionalFormatting sqref="E97:P97">
    <cfRule type="top10" dxfId="1642" priority="44" rank="1"/>
  </conditionalFormatting>
  <conditionalFormatting sqref="E99:P99">
    <cfRule type="top10" dxfId="1641" priority="43" rank="1"/>
  </conditionalFormatting>
  <conditionalFormatting sqref="E101:P101">
    <cfRule type="top10" dxfId="1640" priority="42" rank="1"/>
  </conditionalFormatting>
  <conditionalFormatting sqref="E103:P103">
    <cfRule type="top10" dxfId="1639" priority="41" rank="1"/>
  </conditionalFormatting>
  <conditionalFormatting sqref="E105:P105">
    <cfRule type="top10" dxfId="1638" priority="40" rank="1"/>
  </conditionalFormatting>
  <conditionalFormatting sqref="E107:P107">
    <cfRule type="top10" dxfId="1637" priority="39" rank="1"/>
  </conditionalFormatting>
  <conditionalFormatting sqref="E109:P109">
    <cfRule type="top10" dxfId="1636" priority="38" rank="1"/>
  </conditionalFormatting>
  <conditionalFormatting sqref="E111:P111">
    <cfRule type="top10" dxfId="1635" priority="37" rank="1"/>
  </conditionalFormatting>
  <conditionalFormatting sqref="E113:P113">
    <cfRule type="top10" dxfId="1634" priority="36" rank="1"/>
  </conditionalFormatting>
  <conditionalFormatting sqref="E115:P115">
    <cfRule type="top10" dxfId="1633" priority="35" rank="1"/>
  </conditionalFormatting>
  <conditionalFormatting sqref="E117:P117">
    <cfRule type="top10" dxfId="1632" priority="34" rank="1"/>
  </conditionalFormatting>
  <conditionalFormatting sqref="E119:P119">
    <cfRule type="top10" dxfId="1631" priority="33" rank="1"/>
  </conditionalFormatting>
  <conditionalFormatting sqref="E121:P121">
    <cfRule type="top10" dxfId="1630" priority="32" rank="1"/>
  </conditionalFormatting>
  <conditionalFormatting sqref="E123:P123">
    <cfRule type="top10" dxfId="1629" priority="31" rank="1"/>
  </conditionalFormatting>
  <conditionalFormatting sqref="E125:P125">
    <cfRule type="top10" dxfId="1628" priority="30" rank="1"/>
  </conditionalFormatting>
  <conditionalFormatting sqref="E127:P127">
    <cfRule type="top10" dxfId="1627" priority="29" rank="1"/>
  </conditionalFormatting>
  <conditionalFormatting sqref="E129:P129">
    <cfRule type="top10" dxfId="1626" priority="28" rank="1"/>
  </conditionalFormatting>
  <conditionalFormatting sqref="E131:P131">
    <cfRule type="top10" dxfId="1625" priority="27" rank="1"/>
  </conditionalFormatting>
  <conditionalFormatting sqref="E133:P133">
    <cfRule type="top10" dxfId="1624" priority="26" rank="1"/>
  </conditionalFormatting>
  <conditionalFormatting sqref="E135:P135">
    <cfRule type="top10" dxfId="1623" priority="25" rank="1"/>
  </conditionalFormatting>
  <conditionalFormatting sqref="E137:P137">
    <cfRule type="top10" dxfId="1622" priority="24" rank="1"/>
  </conditionalFormatting>
  <conditionalFormatting sqref="E139:P139">
    <cfRule type="top10" dxfId="1621" priority="23" rank="1"/>
  </conditionalFormatting>
  <conditionalFormatting sqref="E141:P141">
    <cfRule type="top10" dxfId="1620" priority="22" rank="1"/>
  </conditionalFormatting>
  <conditionalFormatting sqref="E143:P143">
    <cfRule type="top10" dxfId="1619" priority="21" rank="1"/>
  </conditionalFormatting>
  <conditionalFormatting sqref="E145:P145">
    <cfRule type="top10" dxfId="1618" priority="20" rank="1"/>
  </conditionalFormatting>
  <conditionalFormatting sqref="E147:P147">
    <cfRule type="top10" dxfId="1617" priority="19" rank="1"/>
  </conditionalFormatting>
  <conditionalFormatting sqref="E149:P149">
    <cfRule type="top10" dxfId="1616" priority="18" rank="1"/>
  </conditionalFormatting>
  <conditionalFormatting sqref="E151:P151">
    <cfRule type="top10" dxfId="1615" priority="17" rank="1"/>
  </conditionalFormatting>
  <conditionalFormatting sqref="E153:P153">
    <cfRule type="top10" dxfId="1614" priority="16" rank="1"/>
  </conditionalFormatting>
  <conditionalFormatting sqref="E155:P155">
    <cfRule type="top10" dxfId="1613" priority="15" rank="1"/>
  </conditionalFormatting>
  <conditionalFormatting sqref="E157:P157">
    <cfRule type="top10" dxfId="1612" priority="14" rank="1"/>
  </conditionalFormatting>
  <conditionalFormatting sqref="E159:P159">
    <cfRule type="top10" dxfId="1611" priority="13" rank="1"/>
  </conditionalFormatting>
  <conditionalFormatting sqref="E161:P161">
    <cfRule type="top10" dxfId="1610" priority="12" rank="1"/>
  </conditionalFormatting>
  <conditionalFormatting sqref="E163:P163">
    <cfRule type="top10" dxfId="1609" priority="11" rank="1"/>
  </conditionalFormatting>
  <conditionalFormatting sqref="E165:P165">
    <cfRule type="top10" dxfId="1608" priority="10" rank="1"/>
  </conditionalFormatting>
  <conditionalFormatting sqref="E167:P167">
    <cfRule type="top10" dxfId="1607" priority="9" rank="1"/>
  </conditionalFormatting>
  <conditionalFormatting sqref="E169:P169">
    <cfRule type="top10" dxfId="1606" priority="8" rank="1"/>
  </conditionalFormatting>
  <conditionalFormatting sqref="E171:P171">
    <cfRule type="top10" dxfId="1605" priority="7" rank="1"/>
  </conditionalFormatting>
  <conditionalFormatting sqref="E173:P173">
    <cfRule type="top10" dxfId="1604" priority="6" rank="1"/>
  </conditionalFormatting>
  <conditionalFormatting sqref="E175:P175">
    <cfRule type="top10" dxfId="1603" priority="5" rank="1"/>
  </conditionalFormatting>
  <conditionalFormatting sqref="E177:P177">
    <cfRule type="top10" dxfId="1602" priority="4" rank="1"/>
  </conditionalFormatting>
  <conditionalFormatting sqref="E179:P179">
    <cfRule type="top10" dxfId="1601" priority="3" rank="1"/>
  </conditionalFormatting>
  <conditionalFormatting sqref="E181:P181">
    <cfRule type="top10" dxfId="1600" priority="2" rank="1"/>
  </conditionalFormatting>
  <conditionalFormatting sqref="E183:P183">
    <cfRule type="top10" dxfId="159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329</v>
      </c>
    </row>
    <row r="3" spans="1:11" ht="15" customHeight="1">
      <c r="B3" s="4"/>
    </row>
    <row r="4" spans="1:11" ht="15" customHeight="1">
      <c r="B4" s="4" t="s">
        <v>94</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179</v>
      </c>
      <c r="F7" s="14" t="s">
        <v>180</v>
      </c>
      <c r="G7" s="14" t="s">
        <v>181</v>
      </c>
      <c r="H7" s="14" t="s">
        <v>182</v>
      </c>
      <c r="I7" s="14" t="s">
        <v>183</v>
      </c>
      <c r="J7" s="14" t="s">
        <v>176</v>
      </c>
      <c r="K7" s="14" t="s">
        <v>103</v>
      </c>
    </row>
    <row r="8" spans="1:11" ht="15.95" customHeight="1" thickTop="1">
      <c r="B8" s="48" t="s">
        <v>300</v>
      </c>
      <c r="C8" s="49"/>
      <c r="D8" s="15">
        <v>16158</v>
      </c>
      <c r="E8" s="16">
        <v>3752</v>
      </c>
      <c r="F8" s="17">
        <v>5532</v>
      </c>
      <c r="G8" s="17">
        <v>1092</v>
      </c>
      <c r="H8" s="17">
        <v>329</v>
      </c>
      <c r="I8" s="17">
        <v>114</v>
      </c>
      <c r="J8" s="17">
        <v>875</v>
      </c>
      <c r="K8" s="17">
        <v>4464</v>
      </c>
    </row>
    <row r="9" spans="1:11" ht="15.95" customHeight="1">
      <c r="B9" s="50"/>
      <c r="C9" s="51"/>
      <c r="D9" s="18">
        <v>1</v>
      </c>
      <c r="E9" s="32">
        <v>0.23220695630647356</v>
      </c>
      <c r="F9" s="33">
        <v>0.34236910508726326</v>
      </c>
      <c r="G9" s="33">
        <v>6.7582621611585597E-2</v>
      </c>
      <c r="H9" s="33">
        <v>2.0361430870157196E-2</v>
      </c>
      <c r="I9" s="33">
        <v>7.0553286297809137E-3</v>
      </c>
      <c r="J9" s="33">
        <v>5.4152741675949995E-2</v>
      </c>
      <c r="K9" s="33">
        <v>0.27627181581878946</v>
      </c>
    </row>
    <row r="10" spans="1:11" ht="15.95" customHeight="1">
      <c r="B10" s="57" t="s">
        <v>487</v>
      </c>
      <c r="C10" s="52" t="s">
        <v>209</v>
      </c>
      <c r="D10" s="34">
        <v>1857</v>
      </c>
      <c r="E10" s="35">
        <v>450</v>
      </c>
      <c r="F10" s="36">
        <v>815</v>
      </c>
      <c r="G10" s="36">
        <v>242</v>
      </c>
      <c r="H10" s="36">
        <v>81</v>
      </c>
      <c r="I10" s="36">
        <v>34</v>
      </c>
      <c r="J10" s="36">
        <v>131</v>
      </c>
      <c r="K10" s="36">
        <v>104</v>
      </c>
    </row>
    <row r="11" spans="1:11" ht="15.95" customHeight="1">
      <c r="B11" s="58"/>
      <c r="C11" s="53"/>
      <c r="D11" s="18">
        <v>1</v>
      </c>
      <c r="E11" s="19">
        <v>0.24232633279483037</v>
      </c>
      <c r="F11" s="20">
        <v>0.43887991383952613</v>
      </c>
      <c r="G11" s="20">
        <v>0.13031771674744211</v>
      </c>
      <c r="H11" s="20">
        <v>4.361873990306947E-2</v>
      </c>
      <c r="I11" s="20">
        <v>1.830910070005385E-2</v>
      </c>
      <c r="J11" s="20">
        <v>7.0543887991383947E-2</v>
      </c>
      <c r="K11" s="20">
        <v>5.6004308023694133E-2</v>
      </c>
    </row>
    <row r="12" spans="1:11" ht="15.95" customHeight="1">
      <c r="B12" s="58"/>
      <c r="C12" s="54" t="s">
        <v>210</v>
      </c>
      <c r="D12" s="21">
        <v>459</v>
      </c>
      <c r="E12" s="22">
        <v>86</v>
      </c>
      <c r="F12" s="23">
        <v>132</v>
      </c>
      <c r="G12" s="23">
        <v>83</v>
      </c>
      <c r="H12" s="23">
        <v>42</v>
      </c>
      <c r="I12" s="23">
        <v>17</v>
      </c>
      <c r="J12" s="23">
        <v>56</v>
      </c>
      <c r="K12" s="23">
        <v>43</v>
      </c>
    </row>
    <row r="13" spans="1:11" ht="15.95" customHeight="1">
      <c r="B13" s="58"/>
      <c r="C13" s="53"/>
      <c r="D13" s="24">
        <v>1</v>
      </c>
      <c r="E13" s="19">
        <v>0.18736383442265794</v>
      </c>
      <c r="F13" s="20">
        <v>0.28758169934640521</v>
      </c>
      <c r="G13" s="20">
        <v>0.18082788671023964</v>
      </c>
      <c r="H13" s="20">
        <v>9.1503267973856203E-2</v>
      </c>
      <c r="I13" s="20">
        <v>3.7037037037037035E-2</v>
      </c>
      <c r="J13" s="20">
        <v>0.12200435729847495</v>
      </c>
      <c r="K13" s="20">
        <v>9.3681917211328972E-2</v>
      </c>
    </row>
    <row r="14" spans="1:11" ht="15.95" customHeight="1">
      <c r="B14" s="58"/>
      <c r="C14" s="54" t="s">
        <v>253</v>
      </c>
      <c r="D14" s="21">
        <v>429</v>
      </c>
      <c r="E14" s="22">
        <v>87</v>
      </c>
      <c r="F14" s="23">
        <v>154</v>
      </c>
      <c r="G14" s="23">
        <v>74</v>
      </c>
      <c r="H14" s="23">
        <v>35</v>
      </c>
      <c r="I14" s="23">
        <v>19</v>
      </c>
      <c r="J14" s="23">
        <v>33</v>
      </c>
      <c r="K14" s="23">
        <v>27</v>
      </c>
    </row>
    <row r="15" spans="1:11" ht="15.95" customHeight="1">
      <c r="B15" s="58"/>
      <c r="C15" s="53"/>
      <c r="D15" s="24">
        <v>1</v>
      </c>
      <c r="E15" s="19">
        <v>0.20279720279720279</v>
      </c>
      <c r="F15" s="20">
        <v>0.35897435897435898</v>
      </c>
      <c r="G15" s="20">
        <v>0.17249417249417248</v>
      </c>
      <c r="H15" s="20">
        <v>8.1585081585081584E-2</v>
      </c>
      <c r="I15" s="20">
        <v>4.4289044289044288E-2</v>
      </c>
      <c r="J15" s="20">
        <v>7.6923076923076927E-2</v>
      </c>
      <c r="K15" s="20">
        <v>6.2937062937062943E-2</v>
      </c>
    </row>
    <row r="16" spans="1:11" ht="15.95" customHeight="1">
      <c r="B16" s="58"/>
      <c r="C16" s="54" t="s">
        <v>254</v>
      </c>
      <c r="D16" s="21">
        <v>495</v>
      </c>
      <c r="E16" s="22">
        <v>85</v>
      </c>
      <c r="F16" s="23">
        <v>203</v>
      </c>
      <c r="G16" s="23">
        <v>76</v>
      </c>
      <c r="H16" s="23">
        <v>37</v>
      </c>
      <c r="I16" s="23">
        <v>16</v>
      </c>
      <c r="J16" s="23">
        <v>40</v>
      </c>
      <c r="K16" s="23">
        <v>38</v>
      </c>
    </row>
    <row r="17" spans="2:11" ht="15.95" customHeight="1">
      <c r="B17" s="58"/>
      <c r="C17" s="53"/>
      <c r="D17" s="24">
        <v>1</v>
      </c>
      <c r="E17" s="19">
        <v>0.17171717171717171</v>
      </c>
      <c r="F17" s="20">
        <v>0.41010101010101008</v>
      </c>
      <c r="G17" s="20">
        <v>0.15353535353535352</v>
      </c>
      <c r="H17" s="20">
        <v>7.4747474747474743E-2</v>
      </c>
      <c r="I17" s="20">
        <v>3.2323232323232323E-2</v>
      </c>
      <c r="J17" s="20">
        <v>8.0808080808080815E-2</v>
      </c>
      <c r="K17" s="20">
        <v>7.6767676767676762E-2</v>
      </c>
    </row>
    <row r="18" spans="2:11" ht="15.95" customHeight="1">
      <c r="B18" s="58"/>
      <c r="C18" s="54" t="s">
        <v>208</v>
      </c>
      <c r="D18" s="21">
        <v>1752</v>
      </c>
      <c r="E18" s="22">
        <v>418</v>
      </c>
      <c r="F18" s="23">
        <v>819</v>
      </c>
      <c r="G18" s="23">
        <v>214</v>
      </c>
      <c r="H18" s="23">
        <v>79</v>
      </c>
      <c r="I18" s="23">
        <v>30</v>
      </c>
      <c r="J18" s="23">
        <v>107</v>
      </c>
      <c r="K18" s="23">
        <v>85</v>
      </c>
    </row>
    <row r="19" spans="2:11" ht="15.95" customHeight="1">
      <c r="B19" s="58"/>
      <c r="C19" s="53"/>
      <c r="D19" s="24">
        <v>1</v>
      </c>
      <c r="E19" s="19">
        <v>0.23858447488584475</v>
      </c>
      <c r="F19" s="20">
        <v>0.46746575342465752</v>
      </c>
      <c r="G19" s="20">
        <v>0.12214611872146118</v>
      </c>
      <c r="H19" s="20">
        <v>4.509132420091324E-2</v>
      </c>
      <c r="I19" s="20">
        <v>1.7123287671232876E-2</v>
      </c>
      <c r="J19" s="20">
        <v>6.107305936073059E-2</v>
      </c>
      <c r="K19" s="20">
        <v>4.8515981735159815E-2</v>
      </c>
    </row>
    <row r="20" spans="2:11" ht="15.95" customHeight="1">
      <c r="B20" s="58"/>
      <c r="C20" s="54" t="s">
        <v>211</v>
      </c>
      <c r="D20" s="21">
        <v>700</v>
      </c>
      <c r="E20" s="22">
        <v>146</v>
      </c>
      <c r="F20" s="23">
        <v>290</v>
      </c>
      <c r="G20" s="23">
        <v>91</v>
      </c>
      <c r="H20" s="23">
        <v>32</v>
      </c>
      <c r="I20" s="23">
        <v>11</v>
      </c>
      <c r="J20" s="23">
        <v>66</v>
      </c>
      <c r="K20" s="23">
        <v>64</v>
      </c>
    </row>
    <row r="21" spans="2:11" ht="15.95" customHeight="1">
      <c r="B21" s="58"/>
      <c r="C21" s="53"/>
      <c r="D21" s="24">
        <v>1</v>
      </c>
      <c r="E21" s="19">
        <v>0.20857142857142857</v>
      </c>
      <c r="F21" s="20">
        <v>0.41428571428571431</v>
      </c>
      <c r="G21" s="20">
        <v>0.13</v>
      </c>
      <c r="H21" s="20">
        <v>4.5714285714285714E-2</v>
      </c>
      <c r="I21" s="20">
        <v>1.5714285714285715E-2</v>
      </c>
      <c r="J21" s="20">
        <v>9.4285714285714292E-2</v>
      </c>
      <c r="K21" s="20">
        <v>9.1428571428571428E-2</v>
      </c>
    </row>
    <row r="22" spans="2:11" ht="15.95" customHeight="1">
      <c r="B22" s="58"/>
      <c r="C22" s="54" t="s">
        <v>255</v>
      </c>
      <c r="D22" s="21">
        <v>428</v>
      </c>
      <c r="E22" s="22">
        <v>90</v>
      </c>
      <c r="F22" s="23">
        <v>201</v>
      </c>
      <c r="G22" s="23">
        <v>60</v>
      </c>
      <c r="H22" s="23">
        <v>22</v>
      </c>
      <c r="I22" s="23">
        <v>9</v>
      </c>
      <c r="J22" s="23">
        <v>31</v>
      </c>
      <c r="K22" s="23">
        <v>15</v>
      </c>
    </row>
    <row r="23" spans="2:11" ht="15.95" customHeight="1">
      <c r="B23" s="58"/>
      <c r="C23" s="53"/>
      <c r="D23" s="24">
        <v>1</v>
      </c>
      <c r="E23" s="19">
        <v>0.2102803738317757</v>
      </c>
      <c r="F23" s="20">
        <v>0.46962616822429909</v>
      </c>
      <c r="G23" s="20">
        <v>0.14018691588785046</v>
      </c>
      <c r="H23" s="20">
        <v>5.1401869158878503E-2</v>
      </c>
      <c r="I23" s="20">
        <v>2.1028037383177569E-2</v>
      </c>
      <c r="J23" s="20">
        <v>7.2429906542056069E-2</v>
      </c>
      <c r="K23" s="20">
        <v>3.5046728971962614E-2</v>
      </c>
    </row>
    <row r="24" spans="2:11" ht="15.95" customHeight="1">
      <c r="B24" s="58"/>
      <c r="C24" s="54" t="s">
        <v>220</v>
      </c>
      <c r="D24" s="21">
        <v>2463</v>
      </c>
      <c r="E24" s="22">
        <v>655</v>
      </c>
      <c r="F24" s="23">
        <v>1187</v>
      </c>
      <c r="G24" s="23">
        <v>263</v>
      </c>
      <c r="H24" s="23">
        <v>89</v>
      </c>
      <c r="I24" s="23">
        <v>28</v>
      </c>
      <c r="J24" s="23">
        <v>119</v>
      </c>
      <c r="K24" s="23">
        <v>122</v>
      </c>
    </row>
    <row r="25" spans="2:11" ht="15.95" customHeight="1">
      <c r="B25" s="58"/>
      <c r="C25" s="53"/>
      <c r="D25" s="24">
        <v>1</v>
      </c>
      <c r="E25" s="19">
        <v>0.26593585058871294</v>
      </c>
      <c r="F25" s="20">
        <v>0.48193260251725539</v>
      </c>
      <c r="G25" s="20">
        <v>0.10678034916768168</v>
      </c>
      <c r="H25" s="20">
        <v>3.6134794965489242E-2</v>
      </c>
      <c r="I25" s="20">
        <v>1.1368250101502234E-2</v>
      </c>
      <c r="J25" s="20">
        <v>4.8315062931384489E-2</v>
      </c>
      <c r="K25" s="20">
        <v>4.9533089727974017E-2</v>
      </c>
    </row>
    <row r="26" spans="2:11" ht="15.95" customHeight="1">
      <c r="B26" s="58"/>
      <c r="C26" s="54" t="s">
        <v>213</v>
      </c>
      <c r="D26" s="21">
        <v>2089</v>
      </c>
      <c r="E26" s="22">
        <v>884</v>
      </c>
      <c r="F26" s="23">
        <v>855</v>
      </c>
      <c r="G26" s="23">
        <v>112</v>
      </c>
      <c r="H26" s="23">
        <v>28</v>
      </c>
      <c r="I26" s="23">
        <v>5</v>
      </c>
      <c r="J26" s="23">
        <v>124</v>
      </c>
      <c r="K26" s="23">
        <v>81</v>
      </c>
    </row>
    <row r="27" spans="2:11" ht="15.95" customHeight="1">
      <c r="B27" s="58"/>
      <c r="C27" s="59"/>
      <c r="D27" s="18">
        <v>1</v>
      </c>
      <c r="E27" s="32">
        <v>0.42316898037338441</v>
      </c>
      <c r="F27" s="33">
        <v>0.40928674006701771</v>
      </c>
      <c r="G27" s="33">
        <v>5.3614169459071326E-2</v>
      </c>
      <c r="H27" s="33">
        <v>1.3403542364767831E-2</v>
      </c>
      <c r="I27" s="33">
        <v>2.3934897079942556E-3</v>
      </c>
      <c r="J27" s="33">
        <v>5.9358544758257539E-2</v>
      </c>
      <c r="K27" s="33">
        <v>3.8774533269506944E-2</v>
      </c>
    </row>
    <row r="28" spans="2:11" ht="15.95" customHeight="1">
      <c r="B28" s="57" t="s">
        <v>488</v>
      </c>
      <c r="C28" s="52" t="s">
        <v>209</v>
      </c>
      <c r="D28" s="34">
        <v>4322</v>
      </c>
      <c r="E28" s="35">
        <v>1011</v>
      </c>
      <c r="F28" s="36">
        <v>2090</v>
      </c>
      <c r="G28" s="36">
        <v>467</v>
      </c>
      <c r="H28" s="36">
        <v>154</v>
      </c>
      <c r="I28" s="36">
        <v>52</v>
      </c>
      <c r="J28" s="36">
        <v>303</v>
      </c>
      <c r="K28" s="36">
        <v>245</v>
      </c>
    </row>
    <row r="29" spans="2:11" ht="15.95" customHeight="1">
      <c r="B29" s="58"/>
      <c r="C29" s="53"/>
      <c r="D29" s="24">
        <v>1</v>
      </c>
      <c r="E29" s="19">
        <v>0.23391948172142527</v>
      </c>
      <c r="F29" s="20">
        <v>0.48357242017584451</v>
      </c>
      <c r="G29" s="20">
        <v>0.10805182785747339</v>
      </c>
      <c r="H29" s="20">
        <v>3.5631652012956962E-2</v>
      </c>
      <c r="I29" s="20">
        <v>1.2031466913465988E-2</v>
      </c>
      <c r="J29" s="20">
        <v>7.0106432207311428E-2</v>
      </c>
      <c r="K29" s="20">
        <v>5.6686719111522441E-2</v>
      </c>
    </row>
    <row r="30" spans="2:11" ht="15.95" customHeight="1">
      <c r="B30" s="58"/>
      <c r="C30" s="54" t="s">
        <v>210</v>
      </c>
      <c r="D30" s="21">
        <v>994</v>
      </c>
      <c r="E30" s="22">
        <v>172</v>
      </c>
      <c r="F30" s="23">
        <v>382</v>
      </c>
      <c r="G30" s="23">
        <v>129</v>
      </c>
      <c r="H30" s="23">
        <v>56</v>
      </c>
      <c r="I30" s="23">
        <v>26</v>
      </c>
      <c r="J30" s="23">
        <v>117</v>
      </c>
      <c r="K30" s="23">
        <v>112</v>
      </c>
    </row>
    <row r="31" spans="2:11" ht="15.95" customHeight="1">
      <c r="B31" s="58"/>
      <c r="C31" s="53"/>
      <c r="D31" s="24">
        <v>1</v>
      </c>
      <c r="E31" s="19">
        <v>0.17303822937625754</v>
      </c>
      <c r="F31" s="20">
        <v>0.38430583501006038</v>
      </c>
      <c r="G31" s="20">
        <v>0.12977867203219315</v>
      </c>
      <c r="H31" s="20">
        <v>5.6338028169014086E-2</v>
      </c>
      <c r="I31" s="20">
        <v>2.6156941649899398E-2</v>
      </c>
      <c r="J31" s="20">
        <v>0.11770623742454728</v>
      </c>
      <c r="K31" s="20">
        <v>0.11267605633802817</v>
      </c>
    </row>
    <row r="32" spans="2:11" ht="15.95" customHeight="1">
      <c r="B32" s="58"/>
      <c r="C32" s="54" t="s">
        <v>253</v>
      </c>
      <c r="D32" s="21">
        <v>855</v>
      </c>
      <c r="E32" s="22">
        <v>141</v>
      </c>
      <c r="F32" s="23">
        <v>313</v>
      </c>
      <c r="G32" s="23">
        <v>127</v>
      </c>
      <c r="H32" s="23">
        <v>59</v>
      </c>
      <c r="I32" s="23">
        <v>28</v>
      </c>
      <c r="J32" s="23">
        <v>89</v>
      </c>
      <c r="K32" s="23">
        <v>98</v>
      </c>
    </row>
    <row r="33" spans="1:11" ht="15.95" customHeight="1">
      <c r="B33" s="58"/>
      <c r="C33" s="53"/>
      <c r="D33" s="24">
        <v>1</v>
      </c>
      <c r="E33" s="19">
        <v>0.1649122807017544</v>
      </c>
      <c r="F33" s="20">
        <v>0.36608187134502923</v>
      </c>
      <c r="G33" s="20">
        <v>0.14853801169590644</v>
      </c>
      <c r="H33" s="20">
        <v>6.9005847953216376E-2</v>
      </c>
      <c r="I33" s="20">
        <v>3.2748538011695909E-2</v>
      </c>
      <c r="J33" s="20">
        <v>0.10409356725146199</v>
      </c>
      <c r="K33" s="20">
        <v>0.11461988304093568</v>
      </c>
    </row>
    <row r="34" spans="1:11" ht="15.95" customHeight="1">
      <c r="B34" s="58"/>
      <c r="C34" s="54" t="s">
        <v>254</v>
      </c>
      <c r="D34" s="21">
        <v>2123</v>
      </c>
      <c r="E34" s="22">
        <v>453</v>
      </c>
      <c r="F34" s="23">
        <v>964</v>
      </c>
      <c r="G34" s="23">
        <v>260</v>
      </c>
      <c r="H34" s="23">
        <v>94</v>
      </c>
      <c r="I34" s="23">
        <v>32</v>
      </c>
      <c r="J34" s="23">
        <v>163</v>
      </c>
      <c r="K34" s="23">
        <v>157</v>
      </c>
    </row>
    <row r="35" spans="1:11" ht="15.95" customHeight="1">
      <c r="B35" s="58"/>
      <c r="C35" s="53"/>
      <c r="D35" s="24">
        <v>1</v>
      </c>
      <c r="E35" s="19">
        <v>0.21337729627885069</v>
      </c>
      <c r="F35" s="20">
        <v>0.4540744229863401</v>
      </c>
      <c r="G35" s="20">
        <v>0.12246820536975978</v>
      </c>
      <c r="H35" s="20">
        <v>4.4276966556759306E-2</v>
      </c>
      <c r="I35" s="20">
        <v>1.5073009891662742E-2</v>
      </c>
      <c r="J35" s="20">
        <v>7.6778144135657089E-2</v>
      </c>
      <c r="K35" s="20">
        <v>7.395195478097033E-2</v>
      </c>
    </row>
    <row r="36" spans="1:11" ht="15.95" customHeight="1">
      <c r="B36" s="58"/>
      <c r="C36" s="54" t="s">
        <v>208</v>
      </c>
      <c r="D36" s="21">
        <v>5341</v>
      </c>
      <c r="E36" s="22">
        <v>1407</v>
      </c>
      <c r="F36" s="23">
        <v>2591</v>
      </c>
      <c r="G36" s="23">
        <v>513</v>
      </c>
      <c r="H36" s="23">
        <v>166</v>
      </c>
      <c r="I36" s="23">
        <v>52</v>
      </c>
      <c r="J36" s="23">
        <v>330</v>
      </c>
      <c r="K36" s="23">
        <v>282</v>
      </c>
    </row>
    <row r="37" spans="1:11" ht="15.95" customHeight="1">
      <c r="B37" s="58"/>
      <c r="C37" s="53"/>
      <c r="D37" s="24">
        <v>1</v>
      </c>
      <c r="E37" s="19">
        <v>0.26343381389252951</v>
      </c>
      <c r="F37" s="20">
        <v>0.48511514697622166</v>
      </c>
      <c r="G37" s="20">
        <v>9.6049428945890289E-2</v>
      </c>
      <c r="H37" s="20">
        <v>3.1080322037071711E-2</v>
      </c>
      <c r="I37" s="20">
        <v>9.7360044935405361E-3</v>
      </c>
      <c r="J37" s="20">
        <v>6.1786182362853395E-2</v>
      </c>
      <c r="K37" s="20">
        <v>5.2799101291892907E-2</v>
      </c>
    </row>
    <row r="38" spans="1:11" ht="15.95" customHeight="1">
      <c r="B38" s="58"/>
      <c r="C38" s="54" t="s">
        <v>211</v>
      </c>
      <c r="D38" s="21">
        <v>1270</v>
      </c>
      <c r="E38" s="22">
        <v>301</v>
      </c>
      <c r="F38" s="23">
        <v>505</v>
      </c>
      <c r="G38" s="23">
        <v>169</v>
      </c>
      <c r="H38" s="23">
        <v>48</v>
      </c>
      <c r="I38" s="23">
        <v>25</v>
      </c>
      <c r="J38" s="23">
        <v>108</v>
      </c>
      <c r="K38" s="23">
        <v>114</v>
      </c>
    </row>
    <row r="39" spans="1:11" ht="15.95" customHeight="1">
      <c r="B39" s="58"/>
      <c r="C39" s="53"/>
      <c r="D39" s="24">
        <v>1</v>
      </c>
      <c r="E39" s="19">
        <v>0.23700787401574802</v>
      </c>
      <c r="F39" s="20">
        <v>0.39763779527559057</v>
      </c>
      <c r="G39" s="20">
        <v>0.13307086614173227</v>
      </c>
      <c r="H39" s="20">
        <v>3.7795275590551181E-2</v>
      </c>
      <c r="I39" s="20">
        <v>1.968503937007874E-2</v>
      </c>
      <c r="J39" s="20">
        <v>8.5039370078740156E-2</v>
      </c>
      <c r="K39" s="20">
        <v>8.9763779527559054E-2</v>
      </c>
    </row>
    <row r="40" spans="1:11" ht="15.95" customHeight="1">
      <c r="B40" s="58"/>
      <c r="C40" s="54" t="s">
        <v>255</v>
      </c>
      <c r="D40" s="21">
        <v>1102</v>
      </c>
      <c r="E40" s="22">
        <v>208</v>
      </c>
      <c r="F40" s="23">
        <v>507</v>
      </c>
      <c r="G40" s="23">
        <v>142</v>
      </c>
      <c r="H40" s="23">
        <v>51</v>
      </c>
      <c r="I40" s="23">
        <v>23</v>
      </c>
      <c r="J40" s="23">
        <v>88</v>
      </c>
      <c r="K40" s="23">
        <v>83</v>
      </c>
    </row>
    <row r="41" spans="1:11" ht="15.95" customHeight="1">
      <c r="B41" s="58"/>
      <c r="C41" s="53"/>
      <c r="D41" s="24">
        <v>1</v>
      </c>
      <c r="E41" s="19">
        <v>0.18874773139745918</v>
      </c>
      <c r="F41" s="20">
        <v>0.46007259528130673</v>
      </c>
      <c r="G41" s="20">
        <v>0.12885662431941924</v>
      </c>
      <c r="H41" s="20">
        <v>4.6279491833030852E-2</v>
      </c>
      <c r="I41" s="20">
        <v>2.0871143375680582E-2</v>
      </c>
      <c r="J41" s="20">
        <v>7.985480943738657E-2</v>
      </c>
      <c r="K41" s="20">
        <v>7.5317604355716883E-2</v>
      </c>
    </row>
    <row r="42" spans="1:11" ht="15.95" customHeight="1">
      <c r="B42" s="58"/>
      <c r="C42" s="54" t="s">
        <v>220</v>
      </c>
      <c r="D42" s="21">
        <v>4438</v>
      </c>
      <c r="E42" s="22">
        <v>1185</v>
      </c>
      <c r="F42" s="23">
        <v>2152</v>
      </c>
      <c r="G42" s="23">
        <v>426</v>
      </c>
      <c r="H42" s="23">
        <v>132</v>
      </c>
      <c r="I42" s="23">
        <v>42</v>
      </c>
      <c r="J42" s="23">
        <v>265</v>
      </c>
      <c r="K42" s="23">
        <v>236</v>
      </c>
    </row>
    <row r="43" spans="1:11" ht="15.95" customHeight="1">
      <c r="B43" s="58"/>
      <c r="C43" s="53"/>
      <c r="D43" s="24">
        <v>1</v>
      </c>
      <c r="E43" s="19">
        <v>0.26701216764308244</v>
      </c>
      <c r="F43" s="20">
        <v>0.48490310950878773</v>
      </c>
      <c r="G43" s="20">
        <v>9.5989184317260029E-2</v>
      </c>
      <c r="H43" s="20">
        <v>2.9743127534925643E-2</v>
      </c>
      <c r="I43" s="20">
        <v>9.4637223974763408E-3</v>
      </c>
      <c r="J43" s="20">
        <v>5.971158179360072E-2</v>
      </c>
      <c r="K43" s="20">
        <v>5.3177106804867057E-2</v>
      </c>
    </row>
    <row r="44" spans="1:11" ht="15.95" customHeight="1">
      <c r="B44" s="58"/>
      <c r="C44" s="54" t="s">
        <v>213</v>
      </c>
      <c r="D44" s="21">
        <v>1662</v>
      </c>
      <c r="E44" s="22">
        <v>624</v>
      </c>
      <c r="F44" s="23">
        <v>619</v>
      </c>
      <c r="G44" s="23">
        <v>100</v>
      </c>
      <c r="H44" s="23">
        <v>31</v>
      </c>
      <c r="I44" s="23">
        <v>14</v>
      </c>
      <c r="J44" s="23">
        <v>158</v>
      </c>
      <c r="K44" s="23">
        <v>116</v>
      </c>
    </row>
    <row r="45" spans="1:11" ht="15.95" customHeight="1">
      <c r="B45" s="58"/>
      <c r="C45" s="59"/>
      <c r="D45" s="18">
        <v>1</v>
      </c>
      <c r="E45" s="32">
        <v>0.37545126353790614</v>
      </c>
      <c r="F45" s="33">
        <v>0.37244283995186522</v>
      </c>
      <c r="G45" s="33">
        <v>6.0168471720818288E-2</v>
      </c>
      <c r="H45" s="33">
        <v>1.8652226233453671E-2</v>
      </c>
      <c r="I45" s="33">
        <v>8.4235860409145602E-3</v>
      </c>
      <c r="J45" s="33">
        <v>9.5066185318892896E-2</v>
      </c>
      <c r="K45" s="33">
        <v>6.9795427196149215E-2</v>
      </c>
    </row>
    <row r="46" spans="1:11" ht="15.95" customHeight="1">
      <c r="A46" s="38"/>
      <c r="B46" s="41"/>
      <c r="C46" s="47"/>
      <c r="D46" s="42"/>
      <c r="E46" s="42"/>
      <c r="F46" s="42"/>
      <c r="G46" s="42"/>
      <c r="H46" s="42"/>
      <c r="I46" s="42"/>
      <c r="J46" s="42"/>
      <c r="K46" s="42"/>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 hidden="1" customHeight="1">
      <c r="A184" s="38"/>
      <c r="B184" s="40"/>
      <c r="C184" s="37"/>
      <c r="D184" s="37"/>
      <c r="E184" s="37"/>
      <c r="F184" s="37"/>
      <c r="G184" s="37"/>
      <c r="H184" s="37"/>
      <c r="I184" s="37"/>
      <c r="J184" s="37"/>
      <c r="K184" s="37"/>
    </row>
    <row r="185" spans="1:11" ht="15" hidden="1" customHeight="1">
      <c r="A185" s="38"/>
      <c r="B185" s="40"/>
      <c r="C185" s="37"/>
      <c r="D185" s="37"/>
      <c r="E185" s="37"/>
      <c r="F185" s="37"/>
      <c r="G185" s="37"/>
      <c r="H185" s="37"/>
      <c r="I185" s="37"/>
      <c r="J185" s="37"/>
      <c r="K185" s="37"/>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2:C63"/>
    <mergeCell ref="C42:C43"/>
    <mergeCell ref="C44:C45"/>
    <mergeCell ref="C46:C47"/>
    <mergeCell ref="C48:C49"/>
    <mergeCell ref="C50:C51"/>
    <mergeCell ref="C52:C53"/>
    <mergeCell ref="C54:C55"/>
    <mergeCell ref="C56:C57"/>
    <mergeCell ref="C58:C59"/>
    <mergeCell ref="C60:C61"/>
    <mergeCell ref="C86:C87"/>
    <mergeCell ref="C64:C65"/>
    <mergeCell ref="C66:C67"/>
    <mergeCell ref="C68:C69"/>
    <mergeCell ref="C70:C71"/>
    <mergeCell ref="C72:C73"/>
    <mergeCell ref="C74:C75"/>
    <mergeCell ref="C76:C77"/>
    <mergeCell ref="C78:C79"/>
    <mergeCell ref="C80:C81"/>
    <mergeCell ref="C82:C83"/>
    <mergeCell ref="C84:C85"/>
    <mergeCell ref="C132:C133"/>
    <mergeCell ref="C110:C111"/>
    <mergeCell ref="C88:C89"/>
    <mergeCell ref="C90:C91"/>
    <mergeCell ref="C92:C93"/>
    <mergeCell ref="C94:C95"/>
    <mergeCell ref="C96:C97"/>
    <mergeCell ref="C98:C99"/>
    <mergeCell ref="C100:C101"/>
    <mergeCell ref="C102:C103"/>
    <mergeCell ref="C104:C105"/>
    <mergeCell ref="C106:C107"/>
    <mergeCell ref="C108:C109"/>
    <mergeCell ref="C122:C123"/>
    <mergeCell ref="C124:C125"/>
    <mergeCell ref="C126:C127"/>
    <mergeCell ref="C128:C129"/>
    <mergeCell ref="C130:C131"/>
    <mergeCell ref="C112:C113"/>
    <mergeCell ref="C114:C115"/>
    <mergeCell ref="C116:C117"/>
    <mergeCell ref="C118:C119"/>
    <mergeCell ref="C120:C121"/>
    <mergeCell ref="C150:C151"/>
    <mergeCell ref="C152:C153"/>
    <mergeCell ref="C154:C155"/>
    <mergeCell ref="C156:C157"/>
    <mergeCell ref="C134:C135"/>
    <mergeCell ref="C140:C141"/>
    <mergeCell ref="C142:C143"/>
    <mergeCell ref="C144:C145"/>
    <mergeCell ref="C146:C147"/>
    <mergeCell ref="C148:C149"/>
    <mergeCell ref="B28:B45"/>
    <mergeCell ref="C182:C183"/>
    <mergeCell ref="C160:C161"/>
    <mergeCell ref="C162:C163"/>
    <mergeCell ref="C164:C165"/>
    <mergeCell ref="C166:C167"/>
    <mergeCell ref="C168:C169"/>
    <mergeCell ref="C170:C171"/>
    <mergeCell ref="C172:C173"/>
    <mergeCell ref="C174:C175"/>
    <mergeCell ref="C176:C177"/>
    <mergeCell ref="C178:C179"/>
    <mergeCell ref="C180:C181"/>
    <mergeCell ref="C158:C159"/>
    <mergeCell ref="C136:C137"/>
    <mergeCell ref="C138:C139"/>
  </mergeCells>
  <phoneticPr fontId="3"/>
  <conditionalFormatting sqref="E9:K9">
    <cfRule type="top10" dxfId="1598" priority="90" rank="1"/>
  </conditionalFormatting>
  <conditionalFormatting sqref="E11:K11">
    <cfRule type="top10" dxfId="1597" priority="89" rank="1"/>
  </conditionalFormatting>
  <conditionalFormatting sqref="E13:K13">
    <cfRule type="top10" dxfId="1596" priority="88" rank="1"/>
  </conditionalFormatting>
  <conditionalFormatting sqref="E15:K15">
    <cfRule type="top10" dxfId="1595" priority="87" rank="1"/>
  </conditionalFormatting>
  <conditionalFormatting sqref="E17:K17">
    <cfRule type="top10" dxfId="1594" priority="86" rank="1"/>
  </conditionalFormatting>
  <conditionalFormatting sqref="E19:K19">
    <cfRule type="top10" dxfId="1593" priority="85" rank="1"/>
  </conditionalFormatting>
  <conditionalFormatting sqref="E21:K21">
    <cfRule type="top10" dxfId="1592" priority="84" rank="1"/>
  </conditionalFormatting>
  <conditionalFormatting sqref="E23:K23">
    <cfRule type="top10" dxfId="1591" priority="83" rank="1"/>
  </conditionalFormatting>
  <conditionalFormatting sqref="E25:K25">
    <cfRule type="top10" dxfId="1590" priority="82" rank="1"/>
  </conditionalFormatting>
  <conditionalFormatting sqref="E27:K27">
    <cfRule type="top10" dxfId="1589" priority="81" rank="1"/>
  </conditionalFormatting>
  <conditionalFormatting sqref="E29:K29">
    <cfRule type="top10" dxfId="1588" priority="79" rank="1"/>
  </conditionalFormatting>
  <conditionalFormatting sqref="E31:K31">
    <cfRule type="top10" dxfId="1587" priority="78" rank="1"/>
  </conditionalFormatting>
  <conditionalFormatting sqref="E33:K33">
    <cfRule type="top10" dxfId="1586" priority="77" rank="1"/>
  </conditionalFormatting>
  <conditionalFormatting sqref="E35:K35">
    <cfRule type="top10" dxfId="1585" priority="76" rank="1"/>
  </conditionalFormatting>
  <conditionalFormatting sqref="E37:K37">
    <cfRule type="top10" dxfId="1584" priority="75" rank="1"/>
  </conditionalFormatting>
  <conditionalFormatting sqref="E39:K39">
    <cfRule type="top10" dxfId="1583" priority="74" rank="1"/>
  </conditionalFormatting>
  <conditionalFormatting sqref="E41:K41">
    <cfRule type="top10" dxfId="1582" priority="73" rank="1"/>
  </conditionalFormatting>
  <conditionalFormatting sqref="E43:K43">
    <cfRule type="top10" dxfId="1581" priority="72" rank="1"/>
  </conditionalFormatting>
  <conditionalFormatting sqref="E45:K45">
    <cfRule type="top10" dxfId="1580" priority="71" rank="1"/>
  </conditionalFormatting>
  <conditionalFormatting sqref="E47:K47">
    <cfRule type="top10" dxfId="1579" priority="69" rank="1"/>
  </conditionalFormatting>
  <conditionalFormatting sqref="E49:K49">
    <cfRule type="top10" dxfId="1578" priority="68" rank="1"/>
  </conditionalFormatting>
  <conditionalFormatting sqref="E51:K51">
    <cfRule type="top10" dxfId="1577" priority="67" rank="1"/>
  </conditionalFormatting>
  <conditionalFormatting sqref="E53:K53">
    <cfRule type="top10" dxfId="1576" priority="66" rank="1"/>
  </conditionalFormatting>
  <conditionalFormatting sqref="E55:K55">
    <cfRule type="top10" dxfId="1575" priority="65" rank="1"/>
  </conditionalFormatting>
  <conditionalFormatting sqref="E57:K57">
    <cfRule type="top10" dxfId="1574" priority="64" rank="1"/>
  </conditionalFormatting>
  <conditionalFormatting sqref="E59:K59">
    <cfRule type="top10" dxfId="1573" priority="63" rank="1"/>
  </conditionalFormatting>
  <conditionalFormatting sqref="E61:K61">
    <cfRule type="top10" dxfId="1572" priority="62" rank="1"/>
  </conditionalFormatting>
  <conditionalFormatting sqref="E63:K63">
    <cfRule type="top10" dxfId="1571" priority="61" rank="1"/>
  </conditionalFormatting>
  <conditionalFormatting sqref="E65:K65">
    <cfRule type="top10" dxfId="1570" priority="60" rank="1"/>
  </conditionalFormatting>
  <conditionalFormatting sqref="E67:K67">
    <cfRule type="top10" dxfId="1569" priority="59" rank="1"/>
  </conditionalFormatting>
  <conditionalFormatting sqref="E69:K69">
    <cfRule type="top10" dxfId="1568" priority="58" rank="1"/>
  </conditionalFormatting>
  <conditionalFormatting sqref="E71:K71">
    <cfRule type="top10" dxfId="1567" priority="57" rank="1"/>
  </conditionalFormatting>
  <conditionalFormatting sqref="E73:K73">
    <cfRule type="top10" dxfId="1566" priority="56" rank="1"/>
  </conditionalFormatting>
  <conditionalFormatting sqref="E75:K75">
    <cfRule type="top10" dxfId="1565" priority="55" rank="1"/>
  </conditionalFormatting>
  <conditionalFormatting sqref="E77:K77">
    <cfRule type="top10" dxfId="1564" priority="54" rank="1"/>
  </conditionalFormatting>
  <conditionalFormatting sqref="E79:K79">
    <cfRule type="top10" dxfId="1563" priority="53" rank="1"/>
  </conditionalFormatting>
  <conditionalFormatting sqref="E81:K81">
    <cfRule type="top10" dxfId="1562" priority="52" rank="1"/>
  </conditionalFormatting>
  <conditionalFormatting sqref="E83:K83">
    <cfRule type="top10" dxfId="1561" priority="51" rank="1"/>
  </conditionalFormatting>
  <conditionalFormatting sqref="E85:K85">
    <cfRule type="top10" dxfId="1560" priority="50" rank="1"/>
  </conditionalFormatting>
  <conditionalFormatting sqref="E87:K87">
    <cfRule type="top10" dxfId="1559" priority="49" rank="1"/>
  </conditionalFormatting>
  <conditionalFormatting sqref="E89:K89">
    <cfRule type="top10" dxfId="1558" priority="48" rank="1"/>
  </conditionalFormatting>
  <conditionalFormatting sqref="E91:K91">
    <cfRule type="top10" dxfId="1557" priority="47" rank="1"/>
  </conditionalFormatting>
  <conditionalFormatting sqref="E93:K93">
    <cfRule type="top10" dxfId="1556" priority="46" rank="1"/>
  </conditionalFormatting>
  <conditionalFormatting sqref="E95:K95">
    <cfRule type="top10" dxfId="1555" priority="45" rank="1"/>
  </conditionalFormatting>
  <conditionalFormatting sqref="E97:K97">
    <cfRule type="top10" dxfId="1554" priority="44" rank="1"/>
  </conditionalFormatting>
  <conditionalFormatting sqref="E99:K99">
    <cfRule type="top10" dxfId="1553" priority="43" rank="1"/>
  </conditionalFormatting>
  <conditionalFormatting sqref="E101:K101">
    <cfRule type="top10" dxfId="1552" priority="42" rank="1"/>
  </conditionalFormatting>
  <conditionalFormatting sqref="E103:K103">
    <cfRule type="top10" dxfId="1551" priority="41" rank="1"/>
  </conditionalFormatting>
  <conditionalFormatting sqref="E105:K105">
    <cfRule type="top10" dxfId="1550" priority="40" rank="1"/>
  </conditionalFormatting>
  <conditionalFormatting sqref="E107:K107">
    <cfRule type="top10" dxfId="1549" priority="39" rank="1"/>
  </conditionalFormatting>
  <conditionalFormatting sqref="E109:K109">
    <cfRule type="top10" dxfId="1548" priority="38" rank="1"/>
  </conditionalFormatting>
  <conditionalFormatting sqref="E111:K111">
    <cfRule type="top10" dxfId="1547" priority="37" rank="1"/>
  </conditionalFormatting>
  <conditionalFormatting sqref="E113:K113">
    <cfRule type="top10" dxfId="1546" priority="36" rank="1"/>
  </conditionalFormatting>
  <conditionalFormatting sqref="E115:K115">
    <cfRule type="top10" dxfId="1545" priority="35" rank="1"/>
  </conditionalFormatting>
  <conditionalFormatting sqref="E117:K117">
    <cfRule type="top10" dxfId="1544" priority="34" rank="1"/>
  </conditionalFormatting>
  <conditionalFormatting sqref="E119:K119">
    <cfRule type="top10" dxfId="1543" priority="33" rank="1"/>
  </conditionalFormatting>
  <conditionalFormatting sqref="E121:K121">
    <cfRule type="top10" dxfId="1542" priority="32" rank="1"/>
  </conditionalFormatting>
  <conditionalFormatting sqref="E123:K123">
    <cfRule type="top10" dxfId="1541" priority="31" rank="1"/>
  </conditionalFormatting>
  <conditionalFormatting sqref="E125:K125">
    <cfRule type="top10" dxfId="1540" priority="30" rank="1"/>
  </conditionalFormatting>
  <conditionalFormatting sqref="E127:K127">
    <cfRule type="top10" dxfId="1539" priority="29" rank="1"/>
  </conditionalFormatting>
  <conditionalFormatting sqref="E129:K129">
    <cfRule type="top10" dxfId="1538" priority="28" rank="1"/>
  </conditionalFormatting>
  <conditionalFormatting sqref="E131:K131">
    <cfRule type="top10" dxfId="1537" priority="27" rank="1"/>
  </conditionalFormatting>
  <conditionalFormatting sqref="E133:K133">
    <cfRule type="top10" dxfId="1536" priority="26" rank="1"/>
  </conditionalFormatting>
  <conditionalFormatting sqref="E135:K135">
    <cfRule type="top10" dxfId="1535" priority="25" rank="1"/>
  </conditionalFormatting>
  <conditionalFormatting sqref="E137:K137">
    <cfRule type="top10" dxfId="1534" priority="24" rank="1"/>
  </conditionalFormatting>
  <conditionalFormatting sqref="E139:K139">
    <cfRule type="top10" dxfId="1533" priority="23" rank="1"/>
  </conditionalFormatting>
  <conditionalFormatting sqref="E141:K141">
    <cfRule type="top10" dxfId="1532" priority="22" rank="1"/>
  </conditionalFormatting>
  <conditionalFormatting sqref="E143:K143">
    <cfRule type="top10" dxfId="1531" priority="21" rank="1"/>
  </conditionalFormatting>
  <conditionalFormatting sqref="E145:K145">
    <cfRule type="top10" dxfId="1530" priority="20" rank="1"/>
  </conditionalFormatting>
  <conditionalFormatting sqref="E147:K147">
    <cfRule type="top10" dxfId="1529" priority="19" rank="1"/>
  </conditionalFormatting>
  <conditionalFormatting sqref="E149:K149">
    <cfRule type="top10" dxfId="1528" priority="18" rank="1"/>
  </conditionalFormatting>
  <conditionalFormatting sqref="E151:K151">
    <cfRule type="top10" dxfId="1527" priority="17" rank="1"/>
  </conditionalFormatting>
  <conditionalFormatting sqref="E153:K153">
    <cfRule type="top10" dxfId="1526" priority="16" rank="1"/>
  </conditionalFormatting>
  <conditionalFormatting sqref="E155:K155">
    <cfRule type="top10" dxfId="1525" priority="15" rank="1"/>
  </conditionalFormatting>
  <conditionalFormatting sqref="E157:K157">
    <cfRule type="top10" dxfId="1524" priority="14" rank="1"/>
  </conditionalFormatting>
  <conditionalFormatting sqref="E159:K159">
    <cfRule type="top10" dxfId="1523" priority="13" rank="1"/>
  </conditionalFormatting>
  <conditionalFormatting sqref="E161:K161">
    <cfRule type="top10" dxfId="1522" priority="12" rank="1"/>
  </conditionalFormatting>
  <conditionalFormatting sqref="E163:K163">
    <cfRule type="top10" dxfId="1521" priority="11" rank="1"/>
  </conditionalFormatting>
  <conditionalFormatting sqref="E165:K165">
    <cfRule type="top10" dxfId="1520" priority="10" rank="1"/>
  </conditionalFormatting>
  <conditionalFormatting sqref="E167:K167">
    <cfRule type="top10" dxfId="1519" priority="9" rank="1"/>
  </conditionalFormatting>
  <conditionalFormatting sqref="E169:K169">
    <cfRule type="top10" dxfId="1518" priority="8" rank="1"/>
  </conditionalFormatting>
  <conditionalFormatting sqref="E171:K171">
    <cfRule type="top10" dxfId="1517" priority="7" rank="1"/>
  </conditionalFormatting>
  <conditionalFormatting sqref="E173:K173">
    <cfRule type="top10" dxfId="1516" priority="6" rank="1"/>
  </conditionalFormatting>
  <conditionalFormatting sqref="E175:K175">
    <cfRule type="top10" dxfId="1515" priority="5" rank="1"/>
  </conditionalFormatting>
  <conditionalFormatting sqref="E177:K177">
    <cfRule type="top10" dxfId="1514" priority="4" rank="1"/>
  </conditionalFormatting>
  <conditionalFormatting sqref="E179:K179">
    <cfRule type="top10" dxfId="1513" priority="3" rank="1"/>
  </conditionalFormatting>
  <conditionalFormatting sqref="E181:K181">
    <cfRule type="top10" dxfId="1512" priority="2" rank="1"/>
  </conditionalFormatting>
  <conditionalFormatting sqref="E183:K183">
    <cfRule type="top10" dxfId="151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329</v>
      </c>
    </row>
    <row r="3" spans="1:16" ht="15" customHeight="1">
      <c r="B3" s="4"/>
    </row>
    <row r="4" spans="1:16" ht="15" customHeight="1">
      <c r="B4" s="4" t="s">
        <v>95</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256</v>
      </c>
      <c r="F7" s="14" t="s">
        <v>257</v>
      </c>
      <c r="G7" s="14" t="s">
        <v>258</v>
      </c>
      <c r="H7" s="14" t="s">
        <v>259</v>
      </c>
      <c r="I7" s="14" t="s">
        <v>157</v>
      </c>
      <c r="J7" s="14" t="s">
        <v>158</v>
      </c>
      <c r="K7" s="14" t="s">
        <v>159</v>
      </c>
      <c r="L7" s="14" t="s">
        <v>260</v>
      </c>
      <c r="M7" s="14" t="s">
        <v>261</v>
      </c>
      <c r="N7" s="14" t="s">
        <v>106</v>
      </c>
      <c r="O7" s="14" t="s">
        <v>176</v>
      </c>
      <c r="P7" s="14" t="s">
        <v>103</v>
      </c>
    </row>
    <row r="8" spans="1:16" ht="15.95" customHeight="1" thickTop="1">
      <c r="B8" s="48" t="s">
        <v>300</v>
      </c>
      <c r="C8" s="49"/>
      <c r="D8" s="15">
        <v>16158</v>
      </c>
      <c r="E8" s="16">
        <v>9749</v>
      </c>
      <c r="F8" s="17">
        <v>2782</v>
      </c>
      <c r="G8" s="17">
        <v>1001</v>
      </c>
      <c r="H8" s="17">
        <v>2508</v>
      </c>
      <c r="I8" s="17">
        <v>1631</v>
      </c>
      <c r="J8" s="17">
        <v>8006</v>
      </c>
      <c r="K8" s="17">
        <v>3325</v>
      </c>
      <c r="L8" s="17">
        <v>133</v>
      </c>
      <c r="M8" s="17">
        <v>170</v>
      </c>
      <c r="N8" s="17">
        <v>289</v>
      </c>
      <c r="O8" s="17">
        <v>255</v>
      </c>
      <c r="P8" s="17">
        <v>3881</v>
      </c>
    </row>
    <row r="9" spans="1:16" ht="15.95" customHeight="1">
      <c r="B9" s="50"/>
      <c r="C9" s="51"/>
      <c r="D9" s="18">
        <v>1</v>
      </c>
      <c r="E9" s="32">
        <v>0.60335437554152738</v>
      </c>
      <c r="F9" s="33">
        <v>0.17217477410570614</v>
      </c>
      <c r="G9" s="33">
        <v>6.1950736477286793E-2</v>
      </c>
      <c r="H9" s="33">
        <v>0.15521722985518011</v>
      </c>
      <c r="I9" s="33">
        <v>0.10094071048397078</v>
      </c>
      <c r="J9" s="33">
        <v>0.49548211412303506</v>
      </c>
      <c r="K9" s="33">
        <v>0.20578041836860997</v>
      </c>
      <c r="L9" s="33">
        <v>8.2312167347443985E-3</v>
      </c>
      <c r="M9" s="33">
        <v>1.0521104097041713E-2</v>
      </c>
      <c r="N9" s="33">
        <v>1.7885876964970911E-2</v>
      </c>
      <c r="O9" s="33">
        <v>1.578165614556257E-2</v>
      </c>
      <c r="P9" s="33">
        <v>0.24019061765069935</v>
      </c>
    </row>
    <row r="10" spans="1:16" ht="15.95" customHeight="1">
      <c r="B10" s="57" t="s">
        <v>487</v>
      </c>
      <c r="C10" s="52" t="s">
        <v>209</v>
      </c>
      <c r="D10" s="34">
        <v>1857</v>
      </c>
      <c r="E10" s="35">
        <v>1387</v>
      </c>
      <c r="F10" s="36">
        <v>407</v>
      </c>
      <c r="G10" s="36">
        <v>150</v>
      </c>
      <c r="H10" s="36">
        <v>370</v>
      </c>
      <c r="I10" s="36">
        <v>288</v>
      </c>
      <c r="J10" s="36">
        <v>1284</v>
      </c>
      <c r="K10" s="36">
        <v>519</v>
      </c>
      <c r="L10" s="36">
        <v>21</v>
      </c>
      <c r="M10" s="36">
        <v>47</v>
      </c>
      <c r="N10" s="36">
        <v>65</v>
      </c>
      <c r="O10" s="36">
        <v>53</v>
      </c>
      <c r="P10" s="36">
        <v>25</v>
      </c>
    </row>
    <row r="11" spans="1:16" ht="15.95" customHeight="1">
      <c r="B11" s="58"/>
      <c r="C11" s="53"/>
      <c r="D11" s="18">
        <v>1</v>
      </c>
      <c r="E11" s="19">
        <v>0.74690360796984379</v>
      </c>
      <c r="F11" s="20">
        <v>0.21917070543887993</v>
      </c>
      <c r="G11" s="20">
        <v>8.0775444264943458E-2</v>
      </c>
      <c r="H11" s="20">
        <v>0.19924609585352721</v>
      </c>
      <c r="I11" s="20">
        <v>0.15508885298869143</v>
      </c>
      <c r="J11" s="20">
        <v>0.69143780290791601</v>
      </c>
      <c r="K11" s="20">
        <v>0.27948303715670436</v>
      </c>
      <c r="L11" s="20">
        <v>1.1308562197092083E-2</v>
      </c>
      <c r="M11" s="20">
        <v>2.5309639203015617E-2</v>
      </c>
      <c r="N11" s="20">
        <v>3.5002692514808829E-2</v>
      </c>
      <c r="O11" s="20">
        <v>2.8540656973613354E-2</v>
      </c>
      <c r="P11" s="20">
        <v>1.3462574044157244E-2</v>
      </c>
    </row>
    <row r="12" spans="1:16" ht="15.95" customHeight="1">
      <c r="B12" s="58"/>
      <c r="C12" s="54" t="s">
        <v>210</v>
      </c>
      <c r="D12" s="21">
        <v>459</v>
      </c>
      <c r="E12" s="22">
        <v>362</v>
      </c>
      <c r="F12" s="23">
        <v>102</v>
      </c>
      <c r="G12" s="23">
        <v>57</v>
      </c>
      <c r="H12" s="23">
        <v>99</v>
      </c>
      <c r="I12" s="23">
        <v>88</v>
      </c>
      <c r="J12" s="23">
        <v>261</v>
      </c>
      <c r="K12" s="23">
        <v>113</v>
      </c>
      <c r="L12" s="23">
        <v>8</v>
      </c>
      <c r="M12" s="23">
        <v>24</v>
      </c>
      <c r="N12" s="23">
        <v>6</v>
      </c>
      <c r="O12" s="23">
        <v>18</v>
      </c>
      <c r="P12" s="23">
        <v>6</v>
      </c>
    </row>
    <row r="13" spans="1:16" ht="15.95" customHeight="1">
      <c r="B13" s="58"/>
      <c r="C13" s="53"/>
      <c r="D13" s="24">
        <v>1</v>
      </c>
      <c r="E13" s="19">
        <v>0.78867102396514166</v>
      </c>
      <c r="F13" s="20">
        <v>0.22222222222222221</v>
      </c>
      <c r="G13" s="20">
        <v>0.12418300653594772</v>
      </c>
      <c r="H13" s="20">
        <v>0.21568627450980393</v>
      </c>
      <c r="I13" s="20">
        <v>0.19172113289760348</v>
      </c>
      <c r="J13" s="20">
        <v>0.56862745098039214</v>
      </c>
      <c r="K13" s="20">
        <v>0.24618736383442266</v>
      </c>
      <c r="L13" s="20">
        <v>1.7429193899782137E-2</v>
      </c>
      <c r="M13" s="20">
        <v>5.2287581699346407E-2</v>
      </c>
      <c r="N13" s="20">
        <v>1.3071895424836602E-2</v>
      </c>
      <c r="O13" s="20">
        <v>3.9215686274509803E-2</v>
      </c>
      <c r="P13" s="20">
        <v>1.3071895424836602E-2</v>
      </c>
    </row>
    <row r="14" spans="1:16" ht="15.95" customHeight="1">
      <c r="B14" s="58"/>
      <c r="C14" s="54" t="s">
        <v>253</v>
      </c>
      <c r="D14" s="21">
        <v>429</v>
      </c>
      <c r="E14" s="22">
        <v>255</v>
      </c>
      <c r="F14" s="23">
        <v>101</v>
      </c>
      <c r="G14" s="23">
        <v>32</v>
      </c>
      <c r="H14" s="23">
        <v>74</v>
      </c>
      <c r="I14" s="23">
        <v>61</v>
      </c>
      <c r="J14" s="23">
        <v>248</v>
      </c>
      <c r="K14" s="23">
        <v>95</v>
      </c>
      <c r="L14" s="23">
        <v>8</v>
      </c>
      <c r="M14" s="23">
        <v>46</v>
      </c>
      <c r="N14" s="23">
        <v>10</v>
      </c>
      <c r="O14" s="23">
        <v>15</v>
      </c>
      <c r="P14" s="23">
        <v>7</v>
      </c>
    </row>
    <row r="15" spans="1:16" ht="15.95" customHeight="1">
      <c r="B15" s="58"/>
      <c r="C15" s="53"/>
      <c r="D15" s="24">
        <v>1</v>
      </c>
      <c r="E15" s="19">
        <v>0.59440559440559437</v>
      </c>
      <c r="F15" s="20">
        <v>0.23543123543123542</v>
      </c>
      <c r="G15" s="20">
        <v>7.4592074592074592E-2</v>
      </c>
      <c r="H15" s="20">
        <v>0.17249417249417248</v>
      </c>
      <c r="I15" s="20">
        <v>0.14219114219114218</v>
      </c>
      <c r="J15" s="20">
        <v>0.57808857808857805</v>
      </c>
      <c r="K15" s="20">
        <v>0.22144522144522144</v>
      </c>
      <c r="L15" s="20">
        <v>1.8648018648018648E-2</v>
      </c>
      <c r="M15" s="20">
        <v>0.10722610722610723</v>
      </c>
      <c r="N15" s="20">
        <v>2.3310023310023312E-2</v>
      </c>
      <c r="O15" s="20">
        <v>3.4965034965034968E-2</v>
      </c>
      <c r="P15" s="20">
        <v>1.6317016317016316E-2</v>
      </c>
    </row>
    <row r="16" spans="1:16" ht="15.95" customHeight="1">
      <c r="B16" s="58"/>
      <c r="C16" s="54" t="s">
        <v>254</v>
      </c>
      <c r="D16" s="21">
        <v>495</v>
      </c>
      <c r="E16" s="22">
        <v>395</v>
      </c>
      <c r="F16" s="23">
        <v>130</v>
      </c>
      <c r="G16" s="23">
        <v>56</v>
      </c>
      <c r="H16" s="23">
        <v>131</v>
      </c>
      <c r="I16" s="23">
        <v>92</v>
      </c>
      <c r="J16" s="23">
        <v>335</v>
      </c>
      <c r="K16" s="23">
        <v>138</v>
      </c>
      <c r="L16" s="23">
        <v>10</v>
      </c>
      <c r="M16" s="23">
        <v>17</v>
      </c>
      <c r="N16" s="23">
        <v>16</v>
      </c>
      <c r="O16" s="23">
        <v>12</v>
      </c>
      <c r="P16" s="23">
        <v>5</v>
      </c>
    </row>
    <row r="17" spans="2:16" ht="15.95" customHeight="1">
      <c r="B17" s="58"/>
      <c r="C17" s="53"/>
      <c r="D17" s="24">
        <v>1</v>
      </c>
      <c r="E17" s="19">
        <v>0.79797979797979801</v>
      </c>
      <c r="F17" s="20">
        <v>0.26262626262626265</v>
      </c>
      <c r="G17" s="20">
        <v>0.11313131313131314</v>
      </c>
      <c r="H17" s="20">
        <v>0.26464646464646463</v>
      </c>
      <c r="I17" s="20">
        <v>0.18585858585858586</v>
      </c>
      <c r="J17" s="20">
        <v>0.6767676767676768</v>
      </c>
      <c r="K17" s="20">
        <v>0.27878787878787881</v>
      </c>
      <c r="L17" s="20">
        <v>2.0202020202020204E-2</v>
      </c>
      <c r="M17" s="20">
        <v>3.4343434343434343E-2</v>
      </c>
      <c r="N17" s="20">
        <v>3.2323232323232323E-2</v>
      </c>
      <c r="O17" s="20">
        <v>2.4242424242424242E-2</v>
      </c>
      <c r="P17" s="20">
        <v>1.0101010101010102E-2</v>
      </c>
    </row>
    <row r="18" spans="2:16" ht="15.95" customHeight="1">
      <c r="B18" s="58"/>
      <c r="C18" s="54" t="s">
        <v>208</v>
      </c>
      <c r="D18" s="21">
        <v>1752</v>
      </c>
      <c r="E18" s="22">
        <v>1391</v>
      </c>
      <c r="F18" s="23">
        <v>441</v>
      </c>
      <c r="G18" s="23">
        <v>168</v>
      </c>
      <c r="H18" s="23">
        <v>405</v>
      </c>
      <c r="I18" s="23">
        <v>315</v>
      </c>
      <c r="J18" s="23">
        <v>1236</v>
      </c>
      <c r="K18" s="23">
        <v>549</v>
      </c>
      <c r="L18" s="23">
        <v>31</v>
      </c>
      <c r="M18" s="23">
        <v>34</v>
      </c>
      <c r="N18" s="23">
        <v>32</v>
      </c>
      <c r="O18" s="23">
        <v>31</v>
      </c>
      <c r="P18" s="23">
        <v>11</v>
      </c>
    </row>
    <row r="19" spans="2:16" ht="15.95" customHeight="1">
      <c r="B19" s="58"/>
      <c r="C19" s="53"/>
      <c r="D19" s="24">
        <v>1</v>
      </c>
      <c r="E19" s="19">
        <v>0.79394977168949776</v>
      </c>
      <c r="F19" s="20">
        <v>0.25171232876712329</v>
      </c>
      <c r="G19" s="20">
        <v>9.5890410958904104E-2</v>
      </c>
      <c r="H19" s="20">
        <v>0.23116438356164384</v>
      </c>
      <c r="I19" s="20">
        <v>0.1797945205479452</v>
      </c>
      <c r="J19" s="20">
        <v>0.70547945205479456</v>
      </c>
      <c r="K19" s="20">
        <v>0.31335616438356162</v>
      </c>
      <c r="L19" s="20">
        <v>1.7694063926940638E-2</v>
      </c>
      <c r="M19" s="20">
        <v>1.9406392694063926E-2</v>
      </c>
      <c r="N19" s="20">
        <v>1.8264840182648401E-2</v>
      </c>
      <c r="O19" s="20">
        <v>1.7694063926940638E-2</v>
      </c>
      <c r="P19" s="20">
        <v>6.2785388127853878E-3</v>
      </c>
    </row>
    <row r="20" spans="2:16" ht="15.95" customHeight="1">
      <c r="B20" s="58"/>
      <c r="C20" s="54" t="s">
        <v>211</v>
      </c>
      <c r="D20" s="21">
        <v>700</v>
      </c>
      <c r="E20" s="22">
        <v>560</v>
      </c>
      <c r="F20" s="23">
        <v>200</v>
      </c>
      <c r="G20" s="23">
        <v>70</v>
      </c>
      <c r="H20" s="23">
        <v>166</v>
      </c>
      <c r="I20" s="23">
        <v>114</v>
      </c>
      <c r="J20" s="23">
        <v>452</v>
      </c>
      <c r="K20" s="23">
        <v>197</v>
      </c>
      <c r="L20" s="23">
        <v>8</v>
      </c>
      <c r="M20" s="23">
        <v>16</v>
      </c>
      <c r="N20" s="23">
        <v>12</v>
      </c>
      <c r="O20" s="23">
        <v>16</v>
      </c>
      <c r="P20" s="23">
        <v>11</v>
      </c>
    </row>
    <row r="21" spans="2:16" ht="15.95" customHeight="1">
      <c r="B21" s="58"/>
      <c r="C21" s="53"/>
      <c r="D21" s="24">
        <v>1</v>
      </c>
      <c r="E21" s="19">
        <v>0.8</v>
      </c>
      <c r="F21" s="20">
        <v>0.2857142857142857</v>
      </c>
      <c r="G21" s="20">
        <v>0.1</v>
      </c>
      <c r="H21" s="20">
        <v>0.23714285714285716</v>
      </c>
      <c r="I21" s="20">
        <v>0.16285714285714287</v>
      </c>
      <c r="J21" s="20">
        <v>0.64571428571428569</v>
      </c>
      <c r="K21" s="20">
        <v>0.28142857142857142</v>
      </c>
      <c r="L21" s="20">
        <v>1.1428571428571429E-2</v>
      </c>
      <c r="M21" s="20">
        <v>2.2857142857142857E-2</v>
      </c>
      <c r="N21" s="20">
        <v>1.7142857142857144E-2</v>
      </c>
      <c r="O21" s="20">
        <v>2.2857142857142857E-2</v>
      </c>
      <c r="P21" s="20">
        <v>1.5714285714285715E-2</v>
      </c>
    </row>
    <row r="22" spans="2:16" ht="15.95" customHeight="1">
      <c r="B22" s="58"/>
      <c r="C22" s="54" t="s">
        <v>255</v>
      </c>
      <c r="D22" s="21">
        <v>428</v>
      </c>
      <c r="E22" s="22">
        <v>335</v>
      </c>
      <c r="F22" s="23">
        <v>126</v>
      </c>
      <c r="G22" s="23">
        <v>58</v>
      </c>
      <c r="H22" s="23">
        <v>111</v>
      </c>
      <c r="I22" s="23">
        <v>102</v>
      </c>
      <c r="J22" s="23">
        <v>311</v>
      </c>
      <c r="K22" s="23">
        <v>122</v>
      </c>
      <c r="L22" s="23">
        <v>8</v>
      </c>
      <c r="M22" s="23">
        <v>19</v>
      </c>
      <c r="N22" s="23">
        <v>17</v>
      </c>
      <c r="O22" s="23">
        <v>10</v>
      </c>
      <c r="P22" s="23">
        <v>3</v>
      </c>
    </row>
    <row r="23" spans="2:16" ht="15.95" customHeight="1">
      <c r="B23" s="58"/>
      <c r="C23" s="53"/>
      <c r="D23" s="24">
        <v>1</v>
      </c>
      <c r="E23" s="19">
        <v>0.78271028037383172</v>
      </c>
      <c r="F23" s="20">
        <v>0.29439252336448596</v>
      </c>
      <c r="G23" s="20">
        <v>0.13551401869158877</v>
      </c>
      <c r="H23" s="20">
        <v>0.25934579439252337</v>
      </c>
      <c r="I23" s="20">
        <v>0.23831775700934579</v>
      </c>
      <c r="J23" s="20">
        <v>0.72663551401869164</v>
      </c>
      <c r="K23" s="20">
        <v>0.28504672897196259</v>
      </c>
      <c r="L23" s="20">
        <v>1.8691588785046728E-2</v>
      </c>
      <c r="M23" s="20">
        <v>4.4392523364485979E-2</v>
      </c>
      <c r="N23" s="20">
        <v>3.9719626168224297E-2</v>
      </c>
      <c r="O23" s="20">
        <v>2.336448598130841E-2</v>
      </c>
      <c r="P23" s="20">
        <v>7.0093457943925233E-3</v>
      </c>
    </row>
    <row r="24" spans="2:16" ht="15.95" customHeight="1">
      <c r="B24" s="58"/>
      <c r="C24" s="54" t="s">
        <v>220</v>
      </c>
      <c r="D24" s="21">
        <v>2463</v>
      </c>
      <c r="E24" s="22">
        <v>1990</v>
      </c>
      <c r="F24" s="23">
        <v>626</v>
      </c>
      <c r="G24" s="23">
        <v>263</v>
      </c>
      <c r="H24" s="23">
        <v>546</v>
      </c>
      <c r="I24" s="23">
        <v>449</v>
      </c>
      <c r="J24" s="23">
        <v>1802</v>
      </c>
      <c r="K24" s="23">
        <v>800</v>
      </c>
      <c r="L24" s="23">
        <v>35</v>
      </c>
      <c r="M24" s="23">
        <v>36</v>
      </c>
      <c r="N24" s="23">
        <v>61</v>
      </c>
      <c r="O24" s="23">
        <v>26</v>
      </c>
      <c r="P24" s="23">
        <v>28</v>
      </c>
    </row>
    <row r="25" spans="2:16" ht="15.95" customHeight="1">
      <c r="B25" s="58"/>
      <c r="C25" s="53"/>
      <c r="D25" s="24">
        <v>1</v>
      </c>
      <c r="E25" s="19">
        <v>0.8079577750710516</v>
      </c>
      <c r="F25" s="20">
        <v>0.25416159155501422</v>
      </c>
      <c r="G25" s="20">
        <v>0.10678034916768168</v>
      </c>
      <c r="H25" s="20">
        <v>0.22168087697929353</v>
      </c>
      <c r="I25" s="20">
        <v>0.18229801055623224</v>
      </c>
      <c r="J25" s="20">
        <v>0.73162809581810795</v>
      </c>
      <c r="K25" s="20">
        <v>0.32480714575720665</v>
      </c>
      <c r="L25" s="20">
        <v>1.4210312626877792E-2</v>
      </c>
      <c r="M25" s="20">
        <v>1.4616321559074299E-2</v>
      </c>
      <c r="N25" s="20">
        <v>2.4766544863987008E-2</v>
      </c>
      <c r="O25" s="20">
        <v>1.0556232237109216E-2</v>
      </c>
      <c r="P25" s="20">
        <v>1.1368250101502234E-2</v>
      </c>
    </row>
    <row r="26" spans="2:16" ht="15.95" customHeight="1">
      <c r="B26" s="58"/>
      <c r="C26" s="54" t="s">
        <v>213</v>
      </c>
      <c r="D26" s="21">
        <v>2089</v>
      </c>
      <c r="E26" s="22">
        <v>1657</v>
      </c>
      <c r="F26" s="23">
        <v>460</v>
      </c>
      <c r="G26" s="23">
        <v>161</v>
      </c>
      <c r="H26" s="23">
        <v>361</v>
      </c>
      <c r="I26" s="23">
        <v>168</v>
      </c>
      <c r="J26" s="23">
        <v>1278</v>
      </c>
      <c r="K26" s="23">
        <v>532</v>
      </c>
      <c r="L26" s="23">
        <v>15</v>
      </c>
      <c r="M26" s="23">
        <v>15</v>
      </c>
      <c r="N26" s="23">
        <v>53</v>
      </c>
      <c r="O26" s="23">
        <v>53</v>
      </c>
      <c r="P26" s="23">
        <v>13</v>
      </c>
    </row>
    <row r="27" spans="2:16" ht="15.95" customHeight="1">
      <c r="B27" s="58"/>
      <c r="C27" s="59"/>
      <c r="D27" s="18">
        <v>1</v>
      </c>
      <c r="E27" s="32">
        <v>0.79320248922929626</v>
      </c>
      <c r="F27" s="33">
        <v>0.22020105313547153</v>
      </c>
      <c r="G27" s="33">
        <v>7.7070368597415034E-2</v>
      </c>
      <c r="H27" s="33">
        <v>0.17280995691718526</v>
      </c>
      <c r="I27" s="33">
        <v>8.0421254188606989E-2</v>
      </c>
      <c r="J27" s="33">
        <v>0.61177596936333178</v>
      </c>
      <c r="K27" s="33">
        <v>0.25466730493058881</v>
      </c>
      <c r="L27" s="33">
        <v>7.1804691239827668E-3</v>
      </c>
      <c r="M27" s="33">
        <v>7.1804691239827668E-3</v>
      </c>
      <c r="N27" s="33">
        <v>2.537099090473911E-2</v>
      </c>
      <c r="O27" s="33">
        <v>2.537099090473911E-2</v>
      </c>
      <c r="P27" s="33">
        <v>6.2230732407850646E-3</v>
      </c>
    </row>
    <row r="28" spans="2:16" ht="15.95" customHeight="1">
      <c r="B28" s="57" t="s">
        <v>488</v>
      </c>
      <c r="C28" s="52" t="s">
        <v>209</v>
      </c>
      <c r="D28" s="34">
        <v>4322</v>
      </c>
      <c r="E28" s="35">
        <v>3420</v>
      </c>
      <c r="F28" s="36">
        <v>1092</v>
      </c>
      <c r="G28" s="36">
        <v>360</v>
      </c>
      <c r="H28" s="36">
        <v>921</v>
      </c>
      <c r="I28" s="36">
        <v>627</v>
      </c>
      <c r="J28" s="36">
        <v>3004</v>
      </c>
      <c r="K28" s="36">
        <v>1266</v>
      </c>
      <c r="L28" s="36">
        <v>46</v>
      </c>
      <c r="M28" s="36">
        <v>80</v>
      </c>
      <c r="N28" s="36">
        <v>101</v>
      </c>
      <c r="O28" s="36">
        <v>78</v>
      </c>
      <c r="P28" s="36">
        <v>49</v>
      </c>
    </row>
    <row r="29" spans="2:16" ht="15.95" customHeight="1">
      <c r="B29" s="58"/>
      <c r="C29" s="53"/>
      <c r="D29" s="24">
        <v>1</v>
      </c>
      <c r="E29" s="19">
        <v>0.79130032392410921</v>
      </c>
      <c r="F29" s="20">
        <v>0.25266080518278577</v>
      </c>
      <c r="G29" s="20">
        <v>8.3294770939379911E-2</v>
      </c>
      <c r="H29" s="20">
        <v>0.2130957889865803</v>
      </c>
      <c r="I29" s="20">
        <v>0.14507172605275334</v>
      </c>
      <c r="J29" s="20">
        <v>0.6950485886163813</v>
      </c>
      <c r="K29" s="20">
        <v>0.29291994447015268</v>
      </c>
      <c r="L29" s="20">
        <v>1.064322073114299E-2</v>
      </c>
      <c r="M29" s="20">
        <v>1.8509949097639981E-2</v>
      </c>
      <c r="N29" s="20">
        <v>2.3368810735770476E-2</v>
      </c>
      <c r="O29" s="20">
        <v>1.8047200370198982E-2</v>
      </c>
      <c r="P29" s="20">
        <v>1.1337343822304488E-2</v>
      </c>
    </row>
    <row r="30" spans="2:16" ht="15.95" customHeight="1">
      <c r="B30" s="58"/>
      <c r="C30" s="54" t="s">
        <v>210</v>
      </c>
      <c r="D30" s="21">
        <v>994</v>
      </c>
      <c r="E30" s="22">
        <v>777</v>
      </c>
      <c r="F30" s="23">
        <v>219</v>
      </c>
      <c r="G30" s="23">
        <v>93</v>
      </c>
      <c r="H30" s="23">
        <v>229</v>
      </c>
      <c r="I30" s="23">
        <v>158</v>
      </c>
      <c r="J30" s="23">
        <v>552</v>
      </c>
      <c r="K30" s="23">
        <v>273</v>
      </c>
      <c r="L30" s="23">
        <v>14</v>
      </c>
      <c r="M30" s="23">
        <v>39</v>
      </c>
      <c r="N30" s="23">
        <v>17</v>
      </c>
      <c r="O30" s="23">
        <v>33</v>
      </c>
      <c r="P30" s="23">
        <v>18</v>
      </c>
    </row>
    <row r="31" spans="2:16" ht="15.95" customHeight="1">
      <c r="B31" s="58"/>
      <c r="C31" s="53"/>
      <c r="D31" s="24">
        <v>1</v>
      </c>
      <c r="E31" s="19">
        <v>0.78169014084507038</v>
      </c>
      <c r="F31" s="20">
        <v>0.22032193158953722</v>
      </c>
      <c r="G31" s="20">
        <v>9.3561368209255535E-2</v>
      </c>
      <c r="H31" s="20">
        <v>0.23038229376257546</v>
      </c>
      <c r="I31" s="20">
        <v>0.15895372233400401</v>
      </c>
      <c r="J31" s="20">
        <v>0.55533199195171024</v>
      </c>
      <c r="K31" s="20">
        <v>0.27464788732394368</v>
      </c>
      <c r="L31" s="20">
        <v>1.4084507042253521E-2</v>
      </c>
      <c r="M31" s="20">
        <v>3.9235412474849095E-2</v>
      </c>
      <c r="N31" s="20">
        <v>1.7102615694164991E-2</v>
      </c>
      <c r="O31" s="20">
        <v>3.3199195171026159E-2</v>
      </c>
      <c r="P31" s="20">
        <v>1.8108651911468814E-2</v>
      </c>
    </row>
    <row r="32" spans="2:16" ht="15.95" customHeight="1">
      <c r="B32" s="58"/>
      <c r="C32" s="54" t="s">
        <v>253</v>
      </c>
      <c r="D32" s="21">
        <v>855</v>
      </c>
      <c r="E32" s="22">
        <v>592</v>
      </c>
      <c r="F32" s="23">
        <v>212</v>
      </c>
      <c r="G32" s="23">
        <v>66</v>
      </c>
      <c r="H32" s="23">
        <v>189</v>
      </c>
      <c r="I32" s="23">
        <v>118</v>
      </c>
      <c r="J32" s="23">
        <v>488</v>
      </c>
      <c r="K32" s="23">
        <v>211</v>
      </c>
      <c r="L32" s="23">
        <v>9</v>
      </c>
      <c r="M32" s="23">
        <v>57</v>
      </c>
      <c r="N32" s="23">
        <v>22</v>
      </c>
      <c r="O32" s="23">
        <v>30</v>
      </c>
      <c r="P32" s="23">
        <v>12</v>
      </c>
    </row>
    <row r="33" spans="1:16" ht="15.95" customHeight="1">
      <c r="B33" s="58"/>
      <c r="C33" s="53"/>
      <c r="D33" s="24">
        <v>1</v>
      </c>
      <c r="E33" s="19">
        <v>0.69239766081871346</v>
      </c>
      <c r="F33" s="20">
        <v>0.24795321637426901</v>
      </c>
      <c r="G33" s="20">
        <v>7.7192982456140355E-2</v>
      </c>
      <c r="H33" s="20">
        <v>0.22105263157894736</v>
      </c>
      <c r="I33" s="20">
        <v>0.13801169590643275</v>
      </c>
      <c r="J33" s="20">
        <v>0.57076023391812869</v>
      </c>
      <c r="K33" s="20">
        <v>0.24678362573099416</v>
      </c>
      <c r="L33" s="20">
        <v>1.0526315789473684E-2</v>
      </c>
      <c r="M33" s="20">
        <v>6.6666666666666666E-2</v>
      </c>
      <c r="N33" s="20">
        <v>2.5730994152046785E-2</v>
      </c>
      <c r="O33" s="20">
        <v>3.5087719298245612E-2</v>
      </c>
      <c r="P33" s="20">
        <v>1.4035087719298246E-2</v>
      </c>
    </row>
    <row r="34" spans="1:16" ht="15.95" customHeight="1">
      <c r="B34" s="58"/>
      <c r="C34" s="54" t="s">
        <v>254</v>
      </c>
      <c r="D34" s="21">
        <v>2123</v>
      </c>
      <c r="E34" s="22">
        <v>1766</v>
      </c>
      <c r="F34" s="23">
        <v>598</v>
      </c>
      <c r="G34" s="23">
        <v>214</v>
      </c>
      <c r="H34" s="23">
        <v>565</v>
      </c>
      <c r="I34" s="23">
        <v>341</v>
      </c>
      <c r="J34" s="23">
        <v>1443</v>
      </c>
      <c r="K34" s="23">
        <v>647</v>
      </c>
      <c r="L34" s="23">
        <v>26</v>
      </c>
      <c r="M34" s="23">
        <v>42</v>
      </c>
      <c r="N34" s="23">
        <v>44</v>
      </c>
      <c r="O34" s="23">
        <v>37</v>
      </c>
      <c r="P34" s="23">
        <v>17</v>
      </c>
    </row>
    <row r="35" spans="1:16" ht="15.95" customHeight="1">
      <c r="B35" s="58"/>
      <c r="C35" s="53"/>
      <c r="D35" s="24">
        <v>1</v>
      </c>
      <c r="E35" s="19">
        <v>0.83184173339613754</v>
      </c>
      <c r="F35" s="20">
        <v>0.28167687235044747</v>
      </c>
      <c r="G35" s="20">
        <v>0.10080075365049458</v>
      </c>
      <c r="H35" s="20">
        <v>0.26613283089967027</v>
      </c>
      <c r="I35" s="20">
        <v>0.16062176165803108</v>
      </c>
      <c r="J35" s="20">
        <v>0.67969853980216677</v>
      </c>
      <c r="K35" s="20">
        <v>0.30475741874705603</v>
      </c>
      <c r="L35" s="20">
        <v>1.2246820536975978E-2</v>
      </c>
      <c r="M35" s="20">
        <v>1.9783325482807347E-2</v>
      </c>
      <c r="N35" s="20">
        <v>2.072538860103627E-2</v>
      </c>
      <c r="O35" s="20">
        <v>1.7428167687235045E-2</v>
      </c>
      <c r="P35" s="20">
        <v>8.0075365049458308E-3</v>
      </c>
    </row>
    <row r="36" spans="1:16" ht="15.95" customHeight="1">
      <c r="B36" s="58"/>
      <c r="C36" s="54" t="s">
        <v>208</v>
      </c>
      <c r="D36" s="21">
        <v>5341</v>
      </c>
      <c r="E36" s="22">
        <v>4347</v>
      </c>
      <c r="F36" s="23">
        <v>1432</v>
      </c>
      <c r="G36" s="23">
        <v>491</v>
      </c>
      <c r="H36" s="23">
        <v>1258</v>
      </c>
      <c r="I36" s="23">
        <v>793</v>
      </c>
      <c r="J36" s="23">
        <v>3759</v>
      </c>
      <c r="K36" s="23">
        <v>1584</v>
      </c>
      <c r="L36" s="23">
        <v>52</v>
      </c>
      <c r="M36" s="23">
        <v>77</v>
      </c>
      <c r="N36" s="23">
        <v>93</v>
      </c>
      <c r="O36" s="23">
        <v>73</v>
      </c>
      <c r="P36" s="23">
        <v>37</v>
      </c>
    </row>
    <row r="37" spans="1:16" ht="15.95" customHeight="1">
      <c r="B37" s="58"/>
      <c r="C37" s="53"/>
      <c r="D37" s="24">
        <v>1</v>
      </c>
      <c r="E37" s="19">
        <v>0.81389252948885982</v>
      </c>
      <c r="F37" s="20">
        <v>0.26811458528365473</v>
      </c>
      <c r="G37" s="20">
        <v>9.1930350121700061E-2</v>
      </c>
      <c r="H37" s="20">
        <v>0.23553641640142295</v>
      </c>
      <c r="I37" s="20">
        <v>0.14847406852649317</v>
      </c>
      <c r="J37" s="20">
        <v>0.70380078636959376</v>
      </c>
      <c r="K37" s="20">
        <v>0.29657367534169632</v>
      </c>
      <c r="L37" s="20">
        <v>9.7360044935405361E-3</v>
      </c>
      <c r="M37" s="20">
        <v>1.4416775884665793E-2</v>
      </c>
      <c r="N37" s="20">
        <v>1.7412469574985958E-2</v>
      </c>
      <c r="O37" s="20">
        <v>1.3667852462085751E-2</v>
      </c>
      <c r="P37" s="20">
        <v>6.9275416588653813E-3</v>
      </c>
    </row>
    <row r="38" spans="1:16" ht="15.95" customHeight="1">
      <c r="B38" s="58"/>
      <c r="C38" s="54" t="s">
        <v>211</v>
      </c>
      <c r="D38" s="21">
        <v>1270</v>
      </c>
      <c r="E38" s="22">
        <v>1019</v>
      </c>
      <c r="F38" s="23">
        <v>339</v>
      </c>
      <c r="G38" s="23">
        <v>128</v>
      </c>
      <c r="H38" s="23">
        <v>298</v>
      </c>
      <c r="I38" s="23">
        <v>200</v>
      </c>
      <c r="J38" s="23">
        <v>823</v>
      </c>
      <c r="K38" s="23">
        <v>401</v>
      </c>
      <c r="L38" s="23">
        <v>16</v>
      </c>
      <c r="M38" s="23">
        <v>29</v>
      </c>
      <c r="N38" s="23">
        <v>26</v>
      </c>
      <c r="O38" s="23">
        <v>22</v>
      </c>
      <c r="P38" s="23">
        <v>26</v>
      </c>
    </row>
    <row r="39" spans="1:16" ht="15.95" customHeight="1">
      <c r="B39" s="58"/>
      <c r="C39" s="53"/>
      <c r="D39" s="24">
        <v>1</v>
      </c>
      <c r="E39" s="19">
        <v>0.80236220472440944</v>
      </c>
      <c r="F39" s="20">
        <v>0.26692913385826772</v>
      </c>
      <c r="G39" s="20">
        <v>0.10078740157480315</v>
      </c>
      <c r="H39" s="20">
        <v>0.23464566929133859</v>
      </c>
      <c r="I39" s="20">
        <v>0.15748031496062992</v>
      </c>
      <c r="J39" s="20">
        <v>0.64803149606299215</v>
      </c>
      <c r="K39" s="20">
        <v>0.31574803149606301</v>
      </c>
      <c r="L39" s="20">
        <v>1.2598425196850394E-2</v>
      </c>
      <c r="M39" s="20">
        <v>2.2834645669291338E-2</v>
      </c>
      <c r="N39" s="20">
        <v>2.0472440944881889E-2</v>
      </c>
      <c r="O39" s="20">
        <v>1.7322834645669291E-2</v>
      </c>
      <c r="P39" s="20">
        <v>2.0472440944881889E-2</v>
      </c>
    </row>
    <row r="40" spans="1:16" ht="15.95" customHeight="1">
      <c r="B40" s="58"/>
      <c r="C40" s="54" t="s">
        <v>255</v>
      </c>
      <c r="D40" s="21">
        <v>1102</v>
      </c>
      <c r="E40" s="22">
        <v>863</v>
      </c>
      <c r="F40" s="23">
        <v>327</v>
      </c>
      <c r="G40" s="23">
        <v>133</v>
      </c>
      <c r="H40" s="23">
        <v>300</v>
      </c>
      <c r="I40" s="23">
        <v>213</v>
      </c>
      <c r="J40" s="23">
        <v>727</v>
      </c>
      <c r="K40" s="23">
        <v>324</v>
      </c>
      <c r="L40" s="23">
        <v>18</v>
      </c>
      <c r="M40" s="23">
        <v>34</v>
      </c>
      <c r="N40" s="23">
        <v>33</v>
      </c>
      <c r="O40" s="23">
        <v>20</v>
      </c>
      <c r="P40" s="23">
        <v>12</v>
      </c>
    </row>
    <row r="41" spans="1:16" ht="15.95" customHeight="1">
      <c r="B41" s="58"/>
      <c r="C41" s="53"/>
      <c r="D41" s="24">
        <v>1</v>
      </c>
      <c r="E41" s="19">
        <v>0.78312159709618878</v>
      </c>
      <c r="F41" s="20">
        <v>0.29673321234119782</v>
      </c>
      <c r="G41" s="20">
        <v>0.1206896551724138</v>
      </c>
      <c r="H41" s="20">
        <v>0.27223230490018147</v>
      </c>
      <c r="I41" s="20">
        <v>0.19328493647912887</v>
      </c>
      <c r="J41" s="20">
        <v>0.65970961887477308</v>
      </c>
      <c r="K41" s="20">
        <v>0.29401088929219599</v>
      </c>
      <c r="L41" s="20">
        <v>1.6333938294010888E-2</v>
      </c>
      <c r="M41" s="20">
        <v>3.0852994555353903E-2</v>
      </c>
      <c r="N41" s="20">
        <v>2.9945553539019964E-2</v>
      </c>
      <c r="O41" s="20">
        <v>1.8148820326678767E-2</v>
      </c>
      <c r="P41" s="20">
        <v>1.0889292196007259E-2</v>
      </c>
    </row>
    <row r="42" spans="1:16" ht="15.95" customHeight="1">
      <c r="B42" s="58"/>
      <c r="C42" s="54" t="s">
        <v>220</v>
      </c>
      <c r="D42" s="21">
        <v>4438</v>
      </c>
      <c r="E42" s="22">
        <v>3640</v>
      </c>
      <c r="F42" s="23">
        <v>1175</v>
      </c>
      <c r="G42" s="23">
        <v>447</v>
      </c>
      <c r="H42" s="23">
        <v>1056</v>
      </c>
      <c r="I42" s="23">
        <v>719</v>
      </c>
      <c r="J42" s="23">
        <v>3177</v>
      </c>
      <c r="K42" s="23">
        <v>1418</v>
      </c>
      <c r="L42" s="23">
        <v>59</v>
      </c>
      <c r="M42" s="23">
        <v>58</v>
      </c>
      <c r="N42" s="23">
        <v>86</v>
      </c>
      <c r="O42" s="23">
        <v>57</v>
      </c>
      <c r="P42" s="23">
        <v>34</v>
      </c>
    </row>
    <row r="43" spans="1:16" ht="15.95" customHeight="1">
      <c r="B43" s="58"/>
      <c r="C43" s="53"/>
      <c r="D43" s="24">
        <v>1</v>
      </c>
      <c r="E43" s="19">
        <v>0.82018927444794953</v>
      </c>
      <c r="F43" s="20">
        <v>0.26475890040558808</v>
      </c>
      <c r="G43" s="20">
        <v>0.1007210455159982</v>
      </c>
      <c r="H43" s="20">
        <v>0.23794502027940514</v>
      </c>
      <c r="I43" s="20">
        <v>0.16200991437584497</v>
      </c>
      <c r="J43" s="20">
        <v>0.71586300135196035</v>
      </c>
      <c r="K43" s="20">
        <v>0.31951329427670122</v>
      </c>
      <c r="L43" s="20">
        <v>1.3294276701216764E-2</v>
      </c>
      <c r="M43" s="20">
        <v>1.3068949977467327E-2</v>
      </c>
      <c r="N43" s="20">
        <v>1.9378098242451555E-2</v>
      </c>
      <c r="O43" s="20">
        <v>1.2843623253717891E-2</v>
      </c>
      <c r="P43" s="20">
        <v>7.6611086074808476E-3</v>
      </c>
    </row>
    <row r="44" spans="1:16" ht="15.95" customHeight="1">
      <c r="B44" s="58"/>
      <c r="C44" s="54" t="s">
        <v>213</v>
      </c>
      <c r="D44" s="21">
        <v>1662</v>
      </c>
      <c r="E44" s="22">
        <v>1300</v>
      </c>
      <c r="F44" s="23">
        <v>365</v>
      </c>
      <c r="G44" s="23">
        <v>118</v>
      </c>
      <c r="H44" s="23">
        <v>300</v>
      </c>
      <c r="I44" s="23">
        <v>136</v>
      </c>
      <c r="J44" s="23">
        <v>946</v>
      </c>
      <c r="K44" s="23">
        <v>449</v>
      </c>
      <c r="L44" s="23">
        <v>10</v>
      </c>
      <c r="M44" s="23">
        <v>30</v>
      </c>
      <c r="N44" s="23">
        <v>47</v>
      </c>
      <c r="O44" s="23">
        <v>63</v>
      </c>
      <c r="P44" s="23">
        <v>10</v>
      </c>
    </row>
    <row r="45" spans="1:16" ht="15.95" customHeight="1">
      <c r="B45" s="58"/>
      <c r="C45" s="59"/>
      <c r="D45" s="18">
        <v>1</v>
      </c>
      <c r="E45" s="32">
        <v>0.78219013237063784</v>
      </c>
      <c r="F45" s="33">
        <v>0.21961492178098677</v>
      </c>
      <c r="G45" s="33">
        <v>7.0998796630565589E-2</v>
      </c>
      <c r="H45" s="33">
        <v>0.18050541516245489</v>
      </c>
      <c r="I45" s="33">
        <v>8.1829121540312882E-2</v>
      </c>
      <c r="J45" s="33">
        <v>0.56919374247894106</v>
      </c>
      <c r="K45" s="33">
        <v>0.27015643802647415</v>
      </c>
      <c r="L45" s="33">
        <v>6.0168471720818293E-3</v>
      </c>
      <c r="M45" s="33">
        <v>1.8050541516245487E-2</v>
      </c>
      <c r="N45" s="33">
        <v>2.8279181708784597E-2</v>
      </c>
      <c r="O45" s="33">
        <v>3.7906137184115521E-2</v>
      </c>
      <c r="P45" s="33">
        <v>6.0168471720818293E-3</v>
      </c>
    </row>
    <row r="46" spans="1:16" ht="15.95" customHeight="1">
      <c r="A46" s="38"/>
      <c r="B46" s="41"/>
      <c r="C46" s="47"/>
      <c r="D46" s="42"/>
      <c r="E46" s="42"/>
      <c r="F46" s="42"/>
      <c r="G46" s="42"/>
      <c r="H46" s="42"/>
      <c r="I46" s="42"/>
      <c r="J46" s="42"/>
      <c r="K46" s="42"/>
      <c r="L46" s="42"/>
      <c r="M46" s="42"/>
      <c r="N46" s="42"/>
      <c r="O46" s="42"/>
      <c r="P46" s="42"/>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 hidden="1" customHeight="1">
      <c r="A184" s="38"/>
      <c r="B184" s="40"/>
      <c r="C184" s="37"/>
      <c r="D184" s="37"/>
      <c r="E184" s="37"/>
      <c r="F184" s="37"/>
      <c r="G184" s="37"/>
      <c r="H184" s="37"/>
      <c r="I184" s="37"/>
      <c r="J184" s="37"/>
      <c r="K184" s="37"/>
      <c r="L184" s="37"/>
      <c r="M184" s="37"/>
      <c r="N184" s="37"/>
      <c r="O184" s="37"/>
      <c r="P184" s="37"/>
    </row>
    <row r="185" spans="1:16" ht="15" hidden="1" customHeight="1">
      <c r="A185" s="38"/>
      <c r="B185" s="40"/>
      <c r="C185" s="37"/>
      <c r="D185" s="37"/>
      <c r="E185" s="37"/>
      <c r="F185" s="37"/>
      <c r="G185" s="37"/>
      <c r="H185" s="37"/>
      <c r="I185" s="37"/>
      <c r="J185" s="37"/>
      <c r="K185" s="37"/>
      <c r="L185" s="37"/>
      <c r="M185" s="37"/>
      <c r="N185" s="37"/>
      <c r="O185" s="37"/>
      <c r="P185" s="37"/>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2:C63"/>
    <mergeCell ref="C42:C43"/>
    <mergeCell ref="C44:C45"/>
    <mergeCell ref="C46:C47"/>
    <mergeCell ref="C48:C49"/>
    <mergeCell ref="C50:C51"/>
    <mergeCell ref="C52:C53"/>
    <mergeCell ref="C54:C55"/>
    <mergeCell ref="C56:C57"/>
    <mergeCell ref="C58:C59"/>
    <mergeCell ref="C60:C61"/>
    <mergeCell ref="C86:C87"/>
    <mergeCell ref="C64:C65"/>
    <mergeCell ref="C66:C67"/>
    <mergeCell ref="C68:C69"/>
    <mergeCell ref="C70:C71"/>
    <mergeCell ref="C72:C73"/>
    <mergeCell ref="C74:C75"/>
    <mergeCell ref="C76:C77"/>
    <mergeCell ref="C78:C79"/>
    <mergeCell ref="C80:C81"/>
    <mergeCell ref="C82:C83"/>
    <mergeCell ref="C84:C85"/>
    <mergeCell ref="C132:C133"/>
    <mergeCell ref="C110:C111"/>
    <mergeCell ref="C88:C89"/>
    <mergeCell ref="C90:C91"/>
    <mergeCell ref="C92:C93"/>
    <mergeCell ref="C94:C95"/>
    <mergeCell ref="C96:C97"/>
    <mergeCell ref="C98:C99"/>
    <mergeCell ref="C100:C101"/>
    <mergeCell ref="C102:C103"/>
    <mergeCell ref="C104:C105"/>
    <mergeCell ref="C106:C107"/>
    <mergeCell ref="C108:C109"/>
    <mergeCell ref="C122:C123"/>
    <mergeCell ref="C124:C125"/>
    <mergeCell ref="C126:C127"/>
    <mergeCell ref="C128:C129"/>
    <mergeCell ref="C130:C131"/>
    <mergeCell ref="C112:C113"/>
    <mergeCell ref="C114:C115"/>
    <mergeCell ref="C116:C117"/>
    <mergeCell ref="C118:C119"/>
    <mergeCell ref="C120:C121"/>
    <mergeCell ref="C150:C151"/>
    <mergeCell ref="C152:C153"/>
    <mergeCell ref="C154:C155"/>
    <mergeCell ref="C156:C157"/>
    <mergeCell ref="C134:C135"/>
    <mergeCell ref="C140:C141"/>
    <mergeCell ref="C142:C143"/>
    <mergeCell ref="C144:C145"/>
    <mergeCell ref="C146:C147"/>
    <mergeCell ref="C148:C149"/>
    <mergeCell ref="B28:B45"/>
    <mergeCell ref="C182:C183"/>
    <mergeCell ref="C160:C161"/>
    <mergeCell ref="C162:C163"/>
    <mergeCell ref="C164:C165"/>
    <mergeCell ref="C166:C167"/>
    <mergeCell ref="C168:C169"/>
    <mergeCell ref="C170:C171"/>
    <mergeCell ref="C172:C173"/>
    <mergeCell ref="C174:C175"/>
    <mergeCell ref="C176:C177"/>
    <mergeCell ref="C178:C179"/>
    <mergeCell ref="C180:C181"/>
    <mergeCell ref="C158:C159"/>
    <mergeCell ref="C136:C137"/>
    <mergeCell ref="C138:C139"/>
  </mergeCells>
  <phoneticPr fontId="3"/>
  <conditionalFormatting sqref="E9:P9">
    <cfRule type="top10" dxfId="1510" priority="90" rank="1"/>
  </conditionalFormatting>
  <conditionalFormatting sqref="E11:P11">
    <cfRule type="top10" dxfId="1509" priority="89" rank="1"/>
  </conditionalFormatting>
  <conditionalFormatting sqref="E13:P13">
    <cfRule type="top10" dxfId="1508" priority="88" rank="1"/>
  </conditionalFormatting>
  <conditionalFormatting sqref="E15:P15">
    <cfRule type="top10" dxfId="1507" priority="87" rank="1"/>
  </conditionalFormatting>
  <conditionalFormatting sqref="E17:P17">
    <cfRule type="top10" dxfId="1506" priority="86" rank="1"/>
  </conditionalFormatting>
  <conditionalFormatting sqref="E19:P19">
    <cfRule type="top10" dxfId="1505" priority="85" rank="1"/>
  </conditionalFormatting>
  <conditionalFormatting sqref="E21:P21">
    <cfRule type="top10" dxfId="1504" priority="84" rank="1"/>
  </conditionalFormatting>
  <conditionalFormatting sqref="E23:P23">
    <cfRule type="top10" dxfId="1503" priority="83" rank="1"/>
  </conditionalFormatting>
  <conditionalFormatting sqref="E25:P25">
    <cfRule type="top10" dxfId="1502" priority="82" rank="1"/>
  </conditionalFormatting>
  <conditionalFormatting sqref="E27:P27">
    <cfRule type="top10" dxfId="1501" priority="81" rank="1"/>
  </conditionalFormatting>
  <conditionalFormatting sqref="E29:P29">
    <cfRule type="top10" dxfId="1500" priority="79" rank="1"/>
  </conditionalFormatting>
  <conditionalFormatting sqref="E31:P31">
    <cfRule type="top10" dxfId="1499" priority="78" rank="1"/>
  </conditionalFormatting>
  <conditionalFormatting sqref="E33:P33">
    <cfRule type="top10" dxfId="1498" priority="77" rank="1"/>
  </conditionalFormatting>
  <conditionalFormatting sqref="E35:P35">
    <cfRule type="top10" dxfId="1497" priority="76" rank="1"/>
  </conditionalFormatting>
  <conditionalFormatting sqref="E37:P37">
    <cfRule type="top10" dxfId="1496" priority="75" rank="1"/>
  </conditionalFormatting>
  <conditionalFormatting sqref="E39:P39">
    <cfRule type="top10" dxfId="1495" priority="74" rank="1"/>
  </conditionalFormatting>
  <conditionalFormatting sqref="E41:P41">
    <cfRule type="top10" dxfId="1494" priority="73" rank="1"/>
  </conditionalFormatting>
  <conditionalFormatting sqref="E43:P43">
    <cfRule type="top10" dxfId="1493" priority="72" rank="1"/>
  </conditionalFormatting>
  <conditionalFormatting sqref="E45:P45">
    <cfRule type="top10" dxfId="1492" priority="71" rank="1"/>
  </conditionalFormatting>
  <conditionalFormatting sqref="E47:P47">
    <cfRule type="top10" dxfId="1491" priority="69" rank="1"/>
  </conditionalFormatting>
  <conditionalFormatting sqref="E49:P49">
    <cfRule type="top10" dxfId="1490" priority="68" rank="1"/>
  </conditionalFormatting>
  <conditionalFormatting sqref="E51:P51">
    <cfRule type="top10" dxfId="1489" priority="67" rank="1"/>
  </conditionalFormatting>
  <conditionalFormatting sqref="E53:P53">
    <cfRule type="top10" dxfId="1488" priority="66" rank="1"/>
  </conditionalFormatting>
  <conditionalFormatting sqref="E55:P55">
    <cfRule type="top10" dxfId="1487" priority="65" rank="1"/>
  </conditionalFormatting>
  <conditionalFormatting sqref="E57:P57">
    <cfRule type="top10" dxfId="1486" priority="64" rank="1"/>
  </conditionalFormatting>
  <conditionalFormatting sqref="E59:P59">
    <cfRule type="top10" dxfId="1485" priority="63" rank="1"/>
  </conditionalFormatting>
  <conditionalFormatting sqref="E61:P61">
    <cfRule type="top10" dxfId="1484" priority="62" rank="1"/>
  </conditionalFormatting>
  <conditionalFormatting sqref="E63:P63">
    <cfRule type="top10" dxfId="1483" priority="61" rank="1"/>
  </conditionalFormatting>
  <conditionalFormatting sqref="E65:P65">
    <cfRule type="top10" dxfId="1482" priority="60" rank="1"/>
  </conditionalFormatting>
  <conditionalFormatting sqref="E67:P67">
    <cfRule type="top10" dxfId="1481" priority="59" rank="1"/>
  </conditionalFormatting>
  <conditionalFormatting sqref="E69:P69">
    <cfRule type="top10" dxfId="1480" priority="58" rank="1"/>
  </conditionalFormatting>
  <conditionalFormatting sqref="E71:P71">
    <cfRule type="top10" dxfId="1479" priority="57" rank="1"/>
  </conditionalFormatting>
  <conditionalFormatting sqref="E73:P73">
    <cfRule type="top10" dxfId="1478" priority="56" rank="1"/>
  </conditionalFormatting>
  <conditionalFormatting sqref="E75:P75">
    <cfRule type="top10" dxfId="1477" priority="55" rank="1"/>
  </conditionalFormatting>
  <conditionalFormatting sqref="E77:P77">
    <cfRule type="top10" dxfId="1476" priority="54" rank="1"/>
  </conditionalFormatting>
  <conditionalFormatting sqref="E79:P79">
    <cfRule type="top10" dxfId="1475" priority="53" rank="1"/>
  </conditionalFormatting>
  <conditionalFormatting sqref="E81:P81">
    <cfRule type="top10" dxfId="1474" priority="52" rank="1"/>
  </conditionalFormatting>
  <conditionalFormatting sqref="E83:P83">
    <cfRule type="top10" dxfId="1473" priority="51" rank="1"/>
  </conditionalFormatting>
  <conditionalFormatting sqref="E85:P85">
    <cfRule type="top10" dxfId="1472" priority="50" rank="1"/>
  </conditionalFormatting>
  <conditionalFormatting sqref="E87:P87">
    <cfRule type="top10" dxfId="1471" priority="49" rank="1"/>
  </conditionalFormatting>
  <conditionalFormatting sqref="E89:P89">
    <cfRule type="top10" dxfId="1470" priority="48" rank="1"/>
  </conditionalFormatting>
  <conditionalFormatting sqref="E91:P91">
    <cfRule type="top10" dxfId="1469" priority="47" rank="1"/>
  </conditionalFormatting>
  <conditionalFormatting sqref="E93:P93">
    <cfRule type="top10" dxfId="1468" priority="46" rank="1"/>
  </conditionalFormatting>
  <conditionalFormatting sqref="E95:P95">
    <cfRule type="top10" dxfId="1467" priority="45" rank="1"/>
  </conditionalFormatting>
  <conditionalFormatting sqref="E97:P97">
    <cfRule type="top10" dxfId="1466" priority="44" rank="1"/>
  </conditionalFormatting>
  <conditionalFormatting sqref="E99:P99">
    <cfRule type="top10" dxfId="1465" priority="43" rank="1"/>
  </conditionalFormatting>
  <conditionalFormatting sqref="E101:P101">
    <cfRule type="top10" dxfId="1464" priority="42" rank="1"/>
  </conditionalFormatting>
  <conditionalFormatting sqref="E103:P103">
    <cfRule type="top10" dxfId="1463" priority="41" rank="1"/>
  </conditionalFormatting>
  <conditionalFormatting sqref="E105:P105">
    <cfRule type="top10" dxfId="1462" priority="40" rank="1"/>
  </conditionalFormatting>
  <conditionalFormatting sqref="E107:P107">
    <cfRule type="top10" dxfId="1461" priority="39" rank="1"/>
  </conditionalFormatting>
  <conditionalFormatting sqref="E109:P109">
    <cfRule type="top10" dxfId="1460" priority="38" rank="1"/>
  </conditionalFormatting>
  <conditionalFormatting sqref="E111:P111">
    <cfRule type="top10" dxfId="1459" priority="37" rank="1"/>
  </conditionalFormatting>
  <conditionalFormatting sqref="E113:P113">
    <cfRule type="top10" dxfId="1458" priority="36" rank="1"/>
  </conditionalFormatting>
  <conditionalFormatting sqref="E115:P115">
    <cfRule type="top10" dxfId="1457" priority="35" rank="1"/>
  </conditionalFormatting>
  <conditionalFormatting sqref="E117:P117">
    <cfRule type="top10" dxfId="1456" priority="34" rank="1"/>
  </conditionalFormatting>
  <conditionalFormatting sqref="E119:P119">
    <cfRule type="top10" dxfId="1455" priority="33" rank="1"/>
  </conditionalFormatting>
  <conditionalFormatting sqref="E121:P121">
    <cfRule type="top10" dxfId="1454" priority="32" rank="1"/>
  </conditionalFormatting>
  <conditionalFormatting sqref="E123:P123">
    <cfRule type="top10" dxfId="1453" priority="31" rank="1"/>
  </conditionalFormatting>
  <conditionalFormatting sqref="E125:P125">
    <cfRule type="top10" dxfId="1452" priority="30" rank="1"/>
  </conditionalFormatting>
  <conditionalFormatting sqref="E127:P127">
    <cfRule type="top10" dxfId="1451" priority="29" rank="1"/>
  </conditionalFormatting>
  <conditionalFormatting sqref="E129:P129">
    <cfRule type="top10" dxfId="1450" priority="28" rank="1"/>
  </conditionalFormatting>
  <conditionalFormatting sqref="E131:P131">
    <cfRule type="top10" dxfId="1449" priority="27" rank="1"/>
  </conditionalFormatting>
  <conditionalFormatting sqref="E133:P133">
    <cfRule type="top10" dxfId="1448" priority="26" rank="1"/>
  </conditionalFormatting>
  <conditionalFormatting sqref="E135:P135">
    <cfRule type="top10" dxfId="1447" priority="25" rank="1"/>
  </conditionalFormatting>
  <conditionalFormatting sqref="E137:P137">
    <cfRule type="top10" dxfId="1446" priority="24" rank="1"/>
  </conditionalFormatting>
  <conditionalFormatting sqref="E139:P139">
    <cfRule type="top10" dxfId="1445" priority="23" rank="1"/>
  </conditionalFormatting>
  <conditionalFormatting sqref="E141:P141">
    <cfRule type="top10" dxfId="1444" priority="22" rank="1"/>
  </conditionalFormatting>
  <conditionalFormatting sqref="E143:P143">
    <cfRule type="top10" dxfId="1443" priority="21" rank="1"/>
  </conditionalFormatting>
  <conditionalFormatting sqref="E145:P145">
    <cfRule type="top10" dxfId="1442" priority="20" rank="1"/>
  </conditionalFormatting>
  <conditionalFormatting sqref="E147:P147">
    <cfRule type="top10" dxfId="1441" priority="19" rank="1"/>
  </conditionalFormatting>
  <conditionalFormatting sqref="E149:P149">
    <cfRule type="top10" dxfId="1440" priority="18" rank="1"/>
  </conditionalFormatting>
  <conditionalFormatting sqref="E151:P151">
    <cfRule type="top10" dxfId="1439" priority="17" rank="1"/>
  </conditionalFormatting>
  <conditionalFormatting sqref="E153:P153">
    <cfRule type="top10" dxfId="1438" priority="16" rank="1"/>
  </conditionalFormatting>
  <conditionalFormatting sqref="E155:P155">
    <cfRule type="top10" dxfId="1437" priority="15" rank="1"/>
  </conditionalFormatting>
  <conditionalFormatting sqref="E157:P157">
    <cfRule type="top10" dxfId="1436" priority="14" rank="1"/>
  </conditionalFormatting>
  <conditionalFormatting sqref="E159:P159">
    <cfRule type="top10" dxfId="1435" priority="13" rank="1"/>
  </conditionalFormatting>
  <conditionalFormatting sqref="E161:P161">
    <cfRule type="top10" dxfId="1434" priority="12" rank="1"/>
  </conditionalFormatting>
  <conditionalFormatting sqref="E163:P163">
    <cfRule type="top10" dxfId="1433" priority="11" rank="1"/>
  </conditionalFormatting>
  <conditionalFormatting sqref="E165:P165">
    <cfRule type="top10" dxfId="1432" priority="10" rank="1"/>
  </conditionalFormatting>
  <conditionalFormatting sqref="E167:P167">
    <cfRule type="top10" dxfId="1431" priority="9" rank="1"/>
  </conditionalFormatting>
  <conditionalFormatting sqref="E169:P169">
    <cfRule type="top10" dxfId="1430" priority="8" rank="1"/>
  </conditionalFormatting>
  <conditionalFormatting sqref="E171:P171">
    <cfRule type="top10" dxfId="1429" priority="7" rank="1"/>
  </conditionalFormatting>
  <conditionalFormatting sqref="E173:P173">
    <cfRule type="top10" dxfId="1428" priority="6" rank="1"/>
  </conditionalFormatting>
  <conditionalFormatting sqref="E175:P175">
    <cfRule type="top10" dxfId="1427" priority="5" rank="1"/>
  </conditionalFormatting>
  <conditionalFormatting sqref="E177:P177">
    <cfRule type="top10" dxfId="1426" priority="4" rank="1"/>
  </conditionalFormatting>
  <conditionalFormatting sqref="E179:P179">
    <cfRule type="top10" dxfId="1425" priority="3" rank="1"/>
  </conditionalFormatting>
  <conditionalFormatting sqref="E181:P181">
    <cfRule type="top10" dxfId="1424" priority="2" rank="1"/>
  </conditionalFormatting>
  <conditionalFormatting sqref="E183:P183">
    <cfRule type="top10" dxfId="142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329</v>
      </c>
    </row>
    <row r="3" spans="1:10" ht="15" customHeight="1">
      <c r="B3" s="4"/>
    </row>
    <row r="4" spans="1:10" ht="15" customHeight="1">
      <c r="B4" s="4" t="s">
        <v>96</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280</v>
      </c>
      <c r="F7" s="14" t="s">
        <v>281</v>
      </c>
      <c r="G7" s="14" t="s">
        <v>282</v>
      </c>
      <c r="H7" s="14" t="s">
        <v>283</v>
      </c>
      <c r="I7" s="14" t="s">
        <v>106</v>
      </c>
      <c r="J7" s="14" t="s">
        <v>103</v>
      </c>
    </row>
    <row r="8" spans="1:10" ht="15.95" customHeight="1" thickTop="1">
      <c r="B8" s="48" t="s">
        <v>300</v>
      </c>
      <c r="C8" s="49"/>
      <c r="D8" s="15">
        <v>16158</v>
      </c>
      <c r="E8" s="16">
        <v>1817</v>
      </c>
      <c r="F8" s="17">
        <v>6099</v>
      </c>
      <c r="G8" s="17">
        <v>1060</v>
      </c>
      <c r="H8" s="17">
        <v>1995</v>
      </c>
      <c r="I8" s="17">
        <v>572</v>
      </c>
      <c r="J8" s="17">
        <v>4615</v>
      </c>
    </row>
    <row r="9" spans="1:10" ht="15.95" customHeight="1">
      <c r="B9" s="50"/>
      <c r="C9" s="51"/>
      <c r="D9" s="18">
        <v>1</v>
      </c>
      <c r="E9" s="32">
        <v>0.11245203614308702</v>
      </c>
      <c r="F9" s="33">
        <v>0.37746008169327888</v>
      </c>
      <c r="G9" s="33">
        <v>6.560217848743656E-2</v>
      </c>
      <c r="H9" s="33">
        <v>0.12346825102116599</v>
      </c>
      <c r="I9" s="33">
        <v>3.540042084416388E-2</v>
      </c>
      <c r="J9" s="33">
        <v>0.28561703181086767</v>
      </c>
    </row>
    <row r="10" spans="1:10" ht="15.95" customHeight="1">
      <c r="B10" s="57" t="s">
        <v>487</v>
      </c>
      <c r="C10" s="52" t="s">
        <v>209</v>
      </c>
      <c r="D10" s="34">
        <v>1857</v>
      </c>
      <c r="E10" s="35">
        <v>226</v>
      </c>
      <c r="F10" s="36">
        <v>831</v>
      </c>
      <c r="G10" s="36">
        <v>148</v>
      </c>
      <c r="H10" s="36">
        <v>435</v>
      </c>
      <c r="I10" s="36">
        <v>93</v>
      </c>
      <c r="J10" s="36">
        <v>124</v>
      </c>
    </row>
    <row r="11" spans="1:10" ht="15.95" customHeight="1">
      <c r="B11" s="58"/>
      <c r="C11" s="53"/>
      <c r="D11" s="18">
        <v>1</v>
      </c>
      <c r="E11" s="19">
        <v>0.12170166935918147</v>
      </c>
      <c r="F11" s="20">
        <v>0.44749596122778673</v>
      </c>
      <c r="G11" s="20">
        <v>7.9698438341410882E-2</v>
      </c>
      <c r="H11" s="20">
        <v>0.23424878836833601</v>
      </c>
      <c r="I11" s="20">
        <v>5.0080775444264945E-2</v>
      </c>
      <c r="J11" s="20">
        <v>6.6774367259019918E-2</v>
      </c>
    </row>
    <row r="12" spans="1:10" ht="15.95" customHeight="1">
      <c r="B12" s="58"/>
      <c r="C12" s="54" t="s">
        <v>210</v>
      </c>
      <c r="D12" s="21">
        <v>459</v>
      </c>
      <c r="E12" s="22">
        <v>62</v>
      </c>
      <c r="F12" s="23">
        <v>155</v>
      </c>
      <c r="G12" s="23">
        <v>43</v>
      </c>
      <c r="H12" s="23">
        <v>129</v>
      </c>
      <c r="I12" s="23">
        <v>29</v>
      </c>
      <c r="J12" s="23">
        <v>41</v>
      </c>
    </row>
    <row r="13" spans="1:10" ht="15.95" customHeight="1">
      <c r="B13" s="58"/>
      <c r="C13" s="53"/>
      <c r="D13" s="24">
        <v>1</v>
      </c>
      <c r="E13" s="19">
        <v>0.13507625272331156</v>
      </c>
      <c r="F13" s="20">
        <v>0.33769063180827885</v>
      </c>
      <c r="G13" s="20">
        <v>9.3681917211328972E-2</v>
      </c>
      <c r="H13" s="20">
        <v>0.28104575163398693</v>
      </c>
      <c r="I13" s="20">
        <v>6.3180827886710242E-2</v>
      </c>
      <c r="J13" s="20">
        <v>8.9324618736383449E-2</v>
      </c>
    </row>
    <row r="14" spans="1:10" ht="15.95" customHeight="1">
      <c r="B14" s="58"/>
      <c r="C14" s="54" t="s">
        <v>253</v>
      </c>
      <c r="D14" s="21">
        <v>429</v>
      </c>
      <c r="E14" s="22">
        <v>44</v>
      </c>
      <c r="F14" s="23">
        <v>174</v>
      </c>
      <c r="G14" s="23">
        <v>42</v>
      </c>
      <c r="H14" s="23">
        <v>113</v>
      </c>
      <c r="I14" s="23">
        <v>22</v>
      </c>
      <c r="J14" s="23">
        <v>34</v>
      </c>
    </row>
    <row r="15" spans="1:10" ht="15.95" customHeight="1">
      <c r="B15" s="58"/>
      <c r="C15" s="53"/>
      <c r="D15" s="24">
        <v>1</v>
      </c>
      <c r="E15" s="19">
        <v>0.10256410256410256</v>
      </c>
      <c r="F15" s="20">
        <v>0.40559440559440557</v>
      </c>
      <c r="G15" s="20">
        <v>9.7902097902097904E-2</v>
      </c>
      <c r="H15" s="20">
        <v>0.26340326340326342</v>
      </c>
      <c r="I15" s="20">
        <v>5.128205128205128E-2</v>
      </c>
      <c r="J15" s="20">
        <v>7.9254079254079249E-2</v>
      </c>
    </row>
    <row r="16" spans="1:10" ht="15.95" customHeight="1">
      <c r="B16" s="58"/>
      <c r="C16" s="54" t="s">
        <v>254</v>
      </c>
      <c r="D16" s="21">
        <v>495</v>
      </c>
      <c r="E16" s="22">
        <v>46</v>
      </c>
      <c r="F16" s="23">
        <v>210</v>
      </c>
      <c r="G16" s="23">
        <v>52</v>
      </c>
      <c r="H16" s="23">
        <v>131</v>
      </c>
      <c r="I16" s="23">
        <v>28</v>
      </c>
      <c r="J16" s="23">
        <v>28</v>
      </c>
    </row>
    <row r="17" spans="2:10" ht="15.95" customHeight="1">
      <c r="B17" s="58"/>
      <c r="C17" s="53"/>
      <c r="D17" s="24">
        <v>1</v>
      </c>
      <c r="E17" s="19">
        <v>9.2929292929292931E-2</v>
      </c>
      <c r="F17" s="20">
        <v>0.42424242424242425</v>
      </c>
      <c r="G17" s="20">
        <v>0.10505050505050505</v>
      </c>
      <c r="H17" s="20">
        <v>0.26464646464646463</v>
      </c>
      <c r="I17" s="20">
        <v>5.6565656565656569E-2</v>
      </c>
      <c r="J17" s="20">
        <v>5.6565656565656569E-2</v>
      </c>
    </row>
    <row r="18" spans="2:10" ht="15.95" customHeight="1">
      <c r="B18" s="58"/>
      <c r="C18" s="54" t="s">
        <v>208</v>
      </c>
      <c r="D18" s="21">
        <v>1752</v>
      </c>
      <c r="E18" s="22">
        <v>169</v>
      </c>
      <c r="F18" s="23">
        <v>774</v>
      </c>
      <c r="G18" s="23">
        <v>166</v>
      </c>
      <c r="H18" s="23">
        <v>481</v>
      </c>
      <c r="I18" s="23">
        <v>66</v>
      </c>
      <c r="J18" s="23">
        <v>96</v>
      </c>
    </row>
    <row r="19" spans="2:10" ht="15.95" customHeight="1">
      <c r="B19" s="58"/>
      <c r="C19" s="53"/>
      <c r="D19" s="24">
        <v>1</v>
      </c>
      <c r="E19" s="19">
        <v>9.6461187214611874E-2</v>
      </c>
      <c r="F19" s="20">
        <v>0.44178082191780821</v>
      </c>
      <c r="G19" s="20">
        <v>9.4748858447488579E-2</v>
      </c>
      <c r="H19" s="20">
        <v>0.2745433789954338</v>
      </c>
      <c r="I19" s="20">
        <v>3.7671232876712327E-2</v>
      </c>
      <c r="J19" s="20">
        <v>5.4794520547945202E-2</v>
      </c>
    </row>
    <row r="20" spans="2:10" ht="15.95" customHeight="1">
      <c r="B20" s="58"/>
      <c r="C20" s="54" t="s">
        <v>211</v>
      </c>
      <c r="D20" s="21">
        <v>700</v>
      </c>
      <c r="E20" s="22">
        <v>96</v>
      </c>
      <c r="F20" s="23">
        <v>298</v>
      </c>
      <c r="G20" s="23">
        <v>64</v>
      </c>
      <c r="H20" s="23">
        <v>165</v>
      </c>
      <c r="I20" s="23">
        <v>30</v>
      </c>
      <c r="J20" s="23">
        <v>47</v>
      </c>
    </row>
    <row r="21" spans="2:10" ht="15.95" customHeight="1">
      <c r="B21" s="58"/>
      <c r="C21" s="53"/>
      <c r="D21" s="24">
        <v>1</v>
      </c>
      <c r="E21" s="19">
        <v>0.13714285714285715</v>
      </c>
      <c r="F21" s="20">
        <v>0.42571428571428571</v>
      </c>
      <c r="G21" s="20">
        <v>9.1428571428571428E-2</v>
      </c>
      <c r="H21" s="20">
        <v>0.23571428571428571</v>
      </c>
      <c r="I21" s="20">
        <v>4.2857142857142858E-2</v>
      </c>
      <c r="J21" s="20">
        <v>6.7142857142857143E-2</v>
      </c>
    </row>
    <row r="22" spans="2:10" ht="15.95" customHeight="1">
      <c r="B22" s="58"/>
      <c r="C22" s="54" t="s">
        <v>255</v>
      </c>
      <c r="D22" s="21">
        <v>428</v>
      </c>
      <c r="E22" s="22">
        <v>46</v>
      </c>
      <c r="F22" s="23">
        <v>169</v>
      </c>
      <c r="G22" s="23">
        <v>59</v>
      </c>
      <c r="H22" s="23">
        <v>104</v>
      </c>
      <c r="I22" s="23">
        <v>26</v>
      </c>
      <c r="J22" s="23">
        <v>24</v>
      </c>
    </row>
    <row r="23" spans="2:10" ht="15.95" customHeight="1">
      <c r="B23" s="58"/>
      <c r="C23" s="53"/>
      <c r="D23" s="24">
        <v>1</v>
      </c>
      <c r="E23" s="19">
        <v>0.10747663551401869</v>
      </c>
      <c r="F23" s="20">
        <v>0.39485981308411217</v>
      </c>
      <c r="G23" s="20">
        <v>0.13785046728971961</v>
      </c>
      <c r="H23" s="20">
        <v>0.24299065420560748</v>
      </c>
      <c r="I23" s="20">
        <v>6.0747663551401869E-2</v>
      </c>
      <c r="J23" s="20">
        <v>5.6074766355140186E-2</v>
      </c>
    </row>
    <row r="24" spans="2:10" ht="15.95" customHeight="1">
      <c r="B24" s="58"/>
      <c r="C24" s="54" t="s">
        <v>220</v>
      </c>
      <c r="D24" s="21">
        <v>2463</v>
      </c>
      <c r="E24" s="22">
        <v>274</v>
      </c>
      <c r="F24" s="23">
        <v>1256</v>
      </c>
      <c r="G24" s="23">
        <v>270</v>
      </c>
      <c r="H24" s="23">
        <v>442</v>
      </c>
      <c r="I24" s="23">
        <v>98</v>
      </c>
      <c r="J24" s="23">
        <v>123</v>
      </c>
    </row>
    <row r="25" spans="2:10" ht="15.95" customHeight="1">
      <c r="B25" s="58"/>
      <c r="C25" s="53"/>
      <c r="D25" s="24">
        <v>1</v>
      </c>
      <c r="E25" s="19">
        <v>0.11124644742184328</v>
      </c>
      <c r="F25" s="20">
        <v>0.50994721883881444</v>
      </c>
      <c r="G25" s="20">
        <v>0.10962241169305725</v>
      </c>
      <c r="H25" s="20">
        <v>0.17945594803085668</v>
      </c>
      <c r="I25" s="20">
        <v>3.9788875355257818E-2</v>
      </c>
      <c r="J25" s="20">
        <v>4.9939098660170524E-2</v>
      </c>
    </row>
    <row r="26" spans="2:10" ht="15.95" customHeight="1">
      <c r="B26" s="58"/>
      <c r="C26" s="54" t="s">
        <v>213</v>
      </c>
      <c r="D26" s="21">
        <v>2089</v>
      </c>
      <c r="E26" s="22">
        <v>409</v>
      </c>
      <c r="F26" s="23">
        <v>1115</v>
      </c>
      <c r="G26" s="23">
        <v>196</v>
      </c>
      <c r="H26" s="23">
        <v>191</v>
      </c>
      <c r="I26" s="23">
        <v>95</v>
      </c>
      <c r="J26" s="23">
        <v>83</v>
      </c>
    </row>
    <row r="27" spans="2:10" ht="15.95" customHeight="1">
      <c r="B27" s="58"/>
      <c r="C27" s="59"/>
      <c r="D27" s="18">
        <v>1</v>
      </c>
      <c r="E27" s="32">
        <v>0.19578745811393011</v>
      </c>
      <c r="F27" s="33">
        <v>0.53374820488271901</v>
      </c>
      <c r="G27" s="33">
        <v>9.382479655337482E-2</v>
      </c>
      <c r="H27" s="33">
        <v>9.1431306845380561E-2</v>
      </c>
      <c r="I27" s="33">
        <v>4.547630445189086E-2</v>
      </c>
      <c r="J27" s="33">
        <v>3.9731929152704647E-2</v>
      </c>
    </row>
    <row r="28" spans="2:10" ht="15.95" customHeight="1">
      <c r="B28" s="57" t="s">
        <v>488</v>
      </c>
      <c r="C28" s="52" t="s">
        <v>209</v>
      </c>
      <c r="D28" s="34">
        <v>4322</v>
      </c>
      <c r="E28" s="35">
        <v>509</v>
      </c>
      <c r="F28" s="36">
        <v>2119</v>
      </c>
      <c r="G28" s="36">
        <v>376</v>
      </c>
      <c r="H28" s="36">
        <v>846</v>
      </c>
      <c r="I28" s="36">
        <v>196</v>
      </c>
      <c r="J28" s="36">
        <v>276</v>
      </c>
    </row>
    <row r="29" spans="2:10" ht="15.95" customHeight="1">
      <c r="B29" s="58"/>
      <c r="C29" s="53"/>
      <c r="D29" s="24">
        <v>1</v>
      </c>
      <c r="E29" s="19">
        <v>0.11776955113373438</v>
      </c>
      <c r="F29" s="20">
        <v>0.49028227672373903</v>
      </c>
      <c r="G29" s="20">
        <v>8.6996760758907915E-2</v>
      </c>
      <c r="H29" s="20">
        <v>0.19574271170754282</v>
      </c>
      <c r="I29" s="20">
        <v>4.5349375289217952E-2</v>
      </c>
      <c r="J29" s="20">
        <v>6.385932438685793E-2</v>
      </c>
    </row>
    <row r="30" spans="2:10" ht="15.95" customHeight="1">
      <c r="B30" s="58"/>
      <c r="C30" s="54" t="s">
        <v>210</v>
      </c>
      <c r="D30" s="21">
        <v>994</v>
      </c>
      <c r="E30" s="22">
        <v>129</v>
      </c>
      <c r="F30" s="23">
        <v>413</v>
      </c>
      <c r="G30" s="23">
        <v>92</v>
      </c>
      <c r="H30" s="23">
        <v>198</v>
      </c>
      <c r="I30" s="23">
        <v>59</v>
      </c>
      <c r="J30" s="23">
        <v>103</v>
      </c>
    </row>
    <row r="31" spans="2:10" ht="15.95" customHeight="1">
      <c r="B31" s="58"/>
      <c r="C31" s="53"/>
      <c r="D31" s="24">
        <v>1</v>
      </c>
      <c r="E31" s="19">
        <v>0.12977867203219315</v>
      </c>
      <c r="F31" s="20">
        <v>0.41549295774647887</v>
      </c>
      <c r="G31" s="20">
        <v>9.2555331991951706E-2</v>
      </c>
      <c r="H31" s="20">
        <v>0.19919517102615694</v>
      </c>
      <c r="I31" s="20">
        <v>5.9356136820925554E-2</v>
      </c>
      <c r="J31" s="20">
        <v>0.10362173038229376</v>
      </c>
    </row>
    <row r="32" spans="2:10" ht="15.95" customHeight="1">
      <c r="B32" s="58"/>
      <c r="C32" s="54" t="s">
        <v>253</v>
      </c>
      <c r="D32" s="21">
        <v>855</v>
      </c>
      <c r="E32" s="22">
        <v>102</v>
      </c>
      <c r="F32" s="23">
        <v>359</v>
      </c>
      <c r="G32" s="23">
        <v>75</v>
      </c>
      <c r="H32" s="23">
        <v>180</v>
      </c>
      <c r="I32" s="23">
        <v>52</v>
      </c>
      <c r="J32" s="23">
        <v>87</v>
      </c>
    </row>
    <row r="33" spans="1:10" ht="15.95" customHeight="1">
      <c r="B33" s="58"/>
      <c r="C33" s="53"/>
      <c r="D33" s="24">
        <v>1</v>
      </c>
      <c r="E33" s="19">
        <v>0.11929824561403508</v>
      </c>
      <c r="F33" s="20">
        <v>0.41988304093567252</v>
      </c>
      <c r="G33" s="20">
        <v>8.771929824561403E-2</v>
      </c>
      <c r="H33" s="20">
        <v>0.21052631578947367</v>
      </c>
      <c r="I33" s="20">
        <v>6.0818713450292397E-2</v>
      </c>
      <c r="J33" s="20">
        <v>0.10175438596491228</v>
      </c>
    </row>
    <row r="34" spans="1:10" ht="15.95" customHeight="1">
      <c r="B34" s="58"/>
      <c r="C34" s="54" t="s">
        <v>254</v>
      </c>
      <c r="D34" s="21">
        <v>2123</v>
      </c>
      <c r="E34" s="22">
        <v>227</v>
      </c>
      <c r="F34" s="23">
        <v>1083</v>
      </c>
      <c r="G34" s="23">
        <v>227</v>
      </c>
      <c r="H34" s="23">
        <v>370</v>
      </c>
      <c r="I34" s="23">
        <v>83</v>
      </c>
      <c r="J34" s="23">
        <v>133</v>
      </c>
    </row>
    <row r="35" spans="1:10" ht="15.95" customHeight="1">
      <c r="B35" s="58"/>
      <c r="C35" s="53"/>
      <c r="D35" s="24">
        <v>1</v>
      </c>
      <c r="E35" s="19">
        <v>0.10692416391898257</v>
      </c>
      <c r="F35" s="20">
        <v>0.5101271785209609</v>
      </c>
      <c r="G35" s="20">
        <v>0.10692416391898257</v>
      </c>
      <c r="H35" s="20">
        <v>0.17428167687235044</v>
      </c>
      <c r="I35" s="20">
        <v>3.9095619406500234E-2</v>
      </c>
      <c r="J35" s="20">
        <v>6.2647197362223267E-2</v>
      </c>
    </row>
    <row r="36" spans="1:10" ht="15.95" customHeight="1">
      <c r="B36" s="58"/>
      <c r="C36" s="54" t="s">
        <v>208</v>
      </c>
      <c r="D36" s="21">
        <v>5341</v>
      </c>
      <c r="E36" s="22">
        <v>582</v>
      </c>
      <c r="F36" s="23">
        <v>2821</v>
      </c>
      <c r="G36" s="23">
        <v>511</v>
      </c>
      <c r="H36" s="23">
        <v>969</v>
      </c>
      <c r="I36" s="23">
        <v>184</v>
      </c>
      <c r="J36" s="23">
        <v>274</v>
      </c>
    </row>
    <row r="37" spans="1:10" ht="15.95" customHeight="1">
      <c r="B37" s="58"/>
      <c r="C37" s="53"/>
      <c r="D37" s="24">
        <v>1</v>
      </c>
      <c r="E37" s="19">
        <v>0.10896835798539599</v>
      </c>
      <c r="F37" s="20">
        <v>0.52817824377457401</v>
      </c>
      <c r="G37" s="20">
        <v>9.5674967234600256E-2</v>
      </c>
      <c r="H37" s="20">
        <v>0.18142669912001497</v>
      </c>
      <c r="I37" s="20">
        <v>3.4450477438681897E-2</v>
      </c>
      <c r="J37" s="20">
        <v>5.1301254446732822E-2</v>
      </c>
    </row>
    <row r="38" spans="1:10" ht="15.95" customHeight="1">
      <c r="B38" s="58"/>
      <c r="C38" s="54" t="s">
        <v>211</v>
      </c>
      <c r="D38" s="21">
        <v>1270</v>
      </c>
      <c r="E38" s="22">
        <v>156</v>
      </c>
      <c r="F38" s="23">
        <v>623</v>
      </c>
      <c r="G38" s="23">
        <v>111</v>
      </c>
      <c r="H38" s="23">
        <v>243</v>
      </c>
      <c r="I38" s="23">
        <v>53</v>
      </c>
      <c r="J38" s="23">
        <v>84</v>
      </c>
    </row>
    <row r="39" spans="1:10" ht="15.95" customHeight="1">
      <c r="B39" s="58"/>
      <c r="C39" s="53"/>
      <c r="D39" s="24">
        <v>1</v>
      </c>
      <c r="E39" s="19">
        <v>0.12283464566929134</v>
      </c>
      <c r="F39" s="20">
        <v>0.49055118110236218</v>
      </c>
      <c r="G39" s="20">
        <v>8.7401574803149612E-2</v>
      </c>
      <c r="H39" s="20">
        <v>0.19133858267716536</v>
      </c>
      <c r="I39" s="20">
        <v>4.1732283464566929E-2</v>
      </c>
      <c r="J39" s="20">
        <v>6.6141732283464566E-2</v>
      </c>
    </row>
    <row r="40" spans="1:10" ht="15.95" customHeight="1">
      <c r="B40" s="58"/>
      <c r="C40" s="54" t="s">
        <v>255</v>
      </c>
      <c r="D40" s="21">
        <v>1102</v>
      </c>
      <c r="E40" s="22">
        <v>99</v>
      </c>
      <c r="F40" s="23">
        <v>507</v>
      </c>
      <c r="G40" s="23">
        <v>134</v>
      </c>
      <c r="H40" s="23">
        <v>222</v>
      </c>
      <c r="I40" s="23">
        <v>55</v>
      </c>
      <c r="J40" s="23">
        <v>85</v>
      </c>
    </row>
    <row r="41" spans="1:10" ht="15.95" customHeight="1">
      <c r="B41" s="58"/>
      <c r="C41" s="53"/>
      <c r="D41" s="24">
        <v>1</v>
      </c>
      <c r="E41" s="19">
        <v>8.9836660617059888E-2</v>
      </c>
      <c r="F41" s="20">
        <v>0.46007259528130673</v>
      </c>
      <c r="G41" s="20">
        <v>0.12159709618874773</v>
      </c>
      <c r="H41" s="20">
        <v>0.2014519056261343</v>
      </c>
      <c r="I41" s="20">
        <v>4.9909255898366603E-2</v>
      </c>
      <c r="J41" s="20">
        <v>7.7132486388384755E-2</v>
      </c>
    </row>
    <row r="42" spans="1:10" ht="15.95" customHeight="1">
      <c r="B42" s="58"/>
      <c r="C42" s="54" t="s">
        <v>220</v>
      </c>
      <c r="D42" s="21">
        <v>4438</v>
      </c>
      <c r="E42" s="22">
        <v>491</v>
      </c>
      <c r="F42" s="23">
        <v>2432</v>
      </c>
      <c r="G42" s="23">
        <v>428</v>
      </c>
      <c r="H42" s="23">
        <v>688</v>
      </c>
      <c r="I42" s="23">
        <v>155</v>
      </c>
      <c r="J42" s="23">
        <v>244</v>
      </c>
    </row>
    <row r="43" spans="1:10" ht="15.95" customHeight="1">
      <c r="B43" s="58"/>
      <c r="C43" s="53"/>
      <c r="D43" s="24">
        <v>1</v>
      </c>
      <c r="E43" s="19">
        <v>0.11063542136097342</v>
      </c>
      <c r="F43" s="20">
        <v>0.54799459215863</v>
      </c>
      <c r="G43" s="20">
        <v>9.6439837764758896E-2</v>
      </c>
      <c r="H43" s="20">
        <v>0.15502478593961244</v>
      </c>
      <c r="I43" s="20">
        <v>3.4925642181162689E-2</v>
      </c>
      <c r="J43" s="20">
        <v>5.4979720594862551E-2</v>
      </c>
    </row>
    <row r="44" spans="1:10" ht="15.95" customHeight="1">
      <c r="B44" s="58"/>
      <c r="C44" s="54" t="s">
        <v>213</v>
      </c>
      <c r="D44" s="21">
        <v>1662</v>
      </c>
      <c r="E44" s="22">
        <v>317</v>
      </c>
      <c r="F44" s="23">
        <v>826</v>
      </c>
      <c r="G44" s="23">
        <v>125</v>
      </c>
      <c r="H44" s="23">
        <v>172</v>
      </c>
      <c r="I44" s="23">
        <v>99</v>
      </c>
      <c r="J44" s="23">
        <v>123</v>
      </c>
    </row>
    <row r="45" spans="1:10" ht="15.95" customHeight="1">
      <c r="B45" s="58"/>
      <c r="C45" s="59"/>
      <c r="D45" s="18">
        <v>1</v>
      </c>
      <c r="E45" s="32">
        <v>0.19073405535499399</v>
      </c>
      <c r="F45" s="33">
        <v>0.49699157641395908</v>
      </c>
      <c r="G45" s="33">
        <v>7.5210589651022869E-2</v>
      </c>
      <c r="H45" s="33">
        <v>0.10348977135980746</v>
      </c>
      <c r="I45" s="33">
        <v>5.9566787003610108E-2</v>
      </c>
      <c r="J45" s="33">
        <v>7.4007220216606495E-2</v>
      </c>
    </row>
    <row r="46" spans="1:10" ht="15.95" customHeight="1">
      <c r="A46" s="38"/>
      <c r="B46" s="41"/>
      <c r="C46" s="47"/>
      <c r="D46" s="42"/>
      <c r="E46" s="42"/>
      <c r="F46" s="42"/>
      <c r="G46" s="42"/>
      <c r="H46" s="42"/>
      <c r="I46" s="42"/>
      <c r="J46" s="42"/>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 hidden="1" customHeight="1">
      <c r="A184" s="38"/>
      <c r="B184" s="40"/>
      <c r="C184" s="37"/>
      <c r="D184" s="37"/>
      <c r="E184" s="37"/>
      <c r="F184" s="37"/>
      <c r="G184" s="37"/>
      <c r="H184" s="37"/>
      <c r="I184" s="37"/>
      <c r="J184" s="37"/>
    </row>
    <row r="185" spans="1:10" ht="15" hidden="1" customHeight="1">
      <c r="A185" s="38"/>
      <c r="B185" s="40"/>
      <c r="C185" s="37"/>
      <c r="D185" s="37"/>
      <c r="E185" s="37"/>
      <c r="F185" s="37"/>
      <c r="G185" s="37"/>
      <c r="H185" s="37"/>
      <c r="I185" s="37"/>
      <c r="J185" s="37"/>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2:C63"/>
    <mergeCell ref="C42:C43"/>
    <mergeCell ref="C44:C45"/>
    <mergeCell ref="C46:C47"/>
    <mergeCell ref="C48:C49"/>
    <mergeCell ref="C50:C51"/>
    <mergeCell ref="C52:C53"/>
    <mergeCell ref="C54:C55"/>
    <mergeCell ref="C56:C57"/>
    <mergeCell ref="C58:C59"/>
    <mergeCell ref="C60:C61"/>
    <mergeCell ref="C86:C87"/>
    <mergeCell ref="C64:C65"/>
    <mergeCell ref="C66:C67"/>
    <mergeCell ref="C68:C69"/>
    <mergeCell ref="C70:C71"/>
    <mergeCell ref="C72:C73"/>
    <mergeCell ref="C74:C75"/>
    <mergeCell ref="C76:C77"/>
    <mergeCell ref="C78:C79"/>
    <mergeCell ref="C80:C81"/>
    <mergeCell ref="C82:C83"/>
    <mergeCell ref="C84:C85"/>
    <mergeCell ref="C132:C133"/>
    <mergeCell ref="C110:C111"/>
    <mergeCell ref="C88:C89"/>
    <mergeCell ref="C90:C91"/>
    <mergeCell ref="C92:C93"/>
    <mergeCell ref="C94:C95"/>
    <mergeCell ref="C96:C97"/>
    <mergeCell ref="C98:C99"/>
    <mergeCell ref="C100:C101"/>
    <mergeCell ref="C102:C103"/>
    <mergeCell ref="C104:C105"/>
    <mergeCell ref="C106:C107"/>
    <mergeCell ref="C108:C109"/>
    <mergeCell ref="C122:C123"/>
    <mergeCell ref="C124:C125"/>
    <mergeCell ref="C126:C127"/>
    <mergeCell ref="C128:C129"/>
    <mergeCell ref="C130:C131"/>
    <mergeCell ref="C112:C113"/>
    <mergeCell ref="C114:C115"/>
    <mergeCell ref="C116:C117"/>
    <mergeCell ref="C118:C119"/>
    <mergeCell ref="C120:C121"/>
    <mergeCell ref="C150:C151"/>
    <mergeCell ref="C152:C153"/>
    <mergeCell ref="C154:C155"/>
    <mergeCell ref="C156:C157"/>
    <mergeCell ref="C134:C135"/>
    <mergeCell ref="C140:C141"/>
    <mergeCell ref="C142:C143"/>
    <mergeCell ref="C144:C145"/>
    <mergeCell ref="C146:C147"/>
    <mergeCell ref="C148:C149"/>
    <mergeCell ref="B28:B45"/>
    <mergeCell ref="C182:C183"/>
    <mergeCell ref="C160:C161"/>
    <mergeCell ref="C162:C163"/>
    <mergeCell ref="C164:C165"/>
    <mergeCell ref="C166:C167"/>
    <mergeCell ref="C168:C169"/>
    <mergeCell ref="C170:C171"/>
    <mergeCell ref="C172:C173"/>
    <mergeCell ref="C174:C175"/>
    <mergeCell ref="C176:C177"/>
    <mergeCell ref="C178:C179"/>
    <mergeCell ref="C180:C181"/>
    <mergeCell ref="C158:C159"/>
    <mergeCell ref="C136:C137"/>
    <mergeCell ref="C138:C139"/>
  </mergeCells>
  <phoneticPr fontId="3"/>
  <conditionalFormatting sqref="E9:J9">
    <cfRule type="top10" dxfId="1422" priority="90" rank="1"/>
  </conditionalFormatting>
  <conditionalFormatting sqref="E11:J11">
    <cfRule type="top10" dxfId="1421" priority="89" rank="1"/>
  </conditionalFormatting>
  <conditionalFormatting sqref="E13:J13">
    <cfRule type="top10" dxfId="1420" priority="88" rank="1"/>
  </conditionalFormatting>
  <conditionalFormatting sqref="E15:J15">
    <cfRule type="top10" dxfId="1419" priority="87" rank="1"/>
  </conditionalFormatting>
  <conditionalFormatting sqref="E17:J17">
    <cfRule type="top10" dxfId="1418" priority="86" rank="1"/>
  </conditionalFormatting>
  <conditionalFormatting sqref="E19:J19">
    <cfRule type="top10" dxfId="1417" priority="85" rank="1"/>
  </conditionalFormatting>
  <conditionalFormatting sqref="E21:J21">
    <cfRule type="top10" dxfId="1416" priority="84" rank="1"/>
  </conditionalFormatting>
  <conditionalFormatting sqref="E23:J23">
    <cfRule type="top10" dxfId="1415" priority="83" rank="1"/>
  </conditionalFormatting>
  <conditionalFormatting sqref="E25:J25">
    <cfRule type="top10" dxfId="1414" priority="82" rank="1"/>
  </conditionalFormatting>
  <conditionalFormatting sqref="E27:J27">
    <cfRule type="top10" dxfId="1413" priority="81" rank="1"/>
  </conditionalFormatting>
  <conditionalFormatting sqref="E29:J29">
    <cfRule type="top10" dxfId="1412" priority="79" rank="1"/>
  </conditionalFormatting>
  <conditionalFormatting sqref="E31:J31">
    <cfRule type="top10" dxfId="1411" priority="78" rank="1"/>
  </conditionalFormatting>
  <conditionalFormatting sqref="E33:J33">
    <cfRule type="top10" dxfId="1410" priority="77" rank="1"/>
  </conditionalFormatting>
  <conditionalFormatting sqref="E35:J35">
    <cfRule type="top10" dxfId="1409" priority="76" rank="1"/>
  </conditionalFormatting>
  <conditionalFormatting sqref="E37:J37">
    <cfRule type="top10" dxfId="1408" priority="75" rank="1"/>
  </conditionalFormatting>
  <conditionalFormatting sqref="E39:J39">
    <cfRule type="top10" dxfId="1407" priority="74" rank="1"/>
  </conditionalFormatting>
  <conditionalFormatting sqref="E41:J41">
    <cfRule type="top10" dxfId="1406" priority="73" rank="1"/>
  </conditionalFormatting>
  <conditionalFormatting sqref="E43:J43">
    <cfRule type="top10" dxfId="1405" priority="72" rank="1"/>
  </conditionalFormatting>
  <conditionalFormatting sqref="E45:J45">
    <cfRule type="top10" dxfId="1404" priority="71" rank="1"/>
  </conditionalFormatting>
  <conditionalFormatting sqref="E47:J47">
    <cfRule type="top10" dxfId="1403" priority="69" rank="1"/>
  </conditionalFormatting>
  <conditionalFormatting sqref="E49:J49">
    <cfRule type="top10" dxfId="1402" priority="68" rank="1"/>
  </conditionalFormatting>
  <conditionalFormatting sqref="E51:J51">
    <cfRule type="top10" dxfId="1401" priority="67" rank="1"/>
  </conditionalFormatting>
  <conditionalFormatting sqref="E53:J53">
    <cfRule type="top10" dxfId="1400" priority="66" rank="1"/>
  </conditionalFormatting>
  <conditionalFormatting sqref="E55:J55">
    <cfRule type="top10" dxfId="1399" priority="65" rank="1"/>
  </conditionalFormatting>
  <conditionalFormatting sqref="E57:J57">
    <cfRule type="top10" dxfId="1398" priority="64" rank="1"/>
  </conditionalFormatting>
  <conditionalFormatting sqref="E59:J59">
    <cfRule type="top10" dxfId="1397" priority="63" rank="1"/>
  </conditionalFormatting>
  <conditionalFormatting sqref="E61:J61">
    <cfRule type="top10" dxfId="1396" priority="62" rank="1"/>
  </conditionalFormatting>
  <conditionalFormatting sqref="E63:J63">
    <cfRule type="top10" dxfId="1395" priority="61" rank="1"/>
  </conditionalFormatting>
  <conditionalFormatting sqref="E65:J65">
    <cfRule type="top10" dxfId="1394" priority="60" rank="1"/>
  </conditionalFormatting>
  <conditionalFormatting sqref="E67:J67">
    <cfRule type="top10" dxfId="1393" priority="59" rank="1"/>
  </conditionalFormatting>
  <conditionalFormatting sqref="E69:J69">
    <cfRule type="top10" dxfId="1392" priority="58" rank="1"/>
  </conditionalFormatting>
  <conditionalFormatting sqref="E71:J71">
    <cfRule type="top10" dxfId="1391" priority="57" rank="1"/>
  </conditionalFormatting>
  <conditionalFormatting sqref="E73:J73">
    <cfRule type="top10" dxfId="1390" priority="56" rank="1"/>
  </conditionalFormatting>
  <conditionalFormatting sqref="E75:J75">
    <cfRule type="top10" dxfId="1389" priority="55" rank="1"/>
  </conditionalFormatting>
  <conditionalFormatting sqref="E77:J77">
    <cfRule type="top10" dxfId="1388" priority="54" rank="1"/>
  </conditionalFormatting>
  <conditionalFormatting sqref="E79:J79">
    <cfRule type="top10" dxfId="1387" priority="53" rank="1"/>
  </conditionalFormatting>
  <conditionalFormatting sqref="E81:J81">
    <cfRule type="top10" dxfId="1386" priority="52" rank="1"/>
  </conditionalFormatting>
  <conditionalFormatting sqref="E83:J83">
    <cfRule type="top10" dxfId="1385" priority="51" rank="1"/>
  </conditionalFormatting>
  <conditionalFormatting sqref="E85:J85">
    <cfRule type="top10" dxfId="1384" priority="50" rank="1"/>
  </conditionalFormatting>
  <conditionalFormatting sqref="E87:J87">
    <cfRule type="top10" dxfId="1383" priority="49" rank="1"/>
  </conditionalFormatting>
  <conditionalFormatting sqref="E89:J89">
    <cfRule type="top10" dxfId="1382" priority="48" rank="1"/>
  </conditionalFormatting>
  <conditionalFormatting sqref="E91:J91">
    <cfRule type="top10" dxfId="1381" priority="47" rank="1"/>
  </conditionalFormatting>
  <conditionalFormatting sqref="E93:J93">
    <cfRule type="top10" dxfId="1380" priority="46" rank="1"/>
  </conditionalFormatting>
  <conditionalFormatting sqref="E95:J95">
    <cfRule type="top10" dxfId="1379" priority="45" rank="1"/>
  </conditionalFormatting>
  <conditionalFormatting sqref="E97:J97">
    <cfRule type="top10" dxfId="1378" priority="44" rank="1"/>
  </conditionalFormatting>
  <conditionalFormatting sqref="E99:J99">
    <cfRule type="top10" dxfId="1377" priority="43" rank="1"/>
  </conditionalFormatting>
  <conditionalFormatting sqref="E101:J101">
    <cfRule type="top10" dxfId="1376" priority="42" rank="1"/>
  </conditionalFormatting>
  <conditionalFormatting sqref="E103:J103">
    <cfRule type="top10" dxfId="1375" priority="41" rank="1"/>
  </conditionalFormatting>
  <conditionalFormatting sqref="E105:J105">
    <cfRule type="top10" dxfId="1374" priority="40" rank="1"/>
  </conditionalFormatting>
  <conditionalFormatting sqref="E107:J107">
    <cfRule type="top10" dxfId="1373" priority="39" rank="1"/>
  </conditionalFormatting>
  <conditionalFormatting sqref="E109:J109">
    <cfRule type="top10" dxfId="1372" priority="38" rank="1"/>
  </conditionalFormatting>
  <conditionalFormatting sqref="E111:J111">
    <cfRule type="top10" dxfId="1371" priority="37" rank="1"/>
  </conditionalFormatting>
  <conditionalFormatting sqref="E113:J113">
    <cfRule type="top10" dxfId="1370" priority="36" rank="1"/>
  </conditionalFormatting>
  <conditionalFormatting sqref="E115:J115">
    <cfRule type="top10" dxfId="1369" priority="35" rank="1"/>
  </conditionalFormatting>
  <conditionalFormatting sqref="E117:J117">
    <cfRule type="top10" dxfId="1368" priority="34" rank="1"/>
  </conditionalFormatting>
  <conditionalFormatting sqref="E119:J119">
    <cfRule type="top10" dxfId="1367" priority="33" rank="1"/>
  </conditionalFormatting>
  <conditionalFormatting sqref="E121:J121">
    <cfRule type="top10" dxfId="1366" priority="32" rank="1"/>
  </conditionalFormatting>
  <conditionalFormatting sqref="E123:J123">
    <cfRule type="top10" dxfId="1365" priority="31" rank="1"/>
  </conditionalFormatting>
  <conditionalFormatting sqref="E125:J125">
    <cfRule type="top10" dxfId="1364" priority="30" rank="1"/>
  </conditionalFormatting>
  <conditionalFormatting sqref="E127:J127">
    <cfRule type="top10" dxfId="1363" priority="29" rank="1"/>
  </conditionalFormatting>
  <conditionalFormatting sqref="E129:J129">
    <cfRule type="top10" dxfId="1362" priority="28" rank="1"/>
  </conditionalFormatting>
  <conditionalFormatting sqref="E131:J131">
    <cfRule type="top10" dxfId="1361" priority="27" rank="1"/>
  </conditionalFormatting>
  <conditionalFormatting sqref="E133:J133">
    <cfRule type="top10" dxfId="1360" priority="26" rank="1"/>
  </conditionalFormatting>
  <conditionalFormatting sqref="E135:J135">
    <cfRule type="top10" dxfId="1359" priority="25" rank="1"/>
  </conditionalFormatting>
  <conditionalFormatting sqref="E137:J137">
    <cfRule type="top10" dxfId="1358" priority="24" rank="1"/>
  </conditionalFormatting>
  <conditionalFormatting sqref="E139:J139">
    <cfRule type="top10" dxfId="1357" priority="23" rank="1"/>
  </conditionalFormatting>
  <conditionalFormatting sqref="E141:J141">
    <cfRule type="top10" dxfId="1356" priority="22" rank="1"/>
  </conditionalFormatting>
  <conditionalFormatting sqref="E143:J143">
    <cfRule type="top10" dxfId="1355" priority="21" rank="1"/>
  </conditionalFormatting>
  <conditionalFormatting sqref="E145:J145">
    <cfRule type="top10" dxfId="1354" priority="20" rank="1"/>
  </conditionalFormatting>
  <conditionalFormatting sqref="E147:J147">
    <cfRule type="top10" dxfId="1353" priority="19" rank="1"/>
  </conditionalFormatting>
  <conditionalFormatting sqref="E149:J149">
    <cfRule type="top10" dxfId="1352" priority="18" rank="1"/>
  </conditionalFormatting>
  <conditionalFormatting sqref="E151:J151">
    <cfRule type="top10" dxfId="1351" priority="17" rank="1"/>
  </conditionalFormatting>
  <conditionalFormatting sqref="E153:J153">
    <cfRule type="top10" dxfId="1350" priority="16" rank="1"/>
  </conditionalFormatting>
  <conditionalFormatting sqref="E155:J155">
    <cfRule type="top10" dxfId="1349" priority="15" rank="1"/>
  </conditionalFormatting>
  <conditionalFormatting sqref="E157:J157">
    <cfRule type="top10" dxfId="1348" priority="14" rank="1"/>
  </conditionalFormatting>
  <conditionalFormatting sqref="E159:J159">
    <cfRule type="top10" dxfId="1347" priority="13" rank="1"/>
  </conditionalFormatting>
  <conditionalFormatting sqref="E161:J161">
    <cfRule type="top10" dxfId="1346" priority="12" rank="1"/>
  </conditionalFormatting>
  <conditionalFormatting sqref="E163:J163">
    <cfRule type="top10" dxfId="1345" priority="11" rank="1"/>
  </conditionalFormatting>
  <conditionalFormatting sqref="E165:J165">
    <cfRule type="top10" dxfId="1344" priority="10" rank="1"/>
  </conditionalFormatting>
  <conditionalFormatting sqref="E167:J167">
    <cfRule type="top10" dxfId="1343" priority="9" rank="1"/>
  </conditionalFormatting>
  <conditionalFormatting sqref="E169:J169">
    <cfRule type="top10" dxfId="1342" priority="8" rank="1"/>
  </conditionalFormatting>
  <conditionalFormatting sqref="E171:J171">
    <cfRule type="top10" dxfId="1341" priority="7" rank="1"/>
  </conditionalFormatting>
  <conditionalFormatting sqref="E173:J173">
    <cfRule type="top10" dxfId="1340" priority="6" rank="1"/>
  </conditionalFormatting>
  <conditionalFormatting sqref="E175:J175">
    <cfRule type="top10" dxfId="1339" priority="5" rank="1"/>
  </conditionalFormatting>
  <conditionalFormatting sqref="E177:J177">
    <cfRule type="top10" dxfId="1338" priority="4" rank="1"/>
  </conditionalFormatting>
  <conditionalFormatting sqref="E179:J179">
    <cfRule type="top10" dxfId="1337" priority="3" rank="1"/>
  </conditionalFormatting>
  <conditionalFormatting sqref="E181:J181">
    <cfRule type="top10" dxfId="1336" priority="2" rank="1"/>
  </conditionalFormatting>
  <conditionalFormatting sqref="E183:J183">
    <cfRule type="top10" dxfId="133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330</v>
      </c>
    </row>
    <row r="3" spans="1:16" ht="15" customHeight="1">
      <c r="B3" s="4"/>
    </row>
    <row r="4" spans="1:16" ht="15" customHeight="1">
      <c r="B4" s="4" t="s">
        <v>97</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229</v>
      </c>
      <c r="F7" s="14" t="s">
        <v>230</v>
      </c>
      <c r="G7" s="14" t="s">
        <v>231</v>
      </c>
      <c r="H7" s="14" t="s">
        <v>232</v>
      </c>
      <c r="I7" s="14" t="s">
        <v>233</v>
      </c>
      <c r="J7" s="14" t="s">
        <v>234</v>
      </c>
      <c r="K7" s="14" t="s">
        <v>235</v>
      </c>
      <c r="L7" s="14" t="s">
        <v>236</v>
      </c>
      <c r="M7" s="14" t="s">
        <v>237</v>
      </c>
      <c r="N7" s="14" t="s">
        <v>238</v>
      </c>
      <c r="O7" s="14" t="s">
        <v>239</v>
      </c>
      <c r="P7" s="14" t="s">
        <v>103</v>
      </c>
    </row>
    <row r="8" spans="1:16" ht="15.95" customHeight="1" thickTop="1">
      <c r="B8" s="48" t="s">
        <v>300</v>
      </c>
      <c r="C8" s="49"/>
      <c r="D8" s="15">
        <v>16158</v>
      </c>
      <c r="E8" s="16">
        <v>1262</v>
      </c>
      <c r="F8" s="17">
        <v>810</v>
      </c>
      <c r="G8" s="17">
        <v>756</v>
      </c>
      <c r="H8" s="17">
        <v>176</v>
      </c>
      <c r="I8" s="17">
        <v>327</v>
      </c>
      <c r="J8" s="17">
        <v>240</v>
      </c>
      <c r="K8" s="17">
        <v>340</v>
      </c>
      <c r="L8" s="17">
        <v>122</v>
      </c>
      <c r="M8" s="17">
        <v>254</v>
      </c>
      <c r="N8" s="17">
        <v>577</v>
      </c>
      <c r="O8" s="17">
        <v>11334</v>
      </c>
      <c r="P8" s="17">
        <v>2858</v>
      </c>
    </row>
    <row r="9" spans="1:16" ht="15.95" customHeight="1">
      <c r="B9" s="50"/>
      <c r="C9" s="51"/>
      <c r="D9" s="18">
        <v>1</v>
      </c>
      <c r="E9" s="32">
        <v>7.8103725708627308E-2</v>
      </c>
      <c r="F9" s="33">
        <v>5.0129966580022278E-2</v>
      </c>
      <c r="G9" s="33">
        <v>4.6787968808020795E-2</v>
      </c>
      <c r="H9" s="33">
        <v>1.0892437182819657E-2</v>
      </c>
      <c r="I9" s="33">
        <v>2.0237653174897882E-2</v>
      </c>
      <c r="J9" s="33">
        <v>1.4853323431117713E-2</v>
      </c>
      <c r="K9" s="33">
        <v>2.1042208194083426E-2</v>
      </c>
      <c r="L9" s="33">
        <v>7.5504394108181702E-3</v>
      </c>
      <c r="M9" s="33">
        <v>1.5719767297932914E-2</v>
      </c>
      <c r="N9" s="33">
        <v>3.5709865082312164E-2</v>
      </c>
      <c r="O9" s="33">
        <v>0.70144819903453393</v>
      </c>
      <c r="P9" s="33">
        <v>0.1768783265255601</v>
      </c>
    </row>
    <row r="10" spans="1:16" ht="15.95" customHeight="1">
      <c r="B10" s="57" t="s">
        <v>492</v>
      </c>
      <c r="C10" s="52" t="s">
        <v>266</v>
      </c>
      <c r="D10" s="34">
        <v>1632</v>
      </c>
      <c r="E10" s="35">
        <v>158</v>
      </c>
      <c r="F10" s="36">
        <v>100</v>
      </c>
      <c r="G10" s="36">
        <v>108</v>
      </c>
      <c r="H10" s="36">
        <v>14</v>
      </c>
      <c r="I10" s="36">
        <v>45</v>
      </c>
      <c r="J10" s="36">
        <v>28</v>
      </c>
      <c r="K10" s="36">
        <v>43</v>
      </c>
      <c r="L10" s="36">
        <v>9</v>
      </c>
      <c r="M10" s="36">
        <v>34</v>
      </c>
      <c r="N10" s="36">
        <v>59</v>
      </c>
      <c r="O10" s="36">
        <v>1173</v>
      </c>
      <c r="P10" s="36">
        <v>242</v>
      </c>
    </row>
    <row r="11" spans="1:16" ht="15.95" customHeight="1">
      <c r="B11" s="58"/>
      <c r="C11" s="53"/>
      <c r="D11" s="18">
        <v>1</v>
      </c>
      <c r="E11" s="19">
        <v>9.6813725490196081E-2</v>
      </c>
      <c r="F11" s="20">
        <v>6.1274509803921566E-2</v>
      </c>
      <c r="G11" s="20">
        <v>6.6176470588235295E-2</v>
      </c>
      <c r="H11" s="20">
        <v>8.5784313725490204E-3</v>
      </c>
      <c r="I11" s="20">
        <v>2.7573529411764705E-2</v>
      </c>
      <c r="J11" s="20">
        <v>1.7156862745098041E-2</v>
      </c>
      <c r="K11" s="20">
        <v>2.6348039215686275E-2</v>
      </c>
      <c r="L11" s="20">
        <v>5.5147058823529415E-3</v>
      </c>
      <c r="M11" s="20">
        <v>2.0833333333333332E-2</v>
      </c>
      <c r="N11" s="20">
        <v>3.6151960784313729E-2</v>
      </c>
      <c r="O11" s="20">
        <v>0.71875</v>
      </c>
      <c r="P11" s="20">
        <v>0.1482843137254902</v>
      </c>
    </row>
    <row r="12" spans="1:16" ht="15.95" customHeight="1">
      <c r="B12" s="58"/>
      <c r="C12" s="54" t="s">
        <v>267</v>
      </c>
      <c r="D12" s="21">
        <v>4355</v>
      </c>
      <c r="E12" s="22">
        <v>449</v>
      </c>
      <c r="F12" s="23">
        <v>319</v>
      </c>
      <c r="G12" s="23">
        <v>270</v>
      </c>
      <c r="H12" s="23">
        <v>44</v>
      </c>
      <c r="I12" s="23">
        <v>124</v>
      </c>
      <c r="J12" s="23">
        <v>87</v>
      </c>
      <c r="K12" s="23">
        <v>144</v>
      </c>
      <c r="L12" s="23">
        <v>35</v>
      </c>
      <c r="M12" s="23">
        <v>104</v>
      </c>
      <c r="N12" s="23">
        <v>192</v>
      </c>
      <c r="O12" s="23">
        <v>3139</v>
      </c>
      <c r="P12" s="23">
        <v>602</v>
      </c>
    </row>
    <row r="13" spans="1:16" ht="15.95" customHeight="1">
      <c r="B13" s="58"/>
      <c r="C13" s="53"/>
      <c r="D13" s="24">
        <v>1</v>
      </c>
      <c r="E13" s="19">
        <v>0.10309988518943743</v>
      </c>
      <c r="F13" s="20">
        <v>7.3249138920780707E-2</v>
      </c>
      <c r="G13" s="20">
        <v>6.1997703788748568E-2</v>
      </c>
      <c r="H13" s="20">
        <v>1.0103329506314582E-2</v>
      </c>
      <c r="I13" s="20">
        <v>2.8473019517795638E-2</v>
      </c>
      <c r="J13" s="20">
        <v>1.9977037887485647E-2</v>
      </c>
      <c r="K13" s="20">
        <v>3.30654420206659E-2</v>
      </c>
      <c r="L13" s="20">
        <v>8.0367393800229621E-3</v>
      </c>
      <c r="M13" s="20">
        <v>2.3880597014925373E-2</v>
      </c>
      <c r="N13" s="20">
        <v>4.4087256027554533E-2</v>
      </c>
      <c r="O13" s="20">
        <v>0.72078071182548797</v>
      </c>
      <c r="P13" s="20">
        <v>0.13823191733639495</v>
      </c>
    </row>
    <row r="14" spans="1:16" ht="15.95" customHeight="1">
      <c r="B14" s="58"/>
      <c r="C14" s="54" t="s">
        <v>268</v>
      </c>
      <c r="D14" s="21">
        <v>3220</v>
      </c>
      <c r="E14" s="22">
        <v>335</v>
      </c>
      <c r="F14" s="23">
        <v>206</v>
      </c>
      <c r="G14" s="23">
        <v>210</v>
      </c>
      <c r="H14" s="23">
        <v>32</v>
      </c>
      <c r="I14" s="23">
        <v>111</v>
      </c>
      <c r="J14" s="23">
        <v>61</v>
      </c>
      <c r="K14" s="23">
        <v>79</v>
      </c>
      <c r="L14" s="23">
        <v>29</v>
      </c>
      <c r="M14" s="23">
        <v>57</v>
      </c>
      <c r="N14" s="23">
        <v>134</v>
      </c>
      <c r="O14" s="23">
        <v>2339</v>
      </c>
      <c r="P14" s="23">
        <v>433</v>
      </c>
    </row>
    <row r="15" spans="1:16" ht="15.95" customHeight="1">
      <c r="B15" s="58"/>
      <c r="C15" s="53"/>
      <c r="D15" s="24">
        <v>1</v>
      </c>
      <c r="E15" s="19">
        <v>0.10403726708074534</v>
      </c>
      <c r="F15" s="20">
        <v>6.3975155279503107E-2</v>
      </c>
      <c r="G15" s="20">
        <v>6.5217391304347824E-2</v>
      </c>
      <c r="H15" s="20">
        <v>9.9378881987577643E-3</v>
      </c>
      <c r="I15" s="20">
        <v>3.4472049689440995E-2</v>
      </c>
      <c r="J15" s="20">
        <v>1.8944099378881987E-2</v>
      </c>
      <c r="K15" s="20">
        <v>2.4534161490683229E-2</v>
      </c>
      <c r="L15" s="20">
        <v>9.0062111801242229E-3</v>
      </c>
      <c r="M15" s="20">
        <v>1.7701863354037266E-2</v>
      </c>
      <c r="N15" s="20">
        <v>4.1614906832298133E-2</v>
      </c>
      <c r="O15" s="20">
        <v>0.72639751552795029</v>
      </c>
      <c r="P15" s="20">
        <v>0.13447204968944099</v>
      </c>
    </row>
    <row r="16" spans="1:16" ht="15.95" customHeight="1">
      <c r="B16" s="58"/>
      <c r="C16" s="60" t="s">
        <v>269</v>
      </c>
      <c r="D16" s="21">
        <v>1740</v>
      </c>
      <c r="E16" s="22">
        <v>160</v>
      </c>
      <c r="F16" s="23">
        <v>120</v>
      </c>
      <c r="G16" s="23">
        <v>111</v>
      </c>
      <c r="H16" s="23">
        <v>28</v>
      </c>
      <c r="I16" s="23">
        <v>41</v>
      </c>
      <c r="J16" s="23">
        <v>36</v>
      </c>
      <c r="K16" s="23">
        <v>60</v>
      </c>
      <c r="L16" s="23">
        <v>17</v>
      </c>
      <c r="M16" s="23">
        <v>38</v>
      </c>
      <c r="N16" s="23">
        <v>80</v>
      </c>
      <c r="O16" s="23">
        <v>1282</v>
      </c>
      <c r="P16" s="23">
        <v>218</v>
      </c>
    </row>
    <row r="17" spans="1:16" ht="15.95" customHeight="1">
      <c r="B17" s="58"/>
      <c r="C17" s="61"/>
      <c r="D17" s="24">
        <v>1</v>
      </c>
      <c r="E17" s="19">
        <v>9.1954022988505746E-2</v>
      </c>
      <c r="F17" s="20">
        <v>6.8965517241379309E-2</v>
      </c>
      <c r="G17" s="20">
        <v>6.3793103448275865E-2</v>
      </c>
      <c r="H17" s="20">
        <v>1.6091954022988506E-2</v>
      </c>
      <c r="I17" s="20">
        <v>2.3563218390804597E-2</v>
      </c>
      <c r="J17" s="20">
        <v>2.0689655172413793E-2</v>
      </c>
      <c r="K17" s="20">
        <v>3.4482758620689655E-2</v>
      </c>
      <c r="L17" s="20">
        <v>9.7701149425287355E-3</v>
      </c>
      <c r="M17" s="20">
        <v>2.1839080459770115E-2</v>
      </c>
      <c r="N17" s="20">
        <v>4.5977011494252873E-2</v>
      </c>
      <c r="O17" s="20">
        <v>0.73678160919540225</v>
      </c>
      <c r="P17" s="20">
        <v>0.12528735632183907</v>
      </c>
    </row>
    <row r="18" spans="1:16" ht="15.95" customHeight="1">
      <c r="B18" s="58"/>
      <c r="C18" s="54" t="s">
        <v>270</v>
      </c>
      <c r="D18" s="21">
        <v>4321</v>
      </c>
      <c r="E18" s="22">
        <v>453</v>
      </c>
      <c r="F18" s="23">
        <v>355</v>
      </c>
      <c r="G18" s="23">
        <v>282</v>
      </c>
      <c r="H18" s="23">
        <v>44</v>
      </c>
      <c r="I18" s="23">
        <v>144</v>
      </c>
      <c r="J18" s="23">
        <v>115</v>
      </c>
      <c r="K18" s="23">
        <v>146</v>
      </c>
      <c r="L18" s="23">
        <v>51</v>
      </c>
      <c r="M18" s="23">
        <v>109</v>
      </c>
      <c r="N18" s="23">
        <v>245</v>
      </c>
      <c r="O18" s="23">
        <v>3154</v>
      </c>
      <c r="P18" s="23">
        <v>492</v>
      </c>
    </row>
    <row r="19" spans="1:16" ht="15.95" customHeight="1">
      <c r="B19" s="58"/>
      <c r="C19" s="53"/>
      <c r="D19" s="24">
        <v>1</v>
      </c>
      <c r="E19" s="19">
        <v>0.10483684332330478</v>
      </c>
      <c r="F19" s="20">
        <v>8.2156908123119654E-2</v>
      </c>
      <c r="G19" s="20">
        <v>6.5262670678083778E-2</v>
      </c>
      <c r="H19" s="20">
        <v>1.0182828049062717E-2</v>
      </c>
      <c r="I19" s="20">
        <v>3.33256190696598E-2</v>
      </c>
      <c r="J19" s="20">
        <v>2.6614209673686648E-2</v>
      </c>
      <c r="K19" s="20">
        <v>3.3788474890071744E-2</v>
      </c>
      <c r="L19" s="20">
        <v>1.1802823420504514E-2</v>
      </c>
      <c r="M19" s="20">
        <v>2.522564221245082E-2</v>
      </c>
      <c r="N19" s="20">
        <v>5.6699838000462854E-2</v>
      </c>
      <c r="O19" s="20">
        <v>0.72992362878963202</v>
      </c>
      <c r="P19" s="20">
        <v>0.11386253182133765</v>
      </c>
    </row>
    <row r="20" spans="1:16" ht="15.95" customHeight="1">
      <c r="B20" s="58"/>
      <c r="C20" s="54" t="s">
        <v>271</v>
      </c>
      <c r="D20" s="21">
        <v>1173</v>
      </c>
      <c r="E20" s="22">
        <v>140</v>
      </c>
      <c r="F20" s="23">
        <v>115</v>
      </c>
      <c r="G20" s="23">
        <v>88</v>
      </c>
      <c r="H20" s="23">
        <v>13</v>
      </c>
      <c r="I20" s="23">
        <v>36</v>
      </c>
      <c r="J20" s="23">
        <v>35</v>
      </c>
      <c r="K20" s="23">
        <v>52</v>
      </c>
      <c r="L20" s="23">
        <v>20</v>
      </c>
      <c r="M20" s="23">
        <v>33</v>
      </c>
      <c r="N20" s="23">
        <v>75</v>
      </c>
      <c r="O20" s="23">
        <v>829</v>
      </c>
      <c r="P20" s="23">
        <v>153</v>
      </c>
    </row>
    <row r="21" spans="1:16" ht="15.95" customHeight="1">
      <c r="B21" s="58"/>
      <c r="C21" s="53"/>
      <c r="D21" s="24">
        <v>1</v>
      </c>
      <c r="E21" s="19">
        <v>0.11935208866155157</v>
      </c>
      <c r="F21" s="20">
        <v>9.8039215686274508E-2</v>
      </c>
      <c r="G21" s="20">
        <v>7.5021312872975282E-2</v>
      </c>
      <c r="H21" s="20">
        <v>1.1082693947144074E-2</v>
      </c>
      <c r="I21" s="20">
        <v>3.0690537084398978E-2</v>
      </c>
      <c r="J21" s="20">
        <v>2.9838022165387893E-2</v>
      </c>
      <c r="K21" s="20">
        <v>4.4330775788576297E-2</v>
      </c>
      <c r="L21" s="20">
        <v>1.7050298380221655E-2</v>
      </c>
      <c r="M21" s="20">
        <v>2.8132992327365727E-2</v>
      </c>
      <c r="N21" s="20">
        <v>6.3938618925831206E-2</v>
      </c>
      <c r="O21" s="20">
        <v>0.70673486786018758</v>
      </c>
      <c r="P21" s="20">
        <v>0.13043478260869565</v>
      </c>
    </row>
    <row r="22" spans="1:16" ht="15.95" customHeight="1">
      <c r="B22" s="58"/>
      <c r="C22" s="54" t="s">
        <v>272</v>
      </c>
      <c r="D22" s="21">
        <v>3660</v>
      </c>
      <c r="E22" s="22">
        <v>365</v>
      </c>
      <c r="F22" s="23">
        <v>290</v>
      </c>
      <c r="G22" s="23">
        <v>232</v>
      </c>
      <c r="H22" s="23">
        <v>31</v>
      </c>
      <c r="I22" s="23">
        <v>129</v>
      </c>
      <c r="J22" s="23">
        <v>103</v>
      </c>
      <c r="K22" s="23">
        <v>115</v>
      </c>
      <c r="L22" s="23">
        <v>36</v>
      </c>
      <c r="M22" s="23">
        <v>84</v>
      </c>
      <c r="N22" s="23">
        <v>192</v>
      </c>
      <c r="O22" s="23">
        <v>2664</v>
      </c>
      <c r="P22" s="23">
        <v>449</v>
      </c>
    </row>
    <row r="23" spans="1:16" ht="15.95" customHeight="1">
      <c r="B23" s="58"/>
      <c r="C23" s="53"/>
      <c r="D23" s="24">
        <v>1</v>
      </c>
      <c r="E23" s="19">
        <v>9.9726775956284153E-2</v>
      </c>
      <c r="F23" s="20">
        <v>7.9234972677595633E-2</v>
      </c>
      <c r="G23" s="20">
        <v>6.3387978142076501E-2</v>
      </c>
      <c r="H23" s="20">
        <v>8.4699453551912562E-3</v>
      </c>
      <c r="I23" s="20">
        <v>3.5245901639344261E-2</v>
      </c>
      <c r="J23" s="20">
        <v>2.814207650273224E-2</v>
      </c>
      <c r="K23" s="20">
        <v>3.1420765027322405E-2</v>
      </c>
      <c r="L23" s="20">
        <v>9.8360655737704927E-3</v>
      </c>
      <c r="M23" s="20">
        <v>2.2950819672131147E-2</v>
      </c>
      <c r="N23" s="20">
        <v>5.2459016393442623E-2</v>
      </c>
      <c r="O23" s="20">
        <v>0.72786885245901645</v>
      </c>
      <c r="P23" s="20">
        <v>0.12267759562841531</v>
      </c>
    </row>
    <row r="24" spans="1:16" ht="15.95" customHeight="1">
      <c r="B24" s="58"/>
      <c r="C24" s="60" t="s">
        <v>273</v>
      </c>
      <c r="D24" s="21">
        <v>1107</v>
      </c>
      <c r="E24" s="22">
        <v>147</v>
      </c>
      <c r="F24" s="23">
        <v>125</v>
      </c>
      <c r="G24" s="23">
        <v>112</v>
      </c>
      <c r="H24" s="23">
        <v>13</v>
      </c>
      <c r="I24" s="23">
        <v>66</v>
      </c>
      <c r="J24" s="23">
        <v>47</v>
      </c>
      <c r="K24" s="23">
        <v>46</v>
      </c>
      <c r="L24" s="23">
        <v>21</v>
      </c>
      <c r="M24" s="23">
        <v>42</v>
      </c>
      <c r="N24" s="23">
        <v>73</v>
      </c>
      <c r="O24" s="23">
        <v>751</v>
      </c>
      <c r="P24" s="23">
        <v>153</v>
      </c>
    </row>
    <row r="25" spans="1:16" ht="15.95" customHeight="1">
      <c r="B25" s="58"/>
      <c r="C25" s="61"/>
      <c r="D25" s="24">
        <v>1</v>
      </c>
      <c r="E25" s="19">
        <v>0.13279132791327913</v>
      </c>
      <c r="F25" s="20">
        <v>0.11291779584462511</v>
      </c>
      <c r="G25" s="20">
        <v>0.10117434507678411</v>
      </c>
      <c r="H25" s="20">
        <v>1.1743450767841012E-2</v>
      </c>
      <c r="I25" s="20">
        <v>5.9620596205962058E-2</v>
      </c>
      <c r="J25" s="20">
        <v>4.2457091237579042E-2</v>
      </c>
      <c r="K25" s="20">
        <v>4.1553748870822041E-2</v>
      </c>
      <c r="L25" s="20">
        <v>1.8970189701897018E-2</v>
      </c>
      <c r="M25" s="20">
        <v>3.7940379403794036E-2</v>
      </c>
      <c r="N25" s="20">
        <v>6.5943992773261059E-2</v>
      </c>
      <c r="O25" s="20">
        <v>0.67841011743450763</v>
      </c>
      <c r="P25" s="20">
        <v>0.13821138211382114</v>
      </c>
    </row>
    <row r="26" spans="1:16" ht="15.95" customHeight="1">
      <c r="B26" s="58"/>
      <c r="C26" s="54" t="s">
        <v>274</v>
      </c>
      <c r="D26" s="21">
        <v>2317</v>
      </c>
      <c r="E26" s="22">
        <v>110</v>
      </c>
      <c r="F26" s="23">
        <v>54</v>
      </c>
      <c r="G26" s="23">
        <v>70</v>
      </c>
      <c r="H26" s="23">
        <v>25</v>
      </c>
      <c r="I26" s="23">
        <v>22</v>
      </c>
      <c r="J26" s="23">
        <v>14</v>
      </c>
      <c r="K26" s="23">
        <v>25</v>
      </c>
      <c r="L26" s="23">
        <v>9</v>
      </c>
      <c r="M26" s="23">
        <v>14</v>
      </c>
      <c r="N26" s="23">
        <v>56</v>
      </c>
      <c r="O26" s="23">
        <v>1949</v>
      </c>
      <c r="P26" s="23">
        <v>185</v>
      </c>
    </row>
    <row r="27" spans="1:16" ht="15.95" customHeight="1">
      <c r="B27" s="58"/>
      <c r="C27" s="59"/>
      <c r="D27" s="18">
        <v>1</v>
      </c>
      <c r="E27" s="32">
        <v>4.7475183426845056E-2</v>
      </c>
      <c r="F27" s="33">
        <v>2.3305999136814848E-2</v>
      </c>
      <c r="G27" s="33">
        <v>3.0211480362537766E-2</v>
      </c>
      <c r="H27" s="33">
        <v>1.078981441519206E-2</v>
      </c>
      <c r="I27" s="33">
        <v>9.4950366853690116E-3</v>
      </c>
      <c r="J27" s="33">
        <v>6.0422960725075529E-3</v>
      </c>
      <c r="K27" s="33">
        <v>1.078981441519206E-2</v>
      </c>
      <c r="L27" s="33">
        <v>3.8843331894691411E-3</v>
      </c>
      <c r="M27" s="33">
        <v>6.0422960725075529E-3</v>
      </c>
      <c r="N27" s="33">
        <v>2.4169184290030211E-2</v>
      </c>
      <c r="O27" s="33">
        <v>0.84117393180837285</v>
      </c>
      <c r="P27" s="33">
        <v>7.9844626672421232E-2</v>
      </c>
    </row>
    <row r="28" spans="1:16" ht="15.95" customHeight="1">
      <c r="A28" s="38"/>
      <c r="B28" s="41"/>
      <c r="C28" s="47"/>
      <c r="D28" s="42"/>
      <c r="E28" s="42"/>
      <c r="F28" s="42"/>
      <c r="G28" s="42"/>
      <c r="H28" s="42"/>
      <c r="I28" s="42"/>
      <c r="J28" s="42"/>
      <c r="K28" s="42"/>
      <c r="L28" s="42"/>
      <c r="M28" s="42"/>
      <c r="N28" s="42"/>
      <c r="O28" s="42"/>
      <c r="P28" s="42"/>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1334" priority="90" rank="1"/>
  </conditionalFormatting>
  <conditionalFormatting sqref="E11:P11">
    <cfRule type="top10" dxfId="1333" priority="89" rank="1"/>
  </conditionalFormatting>
  <conditionalFormatting sqref="E13:P13">
    <cfRule type="top10" dxfId="1332" priority="88" rank="1"/>
  </conditionalFormatting>
  <conditionalFormatting sqref="E15:P15">
    <cfRule type="top10" dxfId="1331" priority="87" rank="1"/>
  </conditionalFormatting>
  <conditionalFormatting sqref="E17:P17">
    <cfRule type="top10" dxfId="1330" priority="86" rank="1"/>
  </conditionalFormatting>
  <conditionalFormatting sqref="E19:P19">
    <cfRule type="top10" dxfId="1329" priority="85" rank="1"/>
  </conditionalFormatting>
  <conditionalFormatting sqref="E21:P21">
    <cfRule type="top10" dxfId="1328" priority="84" rank="1"/>
  </conditionalFormatting>
  <conditionalFormatting sqref="E23:P23">
    <cfRule type="top10" dxfId="1327" priority="83" rank="1"/>
  </conditionalFormatting>
  <conditionalFormatting sqref="E25:P25">
    <cfRule type="top10" dxfId="1326" priority="82" rank="1"/>
  </conditionalFormatting>
  <conditionalFormatting sqref="E27:P27">
    <cfRule type="top10" dxfId="1325" priority="81" rank="1"/>
  </conditionalFormatting>
  <conditionalFormatting sqref="E29:P29">
    <cfRule type="top10" dxfId="1324" priority="79" rank="1"/>
  </conditionalFormatting>
  <conditionalFormatting sqref="E31:P31">
    <cfRule type="top10" dxfId="1323" priority="78" rank="1"/>
  </conditionalFormatting>
  <conditionalFormatting sqref="E33:P33">
    <cfRule type="top10" dxfId="1322" priority="77" rank="1"/>
  </conditionalFormatting>
  <conditionalFormatting sqref="E35:P35">
    <cfRule type="top10" dxfId="1321" priority="76" rank="1"/>
  </conditionalFormatting>
  <conditionalFormatting sqref="E37:P37">
    <cfRule type="top10" dxfId="1320" priority="75" rank="1"/>
  </conditionalFormatting>
  <conditionalFormatting sqref="E39:P39">
    <cfRule type="top10" dxfId="1319" priority="74" rank="1"/>
  </conditionalFormatting>
  <conditionalFormatting sqref="E41:P41">
    <cfRule type="top10" dxfId="1318" priority="73" rank="1"/>
  </conditionalFormatting>
  <conditionalFormatting sqref="E43:P43">
    <cfRule type="top10" dxfId="1317" priority="72" rank="1"/>
  </conditionalFormatting>
  <conditionalFormatting sqref="E45:P45">
    <cfRule type="top10" dxfId="1316" priority="71" rank="1"/>
  </conditionalFormatting>
  <conditionalFormatting sqref="E47:P47">
    <cfRule type="top10" dxfId="1315" priority="70" rank="1"/>
  </conditionalFormatting>
  <conditionalFormatting sqref="E49:P49">
    <cfRule type="top10" dxfId="1314" priority="69" rank="1"/>
  </conditionalFormatting>
  <conditionalFormatting sqref="E51:P51">
    <cfRule type="top10" dxfId="1313" priority="68" rank="1"/>
  </conditionalFormatting>
  <conditionalFormatting sqref="E53:P53">
    <cfRule type="top10" dxfId="1312" priority="67" rank="1"/>
  </conditionalFormatting>
  <conditionalFormatting sqref="E55:P55">
    <cfRule type="top10" dxfId="1311" priority="66" rank="1"/>
  </conditionalFormatting>
  <conditionalFormatting sqref="E57:P57">
    <cfRule type="top10" dxfId="1310" priority="65" rank="1"/>
  </conditionalFormatting>
  <conditionalFormatting sqref="E59:P59">
    <cfRule type="top10" dxfId="1309" priority="64" rank="1"/>
  </conditionalFormatting>
  <conditionalFormatting sqref="E61:P61">
    <cfRule type="top10" dxfId="1308" priority="63" rank="1"/>
  </conditionalFormatting>
  <conditionalFormatting sqref="E63:P63">
    <cfRule type="top10" dxfId="1307" priority="62" rank="1"/>
  </conditionalFormatting>
  <conditionalFormatting sqref="E65:P65">
    <cfRule type="top10" dxfId="1306" priority="61" rank="1"/>
  </conditionalFormatting>
  <conditionalFormatting sqref="E67:P67">
    <cfRule type="top10" dxfId="1305" priority="60" rank="1"/>
  </conditionalFormatting>
  <conditionalFormatting sqref="E69:P69">
    <cfRule type="top10" dxfId="1304" priority="59" rank="1"/>
  </conditionalFormatting>
  <conditionalFormatting sqref="E71:P71">
    <cfRule type="top10" dxfId="1303" priority="58" rank="1"/>
  </conditionalFormatting>
  <conditionalFormatting sqref="E73:P73">
    <cfRule type="top10" dxfId="1302" priority="57" rank="1"/>
  </conditionalFormatting>
  <conditionalFormatting sqref="E75:P75">
    <cfRule type="top10" dxfId="1301" priority="56" rank="1"/>
  </conditionalFormatting>
  <conditionalFormatting sqref="E77:P77">
    <cfRule type="top10" dxfId="1300" priority="55" rank="1"/>
  </conditionalFormatting>
  <conditionalFormatting sqref="E79:P79">
    <cfRule type="top10" dxfId="1299" priority="54" rank="1"/>
  </conditionalFormatting>
  <conditionalFormatting sqref="E81:P81">
    <cfRule type="top10" dxfId="1298" priority="53" rank="1"/>
  </conditionalFormatting>
  <conditionalFormatting sqref="E83:P83">
    <cfRule type="top10" dxfId="1297" priority="52" rank="1"/>
  </conditionalFormatting>
  <conditionalFormatting sqref="E85:P85">
    <cfRule type="top10" dxfId="1296" priority="51" rank="1"/>
  </conditionalFormatting>
  <conditionalFormatting sqref="E87:P87">
    <cfRule type="top10" dxfId="1295" priority="50" rank="1"/>
  </conditionalFormatting>
  <conditionalFormatting sqref="E89:P89">
    <cfRule type="top10" dxfId="1294" priority="49" rank="1"/>
  </conditionalFormatting>
  <conditionalFormatting sqref="E91:P91">
    <cfRule type="top10" dxfId="1293" priority="48" rank="1"/>
  </conditionalFormatting>
  <conditionalFormatting sqref="E93:P93">
    <cfRule type="top10" dxfId="1292" priority="47" rank="1"/>
  </conditionalFormatting>
  <conditionalFormatting sqref="E95:P95">
    <cfRule type="top10" dxfId="1291" priority="46" rank="1"/>
  </conditionalFormatting>
  <conditionalFormatting sqref="E97:P97">
    <cfRule type="top10" dxfId="1290" priority="45" rank="1"/>
  </conditionalFormatting>
  <conditionalFormatting sqref="E99:P99">
    <cfRule type="top10" dxfId="1289" priority="44" rank="1"/>
  </conditionalFormatting>
  <conditionalFormatting sqref="E101:P101">
    <cfRule type="top10" dxfId="1288" priority="43" rank="1"/>
  </conditionalFormatting>
  <conditionalFormatting sqref="E103:P103">
    <cfRule type="top10" dxfId="1287" priority="42" rank="1"/>
  </conditionalFormatting>
  <conditionalFormatting sqref="E105:P105">
    <cfRule type="top10" dxfId="1286" priority="41" rank="1"/>
  </conditionalFormatting>
  <conditionalFormatting sqref="E107:P107">
    <cfRule type="top10" dxfId="1285" priority="40" rank="1"/>
  </conditionalFormatting>
  <conditionalFormatting sqref="E109:P109">
    <cfRule type="top10" dxfId="1284" priority="39" rank="1"/>
  </conditionalFormatting>
  <conditionalFormatting sqref="E111:P111">
    <cfRule type="top10" dxfId="1283" priority="38" rank="1"/>
  </conditionalFormatting>
  <conditionalFormatting sqref="E113:P113">
    <cfRule type="top10" dxfId="1282" priority="37" rank="1"/>
  </conditionalFormatting>
  <conditionalFormatting sqref="E115:P115">
    <cfRule type="top10" dxfId="1281" priority="36" rank="1"/>
  </conditionalFormatting>
  <conditionalFormatting sqref="E117:P117">
    <cfRule type="top10" dxfId="1280" priority="35" rank="1"/>
  </conditionalFormatting>
  <conditionalFormatting sqref="E119:P119">
    <cfRule type="top10" dxfId="1279" priority="34" rank="1"/>
  </conditionalFormatting>
  <conditionalFormatting sqref="E121:P121">
    <cfRule type="top10" dxfId="1278" priority="33" rank="1"/>
  </conditionalFormatting>
  <conditionalFormatting sqref="E123:P123">
    <cfRule type="top10" dxfId="1277" priority="32" rank="1"/>
  </conditionalFormatting>
  <conditionalFormatting sqref="E125:P125">
    <cfRule type="top10" dxfId="1276" priority="31" rank="1"/>
  </conditionalFormatting>
  <conditionalFormatting sqref="E127:P127">
    <cfRule type="top10" dxfId="1275" priority="30" rank="1"/>
  </conditionalFormatting>
  <conditionalFormatting sqref="E129:P129">
    <cfRule type="top10" dxfId="1274" priority="29" rank="1"/>
  </conditionalFormatting>
  <conditionalFormatting sqref="E131:P131">
    <cfRule type="top10" dxfId="1273" priority="28" rank="1"/>
  </conditionalFormatting>
  <conditionalFormatting sqref="E133:P133">
    <cfRule type="top10" dxfId="1272" priority="27" rank="1"/>
  </conditionalFormatting>
  <conditionalFormatting sqref="E135:P135">
    <cfRule type="top10" dxfId="1271" priority="26" rank="1"/>
  </conditionalFormatting>
  <conditionalFormatting sqref="E137:P137">
    <cfRule type="top10" dxfId="1270" priority="25" rank="1"/>
  </conditionalFormatting>
  <conditionalFormatting sqref="E139:P139">
    <cfRule type="top10" dxfId="1269" priority="24" rank="1"/>
  </conditionalFormatting>
  <conditionalFormatting sqref="E141:P141">
    <cfRule type="top10" dxfId="1268" priority="23" rank="1"/>
  </conditionalFormatting>
  <conditionalFormatting sqref="E143:P143">
    <cfRule type="top10" dxfId="1267" priority="22" rank="1"/>
  </conditionalFormatting>
  <conditionalFormatting sqref="E145:P145">
    <cfRule type="top10" dxfId="1266" priority="21" rank="1"/>
  </conditionalFormatting>
  <conditionalFormatting sqref="E147:P147">
    <cfRule type="top10" dxfId="1265" priority="20" rank="1"/>
  </conditionalFormatting>
  <conditionalFormatting sqref="E149:P149">
    <cfRule type="top10" dxfId="1264" priority="19" rank="1"/>
  </conditionalFormatting>
  <conditionalFormatting sqref="E151:P151">
    <cfRule type="top10" dxfId="1263" priority="18" rank="1"/>
  </conditionalFormatting>
  <conditionalFormatting sqref="E153:P153">
    <cfRule type="top10" dxfId="1262" priority="17" rank="1"/>
  </conditionalFormatting>
  <conditionalFormatting sqref="E155:P155">
    <cfRule type="top10" dxfId="1261" priority="16" rank="1"/>
  </conditionalFormatting>
  <conditionalFormatting sqref="E157:P157">
    <cfRule type="top10" dxfId="1260" priority="15" rank="1"/>
  </conditionalFormatting>
  <conditionalFormatting sqref="E159:P159">
    <cfRule type="top10" dxfId="1259" priority="14" rank="1"/>
  </conditionalFormatting>
  <conditionalFormatting sqref="E161:P161">
    <cfRule type="top10" dxfId="1258" priority="13" rank="1"/>
  </conditionalFormatting>
  <conditionalFormatting sqref="E163:P163">
    <cfRule type="top10" dxfId="1257" priority="12" rank="1"/>
  </conditionalFormatting>
  <conditionalFormatting sqref="E165:P165">
    <cfRule type="top10" dxfId="1256" priority="11" rank="1"/>
  </conditionalFormatting>
  <conditionalFormatting sqref="E167:P167">
    <cfRule type="top10" dxfId="1255" priority="10" rank="1"/>
  </conditionalFormatting>
  <conditionalFormatting sqref="E169:P169">
    <cfRule type="top10" dxfId="1254" priority="9" rank="1"/>
  </conditionalFormatting>
  <conditionalFormatting sqref="E171:P171">
    <cfRule type="top10" dxfId="1253" priority="8" rank="1"/>
  </conditionalFormatting>
  <conditionalFormatting sqref="E173:P173">
    <cfRule type="top10" dxfId="1252" priority="7" rank="1"/>
  </conditionalFormatting>
  <conditionalFormatting sqref="E175:P175">
    <cfRule type="top10" dxfId="1251" priority="6" rank="1"/>
  </conditionalFormatting>
  <conditionalFormatting sqref="E177:P177">
    <cfRule type="top10" dxfId="1250" priority="5" rank="1"/>
  </conditionalFormatting>
  <conditionalFormatting sqref="E179:P179">
    <cfRule type="top10" dxfId="1249" priority="4" rank="1"/>
  </conditionalFormatting>
  <conditionalFormatting sqref="E181:P181">
    <cfRule type="top10" dxfId="1248" priority="3" rank="1"/>
  </conditionalFormatting>
  <conditionalFormatting sqref="E183:P183">
    <cfRule type="top10" dxfId="1247" priority="2" rank="1"/>
  </conditionalFormatting>
  <conditionalFormatting sqref="E185:P185">
    <cfRule type="top10" dxfId="124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330</v>
      </c>
    </row>
    <row r="3" spans="1:14" ht="15" customHeight="1">
      <c r="B3" s="4"/>
    </row>
    <row r="4" spans="1:14" ht="15" customHeight="1">
      <c r="B4" s="4" t="s">
        <v>98</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1857</v>
      </c>
      <c r="F8" s="17">
        <v>459</v>
      </c>
      <c r="G8" s="17">
        <v>429</v>
      </c>
      <c r="H8" s="17">
        <v>495</v>
      </c>
      <c r="I8" s="17">
        <v>1752</v>
      </c>
      <c r="J8" s="17">
        <v>700</v>
      </c>
      <c r="K8" s="17">
        <v>428</v>
      </c>
      <c r="L8" s="17">
        <v>2463</v>
      </c>
      <c r="M8" s="17">
        <v>2089</v>
      </c>
      <c r="N8" s="17">
        <v>9311</v>
      </c>
    </row>
    <row r="9" spans="1:14" ht="15.95" customHeight="1">
      <c r="B9" s="50"/>
      <c r="C9" s="51"/>
      <c r="D9" s="18">
        <v>1</v>
      </c>
      <c r="E9" s="32">
        <v>0.1149275900482733</v>
      </c>
      <c r="F9" s="33">
        <v>2.8406981062012625E-2</v>
      </c>
      <c r="G9" s="33">
        <v>2.655031563312291E-2</v>
      </c>
      <c r="H9" s="33">
        <v>3.0634979576680283E-2</v>
      </c>
      <c r="I9" s="33">
        <v>0.1084292610471593</v>
      </c>
      <c r="J9" s="33">
        <v>4.3322193340759999E-2</v>
      </c>
      <c r="K9" s="33">
        <v>2.6488426785493253E-2</v>
      </c>
      <c r="L9" s="33">
        <v>0.15243223171184553</v>
      </c>
      <c r="M9" s="33">
        <v>0.12928580269835377</v>
      </c>
      <c r="N9" s="33">
        <v>0.5762470602797376</v>
      </c>
    </row>
    <row r="10" spans="1:14" ht="15.95" customHeight="1">
      <c r="B10" s="57" t="s">
        <v>492</v>
      </c>
      <c r="C10" s="52" t="s">
        <v>266</v>
      </c>
      <c r="D10" s="34">
        <v>1632</v>
      </c>
      <c r="E10" s="35">
        <v>227</v>
      </c>
      <c r="F10" s="36">
        <v>57</v>
      </c>
      <c r="G10" s="36">
        <v>35</v>
      </c>
      <c r="H10" s="36">
        <v>68</v>
      </c>
      <c r="I10" s="36">
        <v>245</v>
      </c>
      <c r="J10" s="36">
        <v>90</v>
      </c>
      <c r="K10" s="36">
        <v>54</v>
      </c>
      <c r="L10" s="36">
        <v>377</v>
      </c>
      <c r="M10" s="36">
        <v>282</v>
      </c>
      <c r="N10" s="36">
        <v>706</v>
      </c>
    </row>
    <row r="11" spans="1:14" ht="15.95" customHeight="1">
      <c r="B11" s="58"/>
      <c r="C11" s="53"/>
      <c r="D11" s="18">
        <v>1</v>
      </c>
      <c r="E11" s="19">
        <v>0.13909313725490197</v>
      </c>
      <c r="F11" s="20">
        <v>3.4926470588235295E-2</v>
      </c>
      <c r="G11" s="20">
        <v>2.1446078431372549E-2</v>
      </c>
      <c r="H11" s="20">
        <v>4.1666666666666664E-2</v>
      </c>
      <c r="I11" s="20">
        <v>0.15012254901960784</v>
      </c>
      <c r="J11" s="20">
        <v>5.514705882352941E-2</v>
      </c>
      <c r="K11" s="20">
        <v>3.3088235294117647E-2</v>
      </c>
      <c r="L11" s="20">
        <v>0.23100490196078433</v>
      </c>
      <c r="M11" s="20">
        <v>0.17279411764705882</v>
      </c>
      <c r="N11" s="20">
        <v>0.43259803921568629</v>
      </c>
    </row>
    <row r="12" spans="1:14" ht="15.95" customHeight="1">
      <c r="B12" s="58"/>
      <c r="C12" s="54" t="s">
        <v>267</v>
      </c>
      <c r="D12" s="21">
        <v>4355</v>
      </c>
      <c r="E12" s="22">
        <v>632</v>
      </c>
      <c r="F12" s="23">
        <v>176</v>
      </c>
      <c r="G12" s="23">
        <v>156</v>
      </c>
      <c r="H12" s="23">
        <v>212</v>
      </c>
      <c r="I12" s="23">
        <v>713</v>
      </c>
      <c r="J12" s="23">
        <v>262</v>
      </c>
      <c r="K12" s="23">
        <v>170</v>
      </c>
      <c r="L12" s="23">
        <v>1041</v>
      </c>
      <c r="M12" s="23">
        <v>520</v>
      </c>
      <c r="N12" s="23">
        <v>2026</v>
      </c>
    </row>
    <row r="13" spans="1:14" ht="15.95" customHeight="1">
      <c r="B13" s="58"/>
      <c r="C13" s="53"/>
      <c r="D13" s="24">
        <v>1</v>
      </c>
      <c r="E13" s="19">
        <v>0.14512055109070035</v>
      </c>
      <c r="F13" s="20">
        <v>4.0413318025258327E-2</v>
      </c>
      <c r="G13" s="20">
        <v>3.5820895522388062E-2</v>
      </c>
      <c r="H13" s="20">
        <v>4.8679678530424798E-2</v>
      </c>
      <c r="I13" s="20">
        <v>0.1637198622273249</v>
      </c>
      <c r="J13" s="20">
        <v>6.0160734787600458E-2</v>
      </c>
      <c r="K13" s="20">
        <v>3.9035591274397242E-2</v>
      </c>
      <c r="L13" s="20">
        <v>0.23903559127439725</v>
      </c>
      <c r="M13" s="20">
        <v>0.11940298507462686</v>
      </c>
      <c r="N13" s="20">
        <v>0.46521239954075777</v>
      </c>
    </row>
    <row r="14" spans="1:14" ht="15.95" customHeight="1">
      <c r="B14" s="58"/>
      <c r="C14" s="54" t="s">
        <v>268</v>
      </c>
      <c r="D14" s="21">
        <v>3220</v>
      </c>
      <c r="E14" s="22">
        <v>409</v>
      </c>
      <c r="F14" s="23">
        <v>133</v>
      </c>
      <c r="G14" s="23">
        <v>106</v>
      </c>
      <c r="H14" s="23">
        <v>127</v>
      </c>
      <c r="I14" s="23">
        <v>489</v>
      </c>
      <c r="J14" s="23">
        <v>182</v>
      </c>
      <c r="K14" s="23">
        <v>112</v>
      </c>
      <c r="L14" s="23">
        <v>724</v>
      </c>
      <c r="M14" s="23">
        <v>449</v>
      </c>
      <c r="N14" s="23">
        <v>1510</v>
      </c>
    </row>
    <row r="15" spans="1:14" ht="15.95" customHeight="1">
      <c r="B15" s="58"/>
      <c r="C15" s="53"/>
      <c r="D15" s="24">
        <v>1</v>
      </c>
      <c r="E15" s="19">
        <v>0.12701863354037268</v>
      </c>
      <c r="F15" s="20">
        <v>4.1304347826086954E-2</v>
      </c>
      <c r="G15" s="20">
        <v>3.2919254658385091E-2</v>
      </c>
      <c r="H15" s="20">
        <v>3.9440993788819878E-2</v>
      </c>
      <c r="I15" s="20">
        <v>0.15186335403726708</v>
      </c>
      <c r="J15" s="20">
        <v>5.6521739130434782E-2</v>
      </c>
      <c r="K15" s="20">
        <v>3.4782608695652174E-2</v>
      </c>
      <c r="L15" s="20">
        <v>0.22484472049689441</v>
      </c>
      <c r="M15" s="20">
        <v>0.13944099378881988</v>
      </c>
      <c r="N15" s="20">
        <v>0.46894409937888198</v>
      </c>
    </row>
    <row r="16" spans="1:14" ht="15.95" customHeight="1">
      <c r="B16" s="58"/>
      <c r="C16" s="60" t="s">
        <v>269</v>
      </c>
      <c r="D16" s="21">
        <v>1740</v>
      </c>
      <c r="E16" s="22">
        <v>243</v>
      </c>
      <c r="F16" s="23">
        <v>79</v>
      </c>
      <c r="G16" s="23">
        <v>53</v>
      </c>
      <c r="H16" s="23">
        <v>89</v>
      </c>
      <c r="I16" s="23">
        <v>248</v>
      </c>
      <c r="J16" s="23">
        <v>110</v>
      </c>
      <c r="K16" s="23">
        <v>97</v>
      </c>
      <c r="L16" s="23">
        <v>451</v>
      </c>
      <c r="M16" s="23">
        <v>262</v>
      </c>
      <c r="N16" s="23">
        <v>758</v>
      </c>
    </row>
    <row r="17" spans="1:14" ht="15.95" customHeight="1">
      <c r="B17" s="58"/>
      <c r="C17" s="61"/>
      <c r="D17" s="24">
        <v>1</v>
      </c>
      <c r="E17" s="19">
        <v>0.1396551724137931</v>
      </c>
      <c r="F17" s="20">
        <v>4.5402298850574715E-2</v>
      </c>
      <c r="G17" s="20">
        <v>3.0459770114942528E-2</v>
      </c>
      <c r="H17" s="20">
        <v>5.1149425287356325E-2</v>
      </c>
      <c r="I17" s="20">
        <v>0.14252873563218391</v>
      </c>
      <c r="J17" s="20">
        <v>6.3218390804597707E-2</v>
      </c>
      <c r="K17" s="20">
        <v>5.5747126436781612E-2</v>
      </c>
      <c r="L17" s="20">
        <v>0.25919540229885057</v>
      </c>
      <c r="M17" s="20">
        <v>0.15057471264367817</v>
      </c>
      <c r="N17" s="20">
        <v>0.43563218390804598</v>
      </c>
    </row>
    <row r="18" spans="1:14" ht="15.95" customHeight="1">
      <c r="B18" s="58"/>
      <c r="C18" s="54" t="s">
        <v>270</v>
      </c>
      <c r="D18" s="21">
        <v>4321</v>
      </c>
      <c r="E18" s="22">
        <v>931</v>
      </c>
      <c r="F18" s="23">
        <v>190</v>
      </c>
      <c r="G18" s="23">
        <v>234</v>
      </c>
      <c r="H18" s="23">
        <v>245</v>
      </c>
      <c r="I18" s="23">
        <v>851</v>
      </c>
      <c r="J18" s="23">
        <v>352</v>
      </c>
      <c r="K18" s="23">
        <v>212</v>
      </c>
      <c r="L18" s="23">
        <v>1114</v>
      </c>
      <c r="M18" s="23">
        <v>453</v>
      </c>
      <c r="N18" s="23">
        <v>1733</v>
      </c>
    </row>
    <row r="19" spans="1:14" ht="15.95" customHeight="1">
      <c r="B19" s="58"/>
      <c r="C19" s="53"/>
      <c r="D19" s="24">
        <v>1</v>
      </c>
      <c r="E19" s="19">
        <v>0.21545938440175885</v>
      </c>
      <c r="F19" s="20">
        <v>4.3971302939134461E-2</v>
      </c>
      <c r="G19" s="20">
        <v>5.4154130988197179E-2</v>
      </c>
      <c r="H19" s="20">
        <v>5.6699838000462854E-2</v>
      </c>
      <c r="I19" s="20">
        <v>0.1969451515852812</v>
      </c>
      <c r="J19" s="20">
        <v>8.1462624392501737E-2</v>
      </c>
      <c r="K19" s="20">
        <v>4.906271696366582E-2</v>
      </c>
      <c r="L19" s="20">
        <v>0.2578106919694515</v>
      </c>
      <c r="M19" s="20">
        <v>0.10483684332330478</v>
      </c>
      <c r="N19" s="20">
        <v>0.40106456838694748</v>
      </c>
    </row>
    <row r="20" spans="1:14" ht="15.95" customHeight="1">
      <c r="B20" s="58"/>
      <c r="C20" s="54" t="s">
        <v>271</v>
      </c>
      <c r="D20" s="21">
        <v>1173</v>
      </c>
      <c r="E20" s="22">
        <v>296</v>
      </c>
      <c r="F20" s="23">
        <v>49</v>
      </c>
      <c r="G20" s="23">
        <v>71</v>
      </c>
      <c r="H20" s="23">
        <v>79</v>
      </c>
      <c r="I20" s="23">
        <v>237</v>
      </c>
      <c r="J20" s="23">
        <v>106</v>
      </c>
      <c r="K20" s="23">
        <v>71</v>
      </c>
      <c r="L20" s="23">
        <v>333</v>
      </c>
      <c r="M20" s="23">
        <v>116</v>
      </c>
      <c r="N20" s="23">
        <v>439</v>
      </c>
    </row>
    <row r="21" spans="1:14" ht="15.95" customHeight="1">
      <c r="B21" s="58"/>
      <c r="C21" s="53"/>
      <c r="D21" s="24">
        <v>1</v>
      </c>
      <c r="E21" s="19">
        <v>0.25234441602728047</v>
      </c>
      <c r="F21" s="20">
        <v>4.1773231031543054E-2</v>
      </c>
      <c r="G21" s="20">
        <v>6.0528559249786874E-2</v>
      </c>
      <c r="H21" s="20">
        <v>6.7348678601875531E-2</v>
      </c>
      <c r="I21" s="20">
        <v>0.20204603580562661</v>
      </c>
      <c r="J21" s="20">
        <v>9.0366581415174771E-2</v>
      </c>
      <c r="K21" s="20">
        <v>6.0528559249786874E-2</v>
      </c>
      <c r="L21" s="20">
        <v>0.28388746803069054</v>
      </c>
      <c r="M21" s="20">
        <v>9.8891730605285597E-2</v>
      </c>
      <c r="N21" s="20">
        <v>0.37425404944586532</v>
      </c>
    </row>
    <row r="22" spans="1:14" ht="15.95" customHeight="1">
      <c r="B22" s="58"/>
      <c r="C22" s="54" t="s">
        <v>272</v>
      </c>
      <c r="D22" s="21">
        <v>3660</v>
      </c>
      <c r="E22" s="22">
        <v>722</v>
      </c>
      <c r="F22" s="23">
        <v>162</v>
      </c>
      <c r="G22" s="23">
        <v>188</v>
      </c>
      <c r="H22" s="23">
        <v>218</v>
      </c>
      <c r="I22" s="23">
        <v>688</v>
      </c>
      <c r="J22" s="23">
        <v>288</v>
      </c>
      <c r="K22" s="23">
        <v>167</v>
      </c>
      <c r="L22" s="23">
        <v>941</v>
      </c>
      <c r="M22" s="23">
        <v>415</v>
      </c>
      <c r="N22" s="23">
        <v>1518</v>
      </c>
    </row>
    <row r="23" spans="1:14" ht="15.95" customHeight="1">
      <c r="B23" s="58"/>
      <c r="C23" s="53"/>
      <c r="D23" s="24">
        <v>1</v>
      </c>
      <c r="E23" s="19">
        <v>0.19726775956284154</v>
      </c>
      <c r="F23" s="20">
        <v>4.4262295081967211E-2</v>
      </c>
      <c r="G23" s="20">
        <v>5.1366120218579232E-2</v>
      </c>
      <c r="H23" s="20">
        <v>5.9562841530054644E-2</v>
      </c>
      <c r="I23" s="20">
        <v>0.18797814207650274</v>
      </c>
      <c r="J23" s="20">
        <v>7.8688524590163941E-2</v>
      </c>
      <c r="K23" s="20">
        <v>4.5628415300546447E-2</v>
      </c>
      <c r="L23" s="20">
        <v>0.25710382513661201</v>
      </c>
      <c r="M23" s="20">
        <v>0.1133879781420765</v>
      </c>
      <c r="N23" s="20">
        <v>0.41475409836065574</v>
      </c>
    </row>
    <row r="24" spans="1:14" ht="15.95" customHeight="1">
      <c r="B24" s="58"/>
      <c r="C24" s="60" t="s">
        <v>273</v>
      </c>
      <c r="D24" s="21">
        <v>1107</v>
      </c>
      <c r="E24" s="22">
        <v>283</v>
      </c>
      <c r="F24" s="23">
        <v>91</v>
      </c>
      <c r="G24" s="23">
        <v>133</v>
      </c>
      <c r="H24" s="23">
        <v>99</v>
      </c>
      <c r="I24" s="23">
        <v>298</v>
      </c>
      <c r="J24" s="23">
        <v>122</v>
      </c>
      <c r="K24" s="23">
        <v>94</v>
      </c>
      <c r="L24" s="23">
        <v>333</v>
      </c>
      <c r="M24" s="23">
        <v>70</v>
      </c>
      <c r="N24" s="23">
        <v>410</v>
      </c>
    </row>
    <row r="25" spans="1:14" ht="15.95" customHeight="1">
      <c r="B25" s="58"/>
      <c r="C25" s="61"/>
      <c r="D25" s="24">
        <v>1</v>
      </c>
      <c r="E25" s="19">
        <v>0.25564588979223124</v>
      </c>
      <c r="F25" s="20">
        <v>8.2204155374887081E-2</v>
      </c>
      <c r="G25" s="20">
        <v>0.12014453477868112</v>
      </c>
      <c r="H25" s="20">
        <v>8.943089430894309E-2</v>
      </c>
      <c r="I25" s="20">
        <v>0.26919602529358627</v>
      </c>
      <c r="J25" s="20">
        <v>0.1102077687443541</v>
      </c>
      <c r="K25" s="20">
        <v>8.4914182475158084E-2</v>
      </c>
      <c r="L25" s="20">
        <v>0.30081300813008133</v>
      </c>
      <c r="M25" s="20">
        <v>6.323396567299007E-2</v>
      </c>
      <c r="N25" s="20">
        <v>0.37037037037037035</v>
      </c>
    </row>
    <row r="26" spans="1:14" ht="15.95" customHeight="1">
      <c r="B26" s="58"/>
      <c r="C26" s="54" t="s">
        <v>274</v>
      </c>
      <c r="D26" s="21">
        <v>2317</v>
      </c>
      <c r="E26" s="22">
        <v>259</v>
      </c>
      <c r="F26" s="23">
        <v>65</v>
      </c>
      <c r="G26" s="23">
        <v>57</v>
      </c>
      <c r="H26" s="23">
        <v>57</v>
      </c>
      <c r="I26" s="23">
        <v>213</v>
      </c>
      <c r="J26" s="23">
        <v>77</v>
      </c>
      <c r="K26" s="23">
        <v>45</v>
      </c>
      <c r="L26" s="23">
        <v>312</v>
      </c>
      <c r="M26" s="23">
        <v>751</v>
      </c>
      <c r="N26" s="23">
        <v>915</v>
      </c>
    </row>
    <row r="27" spans="1:14" ht="15.95" customHeight="1">
      <c r="B27" s="58"/>
      <c r="C27" s="59"/>
      <c r="D27" s="18">
        <v>1</v>
      </c>
      <c r="E27" s="32">
        <v>0.11178247734138973</v>
      </c>
      <c r="F27" s="33">
        <v>2.8053517479499353E-2</v>
      </c>
      <c r="G27" s="33">
        <v>2.4600776866637895E-2</v>
      </c>
      <c r="H27" s="33">
        <v>2.4600776866637895E-2</v>
      </c>
      <c r="I27" s="33">
        <v>9.1929218817436334E-2</v>
      </c>
      <c r="J27" s="33">
        <v>3.3232628398791542E-2</v>
      </c>
      <c r="K27" s="33">
        <v>1.9421665947345707E-2</v>
      </c>
      <c r="L27" s="33">
        <v>0.13465688390159689</v>
      </c>
      <c r="M27" s="33">
        <v>0.32412602503236942</v>
      </c>
      <c r="N27" s="33">
        <v>0.39490720759602937</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1245" priority="90" rank="1"/>
  </conditionalFormatting>
  <conditionalFormatting sqref="E11:N11">
    <cfRule type="top10" dxfId="1244" priority="89" rank="1"/>
  </conditionalFormatting>
  <conditionalFormatting sqref="E13:N13">
    <cfRule type="top10" dxfId="1243" priority="88" rank="1"/>
  </conditionalFormatting>
  <conditionalFormatting sqref="E15:N15">
    <cfRule type="top10" dxfId="1242" priority="87" rank="1"/>
  </conditionalFormatting>
  <conditionalFormatting sqref="E17:N17">
    <cfRule type="top10" dxfId="1241" priority="86" rank="1"/>
  </conditionalFormatting>
  <conditionalFormatting sqref="E19:N19">
    <cfRule type="top10" dxfId="1240" priority="85" rank="1"/>
  </conditionalFormatting>
  <conditionalFormatting sqref="E21:N21">
    <cfRule type="top10" dxfId="1239" priority="84" rank="1"/>
  </conditionalFormatting>
  <conditionalFormatting sqref="E23:N23">
    <cfRule type="top10" dxfId="1238" priority="83" rank="1"/>
  </conditionalFormatting>
  <conditionalFormatting sqref="E25:N25">
    <cfRule type="top10" dxfId="1237" priority="82" rank="1"/>
  </conditionalFormatting>
  <conditionalFormatting sqref="E27:N27">
    <cfRule type="top10" dxfId="1236" priority="81" rank="1"/>
  </conditionalFormatting>
  <conditionalFormatting sqref="E29:N29">
    <cfRule type="top10" dxfId="1235" priority="79" rank="1"/>
  </conditionalFormatting>
  <conditionalFormatting sqref="E31:N31">
    <cfRule type="top10" dxfId="1234" priority="78" rank="1"/>
  </conditionalFormatting>
  <conditionalFormatting sqref="E33:N33">
    <cfRule type="top10" dxfId="1233" priority="77" rank="1"/>
  </conditionalFormatting>
  <conditionalFormatting sqref="E35:N35">
    <cfRule type="top10" dxfId="1232" priority="76" rank="1"/>
  </conditionalFormatting>
  <conditionalFormatting sqref="E37:N37">
    <cfRule type="top10" dxfId="1231" priority="75" rank="1"/>
  </conditionalFormatting>
  <conditionalFormatting sqref="E39:N39">
    <cfRule type="top10" dxfId="1230" priority="74" rank="1"/>
  </conditionalFormatting>
  <conditionalFormatting sqref="E41:N41">
    <cfRule type="top10" dxfId="1229" priority="73" rank="1"/>
  </conditionalFormatting>
  <conditionalFormatting sqref="E43:N43">
    <cfRule type="top10" dxfId="1228" priority="72" rank="1"/>
  </conditionalFormatting>
  <conditionalFormatting sqref="E45:N45">
    <cfRule type="top10" dxfId="1227" priority="71" rank="1"/>
  </conditionalFormatting>
  <conditionalFormatting sqref="E47:N47">
    <cfRule type="top10" dxfId="1226" priority="70" rank="1"/>
  </conditionalFormatting>
  <conditionalFormatting sqref="E49:N49">
    <cfRule type="top10" dxfId="1225" priority="69" rank="1"/>
  </conditionalFormatting>
  <conditionalFormatting sqref="E51:N51">
    <cfRule type="top10" dxfId="1224" priority="68" rank="1"/>
  </conditionalFormatting>
  <conditionalFormatting sqref="E53:N53">
    <cfRule type="top10" dxfId="1223" priority="67" rank="1"/>
  </conditionalFormatting>
  <conditionalFormatting sqref="E55:N55">
    <cfRule type="top10" dxfId="1222" priority="66" rank="1"/>
  </conditionalFormatting>
  <conditionalFormatting sqref="E57:N57">
    <cfRule type="top10" dxfId="1221" priority="65" rank="1"/>
  </conditionalFormatting>
  <conditionalFormatting sqref="E59:N59">
    <cfRule type="top10" dxfId="1220" priority="64" rank="1"/>
  </conditionalFormatting>
  <conditionalFormatting sqref="E61:N61">
    <cfRule type="top10" dxfId="1219" priority="63" rank="1"/>
  </conditionalFormatting>
  <conditionalFormatting sqref="E63:N63">
    <cfRule type="top10" dxfId="1218" priority="62" rank="1"/>
  </conditionalFormatting>
  <conditionalFormatting sqref="E65:N65">
    <cfRule type="top10" dxfId="1217" priority="61" rank="1"/>
  </conditionalFormatting>
  <conditionalFormatting sqref="E67:N67">
    <cfRule type="top10" dxfId="1216" priority="60" rank="1"/>
  </conditionalFormatting>
  <conditionalFormatting sqref="E69:N69">
    <cfRule type="top10" dxfId="1215" priority="59" rank="1"/>
  </conditionalFormatting>
  <conditionalFormatting sqref="E71:N71">
    <cfRule type="top10" dxfId="1214" priority="58" rank="1"/>
  </conditionalFormatting>
  <conditionalFormatting sqref="E73:N73">
    <cfRule type="top10" dxfId="1213" priority="57" rank="1"/>
  </conditionalFormatting>
  <conditionalFormatting sqref="E75:N75">
    <cfRule type="top10" dxfId="1212" priority="56" rank="1"/>
  </conditionalFormatting>
  <conditionalFormatting sqref="E77:N77">
    <cfRule type="top10" dxfId="1211" priority="55" rank="1"/>
  </conditionalFormatting>
  <conditionalFormatting sqref="E79:N79">
    <cfRule type="top10" dxfId="1210" priority="54" rank="1"/>
  </conditionalFormatting>
  <conditionalFormatting sqref="E81:N81">
    <cfRule type="top10" dxfId="1209" priority="53" rank="1"/>
  </conditionalFormatting>
  <conditionalFormatting sqref="E83:N83">
    <cfRule type="top10" dxfId="1208" priority="52" rank="1"/>
  </conditionalFormatting>
  <conditionalFormatting sqref="E85:N85">
    <cfRule type="top10" dxfId="1207" priority="51" rank="1"/>
  </conditionalFormatting>
  <conditionalFormatting sqref="E87:N87">
    <cfRule type="top10" dxfId="1206" priority="50" rank="1"/>
  </conditionalFormatting>
  <conditionalFormatting sqref="E89:N89">
    <cfRule type="top10" dxfId="1205" priority="49" rank="1"/>
  </conditionalFormatting>
  <conditionalFormatting sqref="E91:N91">
    <cfRule type="top10" dxfId="1204" priority="48" rank="1"/>
  </conditionalFormatting>
  <conditionalFormatting sqref="E93:N93">
    <cfRule type="top10" dxfId="1203" priority="47" rank="1"/>
  </conditionalFormatting>
  <conditionalFormatting sqref="E95:N95">
    <cfRule type="top10" dxfId="1202" priority="46" rank="1"/>
  </conditionalFormatting>
  <conditionalFormatting sqref="E97:N97">
    <cfRule type="top10" dxfId="1201" priority="45" rank="1"/>
  </conditionalFormatting>
  <conditionalFormatting sqref="E99:N99">
    <cfRule type="top10" dxfId="1200" priority="44" rank="1"/>
  </conditionalFormatting>
  <conditionalFormatting sqref="E101:N101">
    <cfRule type="top10" dxfId="1199" priority="43" rank="1"/>
  </conditionalFormatting>
  <conditionalFormatting sqref="E103:N103">
    <cfRule type="top10" dxfId="1198" priority="42" rank="1"/>
  </conditionalFormatting>
  <conditionalFormatting sqref="E105:N105">
    <cfRule type="top10" dxfId="1197" priority="41" rank="1"/>
  </conditionalFormatting>
  <conditionalFormatting sqref="E107:N107">
    <cfRule type="top10" dxfId="1196" priority="40" rank="1"/>
  </conditionalFormatting>
  <conditionalFormatting sqref="E109:N109">
    <cfRule type="top10" dxfId="1195" priority="39" rank="1"/>
  </conditionalFormatting>
  <conditionalFormatting sqref="E111:N111">
    <cfRule type="top10" dxfId="1194" priority="38" rank="1"/>
  </conditionalFormatting>
  <conditionalFormatting sqref="E113:N113">
    <cfRule type="top10" dxfId="1193" priority="37" rank="1"/>
  </conditionalFormatting>
  <conditionalFormatting sqref="E115:N115">
    <cfRule type="top10" dxfId="1192" priority="36" rank="1"/>
  </conditionalFormatting>
  <conditionalFormatting sqref="E117:N117">
    <cfRule type="top10" dxfId="1191" priority="35" rank="1"/>
  </conditionalFormatting>
  <conditionalFormatting sqref="E119:N119">
    <cfRule type="top10" dxfId="1190" priority="34" rank="1"/>
  </conditionalFormatting>
  <conditionalFormatting sqref="E121:N121">
    <cfRule type="top10" dxfId="1189" priority="33" rank="1"/>
  </conditionalFormatting>
  <conditionalFormatting sqref="E123:N123">
    <cfRule type="top10" dxfId="1188" priority="32" rank="1"/>
  </conditionalFormatting>
  <conditionalFormatting sqref="E125:N125">
    <cfRule type="top10" dxfId="1187" priority="31" rank="1"/>
  </conditionalFormatting>
  <conditionalFormatting sqref="E127:N127">
    <cfRule type="top10" dxfId="1186" priority="30" rank="1"/>
  </conditionalFormatting>
  <conditionalFormatting sqref="E129:N129">
    <cfRule type="top10" dxfId="1185" priority="29" rank="1"/>
  </conditionalFormatting>
  <conditionalFormatting sqref="E131:N131">
    <cfRule type="top10" dxfId="1184" priority="28" rank="1"/>
  </conditionalFormatting>
  <conditionalFormatting sqref="E133:N133">
    <cfRule type="top10" dxfId="1183" priority="27" rank="1"/>
  </conditionalFormatting>
  <conditionalFormatting sqref="E135:N135">
    <cfRule type="top10" dxfId="1182" priority="26" rank="1"/>
  </conditionalFormatting>
  <conditionalFormatting sqref="E137:N137">
    <cfRule type="top10" dxfId="1181" priority="25" rank="1"/>
  </conditionalFormatting>
  <conditionalFormatting sqref="E139:N139">
    <cfRule type="top10" dxfId="1180" priority="24" rank="1"/>
  </conditionalFormatting>
  <conditionalFormatting sqref="E141:N141">
    <cfRule type="top10" dxfId="1179" priority="23" rank="1"/>
  </conditionalFormatting>
  <conditionalFormatting sqref="E143:N143">
    <cfRule type="top10" dxfId="1178" priority="22" rank="1"/>
  </conditionalFormatting>
  <conditionalFormatting sqref="E145:N145">
    <cfRule type="top10" dxfId="1177" priority="21" rank="1"/>
  </conditionalFormatting>
  <conditionalFormatting sqref="E147:N147">
    <cfRule type="top10" dxfId="1176" priority="20" rank="1"/>
  </conditionalFormatting>
  <conditionalFormatting sqref="E149:N149">
    <cfRule type="top10" dxfId="1175" priority="19" rank="1"/>
  </conditionalFormatting>
  <conditionalFormatting sqref="E151:N151">
    <cfRule type="top10" dxfId="1174" priority="18" rank="1"/>
  </conditionalFormatting>
  <conditionalFormatting sqref="E153:N153">
    <cfRule type="top10" dxfId="1173" priority="17" rank="1"/>
  </conditionalFormatting>
  <conditionalFormatting sqref="E155:N155">
    <cfRule type="top10" dxfId="1172" priority="16" rank="1"/>
  </conditionalFormatting>
  <conditionalFormatting sqref="E157:N157">
    <cfRule type="top10" dxfId="1171" priority="15" rank="1"/>
  </conditionalFormatting>
  <conditionalFormatting sqref="E159:N159">
    <cfRule type="top10" dxfId="1170" priority="14" rank="1"/>
  </conditionalFormatting>
  <conditionalFormatting sqref="E161:N161">
    <cfRule type="top10" dxfId="1169" priority="13" rank="1"/>
  </conditionalFormatting>
  <conditionalFormatting sqref="E163:N163">
    <cfRule type="top10" dxfId="1168" priority="12" rank="1"/>
  </conditionalFormatting>
  <conditionalFormatting sqref="E165:N165">
    <cfRule type="top10" dxfId="1167" priority="11" rank="1"/>
  </conditionalFormatting>
  <conditionalFormatting sqref="E167:N167">
    <cfRule type="top10" dxfId="1166" priority="10" rank="1"/>
  </conditionalFormatting>
  <conditionalFormatting sqref="E169:N169">
    <cfRule type="top10" dxfId="1165" priority="9" rank="1"/>
  </conditionalFormatting>
  <conditionalFormatting sqref="E171:N171">
    <cfRule type="top10" dxfId="1164" priority="8" rank="1"/>
  </conditionalFormatting>
  <conditionalFormatting sqref="E173:N173">
    <cfRule type="top10" dxfId="1163" priority="7" rank="1"/>
  </conditionalFormatting>
  <conditionalFormatting sqref="E175:N175">
    <cfRule type="top10" dxfId="1162" priority="6" rank="1"/>
  </conditionalFormatting>
  <conditionalFormatting sqref="E177:N177">
    <cfRule type="top10" dxfId="1161" priority="5" rank="1"/>
  </conditionalFormatting>
  <conditionalFormatting sqref="E179:N179">
    <cfRule type="top10" dxfId="1160" priority="4" rank="1"/>
  </conditionalFormatting>
  <conditionalFormatting sqref="E181:N181">
    <cfRule type="top10" dxfId="1159" priority="3" rank="1"/>
  </conditionalFormatting>
  <conditionalFormatting sqref="E183:N183">
    <cfRule type="top10" dxfId="1158" priority="2" rank="1"/>
  </conditionalFormatting>
  <conditionalFormatting sqref="E185:N185">
    <cfRule type="top10" dxfId="115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330</v>
      </c>
    </row>
    <row r="3" spans="1:14" ht="15" customHeight="1">
      <c r="B3" s="4"/>
    </row>
    <row r="4" spans="1:14" ht="15" customHeight="1">
      <c r="B4" s="4" t="s">
        <v>99</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4322</v>
      </c>
      <c r="F8" s="17">
        <v>994</v>
      </c>
      <c r="G8" s="17">
        <v>855</v>
      </c>
      <c r="H8" s="17">
        <v>2123</v>
      </c>
      <c r="I8" s="17">
        <v>5341</v>
      </c>
      <c r="J8" s="17">
        <v>1270</v>
      </c>
      <c r="K8" s="17">
        <v>1102</v>
      </c>
      <c r="L8" s="17">
        <v>4438</v>
      </c>
      <c r="M8" s="17">
        <v>1662</v>
      </c>
      <c r="N8" s="17">
        <v>6547</v>
      </c>
    </row>
    <row r="9" spans="1:14" ht="15.95" customHeight="1">
      <c r="B9" s="50"/>
      <c r="C9" s="51"/>
      <c r="D9" s="18">
        <v>1</v>
      </c>
      <c r="E9" s="32">
        <v>0.26748359945537814</v>
      </c>
      <c r="F9" s="33">
        <v>6.1517514543879194E-2</v>
      </c>
      <c r="G9" s="33">
        <v>5.2914964723356848E-2</v>
      </c>
      <c r="H9" s="33">
        <v>0.13139002351776211</v>
      </c>
      <c r="I9" s="33">
        <v>0.33054833518999877</v>
      </c>
      <c r="J9" s="33">
        <v>7.8598836489664564E-2</v>
      </c>
      <c r="K9" s="33">
        <v>6.8201510087882167E-2</v>
      </c>
      <c r="L9" s="33">
        <v>0.27466270578041835</v>
      </c>
      <c r="M9" s="33">
        <v>0.10285926476049016</v>
      </c>
      <c r="N9" s="33">
        <v>0.40518628543136526</v>
      </c>
    </row>
    <row r="10" spans="1:14" ht="15.95" customHeight="1">
      <c r="B10" s="57" t="s">
        <v>492</v>
      </c>
      <c r="C10" s="52" t="s">
        <v>266</v>
      </c>
      <c r="D10" s="34">
        <v>1632</v>
      </c>
      <c r="E10" s="35">
        <v>519</v>
      </c>
      <c r="F10" s="36">
        <v>114</v>
      </c>
      <c r="G10" s="36">
        <v>79</v>
      </c>
      <c r="H10" s="36">
        <v>269</v>
      </c>
      <c r="I10" s="36">
        <v>673</v>
      </c>
      <c r="J10" s="36">
        <v>174</v>
      </c>
      <c r="K10" s="36">
        <v>142</v>
      </c>
      <c r="L10" s="36">
        <v>623</v>
      </c>
      <c r="M10" s="36">
        <v>214</v>
      </c>
      <c r="N10" s="36">
        <v>388</v>
      </c>
    </row>
    <row r="11" spans="1:14" ht="15.95" customHeight="1">
      <c r="B11" s="58"/>
      <c r="C11" s="53"/>
      <c r="D11" s="18">
        <v>1</v>
      </c>
      <c r="E11" s="19">
        <v>0.31801470588235292</v>
      </c>
      <c r="F11" s="20">
        <v>6.985294117647059E-2</v>
      </c>
      <c r="G11" s="20">
        <v>4.8406862745098041E-2</v>
      </c>
      <c r="H11" s="20">
        <v>0.16482843137254902</v>
      </c>
      <c r="I11" s="20">
        <v>0.41237745098039214</v>
      </c>
      <c r="J11" s="20">
        <v>0.10661764705882353</v>
      </c>
      <c r="K11" s="20">
        <v>8.7009803921568624E-2</v>
      </c>
      <c r="L11" s="20">
        <v>0.38174019607843135</v>
      </c>
      <c r="M11" s="20">
        <v>0.13112745098039216</v>
      </c>
      <c r="N11" s="20">
        <v>0.23774509803921567</v>
      </c>
    </row>
    <row r="12" spans="1:14" ht="15.95" customHeight="1">
      <c r="B12" s="58"/>
      <c r="C12" s="54" t="s">
        <v>267</v>
      </c>
      <c r="D12" s="21">
        <v>4355</v>
      </c>
      <c r="E12" s="22">
        <v>1687</v>
      </c>
      <c r="F12" s="23">
        <v>372</v>
      </c>
      <c r="G12" s="23">
        <v>323</v>
      </c>
      <c r="H12" s="23">
        <v>939</v>
      </c>
      <c r="I12" s="23">
        <v>2202</v>
      </c>
      <c r="J12" s="23">
        <v>492</v>
      </c>
      <c r="K12" s="23">
        <v>464</v>
      </c>
      <c r="L12" s="23">
        <v>1876</v>
      </c>
      <c r="M12" s="23">
        <v>434</v>
      </c>
      <c r="N12" s="23">
        <v>853</v>
      </c>
    </row>
    <row r="13" spans="1:14" ht="15.95" customHeight="1">
      <c r="B13" s="58"/>
      <c r="C13" s="53"/>
      <c r="D13" s="24">
        <v>1</v>
      </c>
      <c r="E13" s="19">
        <v>0.38737083811710676</v>
      </c>
      <c r="F13" s="20">
        <v>8.5419058553386912E-2</v>
      </c>
      <c r="G13" s="20">
        <v>7.4167623421354759E-2</v>
      </c>
      <c r="H13" s="20">
        <v>0.21561423650975889</v>
      </c>
      <c r="I13" s="20">
        <v>0.50562571756601604</v>
      </c>
      <c r="J13" s="20">
        <v>0.1129735935706085</v>
      </c>
      <c r="K13" s="20">
        <v>0.10654420206659013</v>
      </c>
      <c r="L13" s="20">
        <v>0.43076923076923079</v>
      </c>
      <c r="M13" s="20">
        <v>9.9655568312284726E-2</v>
      </c>
      <c r="N13" s="20">
        <v>0.19586681974741676</v>
      </c>
    </row>
    <row r="14" spans="1:14" ht="15.95" customHeight="1">
      <c r="B14" s="58"/>
      <c r="C14" s="54" t="s">
        <v>268</v>
      </c>
      <c r="D14" s="21">
        <v>3220</v>
      </c>
      <c r="E14" s="22">
        <v>1116</v>
      </c>
      <c r="F14" s="23">
        <v>292</v>
      </c>
      <c r="G14" s="23">
        <v>221</v>
      </c>
      <c r="H14" s="23">
        <v>653</v>
      </c>
      <c r="I14" s="23">
        <v>1520</v>
      </c>
      <c r="J14" s="23">
        <v>358</v>
      </c>
      <c r="K14" s="23">
        <v>312</v>
      </c>
      <c r="L14" s="23">
        <v>1347</v>
      </c>
      <c r="M14" s="23">
        <v>358</v>
      </c>
      <c r="N14" s="23">
        <v>710</v>
      </c>
    </row>
    <row r="15" spans="1:14" ht="15.95" customHeight="1">
      <c r="B15" s="58"/>
      <c r="C15" s="53"/>
      <c r="D15" s="24">
        <v>1</v>
      </c>
      <c r="E15" s="19">
        <v>0.34658385093167704</v>
      </c>
      <c r="F15" s="20">
        <v>9.0683229813664598E-2</v>
      </c>
      <c r="G15" s="20">
        <v>6.8633540372670804E-2</v>
      </c>
      <c r="H15" s="20">
        <v>0.20279503105590063</v>
      </c>
      <c r="I15" s="20">
        <v>0.47204968944099379</v>
      </c>
      <c r="J15" s="20">
        <v>0.11118012422360249</v>
      </c>
      <c r="K15" s="20">
        <v>9.6894409937888198E-2</v>
      </c>
      <c r="L15" s="20">
        <v>0.41832298136645962</v>
      </c>
      <c r="M15" s="20">
        <v>0.11118012422360249</v>
      </c>
      <c r="N15" s="20">
        <v>0.22049689440993789</v>
      </c>
    </row>
    <row r="16" spans="1:14" ht="15.95" customHeight="1">
      <c r="B16" s="58"/>
      <c r="C16" s="60" t="s">
        <v>269</v>
      </c>
      <c r="D16" s="21">
        <v>1740</v>
      </c>
      <c r="E16" s="22">
        <v>624</v>
      </c>
      <c r="F16" s="23">
        <v>138</v>
      </c>
      <c r="G16" s="23">
        <v>110</v>
      </c>
      <c r="H16" s="23">
        <v>362</v>
      </c>
      <c r="I16" s="23">
        <v>819</v>
      </c>
      <c r="J16" s="23">
        <v>197</v>
      </c>
      <c r="K16" s="23">
        <v>214</v>
      </c>
      <c r="L16" s="23">
        <v>750</v>
      </c>
      <c r="M16" s="23">
        <v>184</v>
      </c>
      <c r="N16" s="23">
        <v>351</v>
      </c>
    </row>
    <row r="17" spans="1:14" ht="15.95" customHeight="1">
      <c r="B17" s="58"/>
      <c r="C17" s="61"/>
      <c r="D17" s="24">
        <v>1</v>
      </c>
      <c r="E17" s="19">
        <v>0.35862068965517241</v>
      </c>
      <c r="F17" s="20">
        <v>7.9310344827586213E-2</v>
      </c>
      <c r="G17" s="20">
        <v>6.3218390804597707E-2</v>
      </c>
      <c r="H17" s="20">
        <v>0.20804597701149424</v>
      </c>
      <c r="I17" s="20">
        <v>0.47068965517241379</v>
      </c>
      <c r="J17" s="20">
        <v>0.1132183908045977</v>
      </c>
      <c r="K17" s="20">
        <v>0.12298850574712644</v>
      </c>
      <c r="L17" s="20">
        <v>0.43103448275862066</v>
      </c>
      <c r="M17" s="20">
        <v>0.10574712643678161</v>
      </c>
      <c r="N17" s="20">
        <v>0.20172413793103447</v>
      </c>
    </row>
    <row r="18" spans="1:14" ht="15.95" customHeight="1">
      <c r="B18" s="58"/>
      <c r="C18" s="54" t="s">
        <v>270</v>
      </c>
      <c r="D18" s="21">
        <v>4321</v>
      </c>
      <c r="E18" s="22">
        <v>1998</v>
      </c>
      <c r="F18" s="23">
        <v>397</v>
      </c>
      <c r="G18" s="23">
        <v>398</v>
      </c>
      <c r="H18" s="23">
        <v>945</v>
      </c>
      <c r="I18" s="23">
        <v>2300</v>
      </c>
      <c r="J18" s="23">
        <v>569</v>
      </c>
      <c r="K18" s="23">
        <v>502</v>
      </c>
      <c r="L18" s="23">
        <v>1881</v>
      </c>
      <c r="M18" s="23">
        <v>377</v>
      </c>
      <c r="N18" s="23">
        <v>709</v>
      </c>
    </row>
    <row r="19" spans="1:14" ht="15.95" customHeight="1">
      <c r="B19" s="58"/>
      <c r="C19" s="53"/>
      <c r="D19" s="24">
        <v>1</v>
      </c>
      <c r="E19" s="19">
        <v>0.46239296459152973</v>
      </c>
      <c r="F19" s="20">
        <v>9.1876880351770426E-2</v>
      </c>
      <c r="G19" s="20">
        <v>9.2108308261976399E-2</v>
      </c>
      <c r="H19" s="20">
        <v>0.21869937514464244</v>
      </c>
      <c r="I19" s="20">
        <v>0.5322841934737329</v>
      </c>
      <c r="J19" s="20">
        <v>0.13168248090719742</v>
      </c>
      <c r="K19" s="20">
        <v>0.11617681092339736</v>
      </c>
      <c r="L19" s="20">
        <v>0.43531589909743112</v>
      </c>
      <c r="M19" s="20">
        <v>8.7248322147651006E-2</v>
      </c>
      <c r="N19" s="20">
        <v>0.16408238833603334</v>
      </c>
    </row>
    <row r="20" spans="1:14" ht="15.95" customHeight="1">
      <c r="B20" s="58"/>
      <c r="C20" s="54" t="s">
        <v>271</v>
      </c>
      <c r="D20" s="21">
        <v>1173</v>
      </c>
      <c r="E20" s="22">
        <v>613</v>
      </c>
      <c r="F20" s="23">
        <v>96</v>
      </c>
      <c r="G20" s="23">
        <v>112</v>
      </c>
      <c r="H20" s="23">
        <v>289</v>
      </c>
      <c r="I20" s="23">
        <v>612</v>
      </c>
      <c r="J20" s="23">
        <v>175</v>
      </c>
      <c r="K20" s="23">
        <v>156</v>
      </c>
      <c r="L20" s="23">
        <v>523</v>
      </c>
      <c r="M20" s="23">
        <v>99</v>
      </c>
      <c r="N20" s="23">
        <v>171</v>
      </c>
    </row>
    <row r="21" spans="1:14" ht="15.95" customHeight="1">
      <c r="B21" s="58"/>
      <c r="C21" s="53"/>
      <c r="D21" s="24">
        <v>1</v>
      </c>
      <c r="E21" s="19">
        <v>0.52259164535379365</v>
      </c>
      <c r="F21" s="20">
        <v>8.1841432225063945E-2</v>
      </c>
      <c r="G21" s="20">
        <v>9.5481670929241258E-2</v>
      </c>
      <c r="H21" s="20">
        <v>0.24637681159420291</v>
      </c>
      <c r="I21" s="20">
        <v>0.52173913043478259</v>
      </c>
      <c r="J21" s="20">
        <v>0.14919011082693948</v>
      </c>
      <c r="K21" s="20">
        <v>0.13299232736572891</v>
      </c>
      <c r="L21" s="20">
        <v>0.44586530264279622</v>
      </c>
      <c r="M21" s="20">
        <v>8.4398976982097182E-2</v>
      </c>
      <c r="N21" s="20">
        <v>0.14578005115089515</v>
      </c>
    </row>
    <row r="22" spans="1:14" ht="15.95" customHeight="1">
      <c r="B22" s="58"/>
      <c r="C22" s="54" t="s">
        <v>272</v>
      </c>
      <c r="D22" s="21">
        <v>3660</v>
      </c>
      <c r="E22" s="22">
        <v>1618</v>
      </c>
      <c r="F22" s="23">
        <v>321</v>
      </c>
      <c r="G22" s="23">
        <v>337</v>
      </c>
      <c r="H22" s="23">
        <v>810</v>
      </c>
      <c r="I22" s="23">
        <v>1917</v>
      </c>
      <c r="J22" s="23">
        <v>466</v>
      </c>
      <c r="K22" s="23">
        <v>388</v>
      </c>
      <c r="L22" s="23">
        <v>1588</v>
      </c>
      <c r="M22" s="23">
        <v>332</v>
      </c>
      <c r="N22" s="23">
        <v>637</v>
      </c>
    </row>
    <row r="23" spans="1:14" ht="15.95" customHeight="1">
      <c r="B23" s="58"/>
      <c r="C23" s="53"/>
      <c r="D23" s="24">
        <v>1</v>
      </c>
      <c r="E23" s="19">
        <v>0.44207650273224042</v>
      </c>
      <c r="F23" s="20">
        <v>8.7704918032786891E-2</v>
      </c>
      <c r="G23" s="20">
        <v>9.2076502732240439E-2</v>
      </c>
      <c r="H23" s="20">
        <v>0.22131147540983606</v>
      </c>
      <c r="I23" s="20">
        <v>0.52377049180327873</v>
      </c>
      <c r="J23" s="20">
        <v>0.12732240437158471</v>
      </c>
      <c r="K23" s="20">
        <v>0.10601092896174863</v>
      </c>
      <c r="L23" s="20">
        <v>0.43387978142076505</v>
      </c>
      <c r="M23" s="20">
        <v>9.0710382513661203E-2</v>
      </c>
      <c r="N23" s="20">
        <v>0.17404371584699455</v>
      </c>
    </row>
    <row r="24" spans="1:14" ht="15.95" customHeight="1">
      <c r="B24" s="58"/>
      <c r="C24" s="60" t="s">
        <v>273</v>
      </c>
      <c r="D24" s="21">
        <v>1107</v>
      </c>
      <c r="E24" s="22">
        <v>581</v>
      </c>
      <c r="F24" s="23">
        <v>153</v>
      </c>
      <c r="G24" s="23">
        <v>186</v>
      </c>
      <c r="H24" s="23">
        <v>311</v>
      </c>
      <c r="I24" s="23">
        <v>602</v>
      </c>
      <c r="J24" s="23">
        <v>175</v>
      </c>
      <c r="K24" s="23">
        <v>202</v>
      </c>
      <c r="L24" s="23">
        <v>498</v>
      </c>
      <c r="M24" s="23">
        <v>93</v>
      </c>
      <c r="N24" s="23">
        <v>199</v>
      </c>
    </row>
    <row r="25" spans="1:14" ht="15.95" customHeight="1">
      <c r="B25" s="58"/>
      <c r="C25" s="61"/>
      <c r="D25" s="24">
        <v>1</v>
      </c>
      <c r="E25" s="19">
        <v>0.52484191508581757</v>
      </c>
      <c r="F25" s="20">
        <v>0.13821138211382114</v>
      </c>
      <c r="G25" s="20">
        <v>0.16802168021680217</v>
      </c>
      <c r="H25" s="20">
        <v>0.28093947606142727</v>
      </c>
      <c r="I25" s="20">
        <v>0.54381210478771458</v>
      </c>
      <c r="J25" s="20">
        <v>0.15808491418247517</v>
      </c>
      <c r="K25" s="20">
        <v>0.18247515808491419</v>
      </c>
      <c r="L25" s="20">
        <v>0.44986449864498645</v>
      </c>
      <c r="M25" s="20">
        <v>8.4010840108401083E-2</v>
      </c>
      <c r="N25" s="20">
        <v>0.17976513098464317</v>
      </c>
    </row>
    <row r="26" spans="1:14" ht="15.95" customHeight="1">
      <c r="B26" s="58"/>
      <c r="C26" s="54" t="s">
        <v>274</v>
      </c>
      <c r="D26" s="21">
        <v>2317</v>
      </c>
      <c r="E26" s="22">
        <v>574</v>
      </c>
      <c r="F26" s="23">
        <v>135</v>
      </c>
      <c r="G26" s="23">
        <v>109</v>
      </c>
      <c r="H26" s="23">
        <v>240</v>
      </c>
      <c r="I26" s="23">
        <v>747</v>
      </c>
      <c r="J26" s="23">
        <v>178</v>
      </c>
      <c r="K26" s="23">
        <v>126</v>
      </c>
      <c r="L26" s="23">
        <v>600</v>
      </c>
      <c r="M26" s="23">
        <v>571</v>
      </c>
      <c r="N26" s="23">
        <v>518</v>
      </c>
    </row>
    <row r="27" spans="1:14" ht="15.95" customHeight="1">
      <c r="B27" s="58"/>
      <c r="C27" s="59"/>
      <c r="D27" s="18">
        <v>1</v>
      </c>
      <c r="E27" s="32">
        <v>0.24773413897280966</v>
      </c>
      <c r="F27" s="33">
        <v>5.826499784203712E-2</v>
      </c>
      <c r="G27" s="33">
        <v>4.7043590850237377E-2</v>
      </c>
      <c r="H27" s="33">
        <v>0.10358221838584376</v>
      </c>
      <c r="I27" s="33">
        <v>0.32239965472593873</v>
      </c>
      <c r="J27" s="33">
        <v>7.6823478636167453E-2</v>
      </c>
      <c r="K27" s="33">
        <v>5.4380664652567974E-2</v>
      </c>
      <c r="L27" s="33">
        <v>0.2589555459646094</v>
      </c>
      <c r="M27" s="33">
        <v>0.24643936124298663</v>
      </c>
      <c r="N27" s="33">
        <v>0.22356495468277945</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1156" priority="90" rank="1"/>
  </conditionalFormatting>
  <conditionalFormatting sqref="E11:N11">
    <cfRule type="top10" dxfId="1155" priority="89" rank="1"/>
  </conditionalFormatting>
  <conditionalFormatting sqref="E13:N13">
    <cfRule type="top10" dxfId="1154" priority="88" rank="1"/>
  </conditionalFormatting>
  <conditionalFormatting sqref="E15:N15">
    <cfRule type="top10" dxfId="1153" priority="87" rank="1"/>
  </conditionalFormatting>
  <conditionalFormatting sqref="E17:N17">
    <cfRule type="top10" dxfId="1152" priority="86" rank="1"/>
  </conditionalFormatting>
  <conditionalFormatting sqref="E19:N19">
    <cfRule type="top10" dxfId="1151" priority="85" rank="1"/>
  </conditionalFormatting>
  <conditionalFormatting sqref="E21:N21">
    <cfRule type="top10" dxfId="1150" priority="84" rank="1"/>
  </conditionalFormatting>
  <conditionalFormatting sqref="E23:N23">
    <cfRule type="top10" dxfId="1149" priority="83" rank="1"/>
  </conditionalFormatting>
  <conditionalFormatting sqref="E25:N25">
    <cfRule type="top10" dxfId="1148" priority="82" rank="1"/>
  </conditionalFormatting>
  <conditionalFormatting sqref="E27:N27">
    <cfRule type="top10" dxfId="1147" priority="81" rank="1"/>
  </conditionalFormatting>
  <conditionalFormatting sqref="E29:N29">
    <cfRule type="top10" dxfId="1146" priority="79" rank="1"/>
  </conditionalFormatting>
  <conditionalFormatting sqref="E31:N31">
    <cfRule type="top10" dxfId="1145" priority="78" rank="1"/>
  </conditionalFormatting>
  <conditionalFormatting sqref="E33:N33">
    <cfRule type="top10" dxfId="1144" priority="77" rank="1"/>
  </conditionalFormatting>
  <conditionalFormatting sqref="E35:N35">
    <cfRule type="top10" dxfId="1143" priority="76" rank="1"/>
  </conditionalFormatting>
  <conditionalFormatting sqref="E37:N37">
    <cfRule type="top10" dxfId="1142" priority="75" rank="1"/>
  </conditionalFormatting>
  <conditionalFormatting sqref="E39:N39">
    <cfRule type="top10" dxfId="1141" priority="74" rank="1"/>
  </conditionalFormatting>
  <conditionalFormatting sqref="E41:N41">
    <cfRule type="top10" dxfId="1140" priority="73" rank="1"/>
  </conditionalFormatting>
  <conditionalFormatting sqref="E43:N43">
    <cfRule type="top10" dxfId="1139" priority="72" rank="1"/>
  </conditionalFormatting>
  <conditionalFormatting sqref="E45:N45">
    <cfRule type="top10" dxfId="1138" priority="71" rank="1"/>
  </conditionalFormatting>
  <conditionalFormatting sqref="E47:N47">
    <cfRule type="top10" dxfId="1137" priority="70" rank="1"/>
  </conditionalFormatting>
  <conditionalFormatting sqref="E49:N49">
    <cfRule type="top10" dxfId="1136" priority="69" rank="1"/>
  </conditionalFormatting>
  <conditionalFormatting sqref="E51:N51">
    <cfRule type="top10" dxfId="1135" priority="68" rank="1"/>
  </conditionalFormatting>
  <conditionalFormatting sqref="E53:N53">
    <cfRule type="top10" dxfId="1134" priority="67" rank="1"/>
  </conditionalFormatting>
  <conditionalFormatting sqref="E55:N55">
    <cfRule type="top10" dxfId="1133" priority="66" rank="1"/>
  </conditionalFormatting>
  <conditionalFormatting sqref="E57:N57">
    <cfRule type="top10" dxfId="1132" priority="65" rank="1"/>
  </conditionalFormatting>
  <conditionalFormatting sqref="E59:N59">
    <cfRule type="top10" dxfId="1131" priority="64" rank="1"/>
  </conditionalFormatting>
  <conditionalFormatting sqref="E61:N61">
    <cfRule type="top10" dxfId="1130" priority="63" rank="1"/>
  </conditionalFormatting>
  <conditionalFormatting sqref="E63:N63">
    <cfRule type="top10" dxfId="1129" priority="62" rank="1"/>
  </conditionalFormatting>
  <conditionalFormatting sqref="E65:N65">
    <cfRule type="top10" dxfId="1128" priority="61" rank="1"/>
  </conditionalFormatting>
  <conditionalFormatting sqref="E67:N67">
    <cfRule type="top10" dxfId="1127" priority="60" rank="1"/>
  </conditionalFormatting>
  <conditionalFormatting sqref="E69:N69">
    <cfRule type="top10" dxfId="1126" priority="59" rank="1"/>
  </conditionalFormatting>
  <conditionalFormatting sqref="E71:N71">
    <cfRule type="top10" dxfId="1125" priority="58" rank="1"/>
  </conditionalFormatting>
  <conditionalFormatting sqref="E73:N73">
    <cfRule type="top10" dxfId="1124" priority="57" rank="1"/>
  </conditionalFormatting>
  <conditionalFormatting sqref="E75:N75">
    <cfRule type="top10" dxfId="1123" priority="56" rank="1"/>
  </conditionalFormatting>
  <conditionalFormatting sqref="E77:N77">
    <cfRule type="top10" dxfId="1122" priority="55" rank="1"/>
  </conditionalFormatting>
  <conditionalFormatting sqref="E79:N79">
    <cfRule type="top10" dxfId="1121" priority="54" rank="1"/>
  </conditionalFormatting>
  <conditionalFormatting sqref="E81:N81">
    <cfRule type="top10" dxfId="1120" priority="53" rank="1"/>
  </conditionalFormatting>
  <conditionalFormatting sqref="E83:N83">
    <cfRule type="top10" dxfId="1119" priority="52" rank="1"/>
  </conditionalFormatting>
  <conditionalFormatting sqref="E85:N85">
    <cfRule type="top10" dxfId="1118" priority="51" rank="1"/>
  </conditionalFormatting>
  <conditionalFormatting sqref="E87:N87">
    <cfRule type="top10" dxfId="1117" priority="50" rank="1"/>
  </conditionalFormatting>
  <conditionalFormatting sqref="E89:N89">
    <cfRule type="top10" dxfId="1116" priority="49" rank="1"/>
  </conditionalFormatting>
  <conditionalFormatting sqref="E91:N91">
    <cfRule type="top10" dxfId="1115" priority="48" rank="1"/>
  </conditionalFormatting>
  <conditionalFormatting sqref="E93:N93">
    <cfRule type="top10" dxfId="1114" priority="47" rank="1"/>
  </conditionalFormatting>
  <conditionalFormatting sqref="E95:N95">
    <cfRule type="top10" dxfId="1113" priority="46" rank="1"/>
  </conditionalFormatting>
  <conditionalFormatting sqref="E97:N97">
    <cfRule type="top10" dxfId="1112" priority="45" rank="1"/>
  </conditionalFormatting>
  <conditionalFormatting sqref="E99:N99">
    <cfRule type="top10" dxfId="1111" priority="44" rank="1"/>
  </conditionalFormatting>
  <conditionalFormatting sqref="E101:N101">
    <cfRule type="top10" dxfId="1110" priority="43" rank="1"/>
  </conditionalFormatting>
  <conditionalFormatting sqref="E103:N103">
    <cfRule type="top10" dxfId="1109" priority="42" rank="1"/>
  </conditionalFormatting>
  <conditionalFormatting sqref="E105:N105">
    <cfRule type="top10" dxfId="1108" priority="41" rank="1"/>
  </conditionalFormatting>
  <conditionalFormatting sqref="E107:N107">
    <cfRule type="top10" dxfId="1107" priority="40" rank="1"/>
  </conditionalFormatting>
  <conditionalFormatting sqref="E109:N109">
    <cfRule type="top10" dxfId="1106" priority="39" rank="1"/>
  </conditionalFormatting>
  <conditionalFormatting sqref="E111:N111">
    <cfRule type="top10" dxfId="1105" priority="38" rank="1"/>
  </conditionalFormatting>
  <conditionalFormatting sqref="E113:N113">
    <cfRule type="top10" dxfId="1104" priority="37" rank="1"/>
  </conditionalFormatting>
  <conditionalFormatting sqref="E115:N115">
    <cfRule type="top10" dxfId="1103" priority="36" rank="1"/>
  </conditionalFormatting>
  <conditionalFormatting sqref="E117:N117">
    <cfRule type="top10" dxfId="1102" priority="35" rank="1"/>
  </conditionalFormatting>
  <conditionalFormatting sqref="E119:N119">
    <cfRule type="top10" dxfId="1101" priority="34" rank="1"/>
  </conditionalFormatting>
  <conditionalFormatting sqref="E121:N121">
    <cfRule type="top10" dxfId="1100" priority="33" rank="1"/>
  </conditionalFormatting>
  <conditionalFormatting sqref="E123:N123">
    <cfRule type="top10" dxfId="1099" priority="32" rank="1"/>
  </conditionalFormatting>
  <conditionalFormatting sqref="E125:N125">
    <cfRule type="top10" dxfId="1098" priority="31" rank="1"/>
  </conditionalFormatting>
  <conditionalFormatting sqref="E127:N127">
    <cfRule type="top10" dxfId="1097" priority="30" rank="1"/>
  </conditionalFormatting>
  <conditionalFormatting sqref="E129:N129">
    <cfRule type="top10" dxfId="1096" priority="29" rank="1"/>
  </conditionalFormatting>
  <conditionalFormatting sqref="E131:N131">
    <cfRule type="top10" dxfId="1095" priority="28" rank="1"/>
  </conditionalFormatting>
  <conditionalFormatting sqref="E133:N133">
    <cfRule type="top10" dxfId="1094" priority="27" rank="1"/>
  </conditionalFormatting>
  <conditionalFormatting sqref="E135:N135">
    <cfRule type="top10" dxfId="1093" priority="26" rank="1"/>
  </conditionalFormatting>
  <conditionalFormatting sqref="E137:N137">
    <cfRule type="top10" dxfId="1092" priority="25" rank="1"/>
  </conditionalFormatting>
  <conditionalFormatting sqref="E139:N139">
    <cfRule type="top10" dxfId="1091" priority="24" rank="1"/>
  </conditionalFormatting>
  <conditionalFormatting sqref="E141:N141">
    <cfRule type="top10" dxfId="1090" priority="23" rank="1"/>
  </conditionalFormatting>
  <conditionalFormatting sqref="E143:N143">
    <cfRule type="top10" dxfId="1089" priority="22" rank="1"/>
  </conditionalFormatting>
  <conditionalFormatting sqref="E145:N145">
    <cfRule type="top10" dxfId="1088" priority="21" rank="1"/>
  </conditionalFormatting>
  <conditionalFormatting sqref="E147:N147">
    <cfRule type="top10" dxfId="1087" priority="20" rank="1"/>
  </conditionalFormatting>
  <conditionalFormatting sqref="E149:N149">
    <cfRule type="top10" dxfId="1086" priority="19" rank="1"/>
  </conditionalFormatting>
  <conditionalFormatting sqref="E151:N151">
    <cfRule type="top10" dxfId="1085" priority="18" rank="1"/>
  </conditionalFormatting>
  <conditionalFormatting sqref="E153:N153">
    <cfRule type="top10" dxfId="1084" priority="17" rank="1"/>
  </conditionalFormatting>
  <conditionalFormatting sqref="E155:N155">
    <cfRule type="top10" dxfId="1083" priority="16" rank="1"/>
  </conditionalFormatting>
  <conditionalFormatting sqref="E157:N157">
    <cfRule type="top10" dxfId="1082" priority="15" rank="1"/>
  </conditionalFormatting>
  <conditionalFormatting sqref="E159:N159">
    <cfRule type="top10" dxfId="1081" priority="14" rank="1"/>
  </conditionalFormatting>
  <conditionalFormatting sqref="E161:N161">
    <cfRule type="top10" dxfId="1080" priority="13" rank="1"/>
  </conditionalFormatting>
  <conditionalFormatting sqref="E163:N163">
    <cfRule type="top10" dxfId="1079" priority="12" rank="1"/>
  </conditionalFormatting>
  <conditionalFormatting sqref="E165:N165">
    <cfRule type="top10" dxfId="1078" priority="11" rank="1"/>
  </conditionalFormatting>
  <conditionalFormatting sqref="E167:N167">
    <cfRule type="top10" dxfId="1077" priority="10" rank="1"/>
  </conditionalFormatting>
  <conditionalFormatting sqref="E169:N169">
    <cfRule type="top10" dxfId="1076" priority="9" rank="1"/>
  </conditionalFormatting>
  <conditionalFormatting sqref="E171:N171">
    <cfRule type="top10" dxfId="1075" priority="8" rank="1"/>
  </conditionalFormatting>
  <conditionalFormatting sqref="E173:N173">
    <cfRule type="top10" dxfId="1074" priority="7" rank="1"/>
  </conditionalFormatting>
  <conditionalFormatting sqref="E175:N175">
    <cfRule type="top10" dxfId="1073" priority="6" rank="1"/>
  </conditionalFormatting>
  <conditionalFormatting sqref="E177:N177">
    <cfRule type="top10" dxfId="1072" priority="5" rank="1"/>
  </conditionalFormatting>
  <conditionalFormatting sqref="E179:N179">
    <cfRule type="top10" dxfId="1071" priority="4" rank="1"/>
  </conditionalFormatting>
  <conditionalFormatting sqref="E181:N181">
    <cfRule type="top10" dxfId="1070" priority="3" rank="1"/>
  </conditionalFormatting>
  <conditionalFormatting sqref="E183:N183">
    <cfRule type="top10" dxfId="1069" priority="2" rank="1"/>
  </conditionalFormatting>
  <conditionalFormatting sqref="E185:N185">
    <cfRule type="top10" dxfId="106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330</v>
      </c>
    </row>
    <row r="3" spans="1:16" ht="15" customHeight="1">
      <c r="B3" s="4"/>
    </row>
    <row r="4" spans="1:16" ht="15" customHeight="1">
      <c r="B4" s="4" t="s">
        <v>95</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256</v>
      </c>
      <c r="F7" s="14" t="s">
        <v>257</v>
      </c>
      <c r="G7" s="14" t="s">
        <v>258</v>
      </c>
      <c r="H7" s="14" t="s">
        <v>259</v>
      </c>
      <c r="I7" s="14" t="s">
        <v>157</v>
      </c>
      <c r="J7" s="14" t="s">
        <v>158</v>
      </c>
      <c r="K7" s="14" t="s">
        <v>159</v>
      </c>
      <c r="L7" s="14" t="s">
        <v>260</v>
      </c>
      <c r="M7" s="14" t="s">
        <v>261</v>
      </c>
      <c r="N7" s="14" t="s">
        <v>106</v>
      </c>
      <c r="O7" s="14" t="s">
        <v>176</v>
      </c>
      <c r="P7" s="14" t="s">
        <v>103</v>
      </c>
    </row>
    <row r="8" spans="1:16" ht="15.95" customHeight="1" thickTop="1">
      <c r="B8" s="48" t="s">
        <v>300</v>
      </c>
      <c r="C8" s="49"/>
      <c r="D8" s="15">
        <v>16158</v>
      </c>
      <c r="E8" s="16">
        <v>9749</v>
      </c>
      <c r="F8" s="17">
        <v>2782</v>
      </c>
      <c r="G8" s="17">
        <v>1001</v>
      </c>
      <c r="H8" s="17">
        <v>2508</v>
      </c>
      <c r="I8" s="17">
        <v>1631</v>
      </c>
      <c r="J8" s="17">
        <v>8006</v>
      </c>
      <c r="K8" s="17">
        <v>3325</v>
      </c>
      <c r="L8" s="17">
        <v>133</v>
      </c>
      <c r="M8" s="17">
        <v>170</v>
      </c>
      <c r="N8" s="17">
        <v>289</v>
      </c>
      <c r="O8" s="17">
        <v>255</v>
      </c>
      <c r="P8" s="17">
        <v>3881</v>
      </c>
    </row>
    <row r="9" spans="1:16" ht="15.95" customHeight="1">
      <c r="B9" s="50"/>
      <c r="C9" s="51"/>
      <c r="D9" s="18">
        <v>1</v>
      </c>
      <c r="E9" s="32">
        <v>0.60335437554152738</v>
      </c>
      <c r="F9" s="33">
        <v>0.17217477410570614</v>
      </c>
      <c r="G9" s="33">
        <v>6.1950736477286793E-2</v>
      </c>
      <c r="H9" s="33">
        <v>0.15521722985518011</v>
      </c>
      <c r="I9" s="33">
        <v>0.10094071048397078</v>
      </c>
      <c r="J9" s="33">
        <v>0.49548211412303506</v>
      </c>
      <c r="K9" s="33">
        <v>0.20578041836860997</v>
      </c>
      <c r="L9" s="33">
        <v>8.2312167347443985E-3</v>
      </c>
      <c r="M9" s="33">
        <v>1.0521104097041713E-2</v>
      </c>
      <c r="N9" s="33">
        <v>1.7885876964970911E-2</v>
      </c>
      <c r="O9" s="33">
        <v>1.578165614556257E-2</v>
      </c>
      <c r="P9" s="33">
        <v>0.24019061765069935</v>
      </c>
    </row>
    <row r="10" spans="1:16" ht="15.95" customHeight="1">
      <c r="B10" s="57" t="s">
        <v>492</v>
      </c>
      <c r="C10" s="52" t="s">
        <v>266</v>
      </c>
      <c r="D10" s="34">
        <v>1632</v>
      </c>
      <c r="E10" s="35">
        <v>1406</v>
      </c>
      <c r="F10" s="36">
        <v>462</v>
      </c>
      <c r="G10" s="36">
        <v>225</v>
      </c>
      <c r="H10" s="36">
        <v>416</v>
      </c>
      <c r="I10" s="36">
        <v>327</v>
      </c>
      <c r="J10" s="36">
        <v>1125</v>
      </c>
      <c r="K10" s="36">
        <v>598</v>
      </c>
      <c r="L10" s="36">
        <v>36</v>
      </c>
      <c r="M10" s="36">
        <v>9</v>
      </c>
      <c r="N10" s="36">
        <v>36</v>
      </c>
      <c r="O10" s="36">
        <v>13</v>
      </c>
      <c r="P10" s="36">
        <v>43</v>
      </c>
    </row>
    <row r="11" spans="1:16" ht="15.95" customHeight="1">
      <c r="B11" s="58"/>
      <c r="C11" s="53"/>
      <c r="D11" s="18">
        <v>1</v>
      </c>
      <c r="E11" s="19">
        <v>0.8615196078431373</v>
      </c>
      <c r="F11" s="20">
        <v>0.28308823529411764</v>
      </c>
      <c r="G11" s="20">
        <v>0.13786764705882354</v>
      </c>
      <c r="H11" s="20">
        <v>0.25490196078431371</v>
      </c>
      <c r="I11" s="20">
        <v>0.20036764705882354</v>
      </c>
      <c r="J11" s="20">
        <v>0.68933823529411764</v>
      </c>
      <c r="K11" s="20">
        <v>0.36642156862745096</v>
      </c>
      <c r="L11" s="20">
        <v>2.2058823529411766E-2</v>
      </c>
      <c r="M11" s="20">
        <v>5.5147058823529415E-3</v>
      </c>
      <c r="N11" s="20">
        <v>2.2058823529411766E-2</v>
      </c>
      <c r="O11" s="20">
        <v>7.9656862745098034E-3</v>
      </c>
      <c r="P11" s="20">
        <v>2.6348039215686275E-2</v>
      </c>
    </row>
    <row r="12" spans="1:16" ht="15.95" customHeight="1">
      <c r="B12" s="58"/>
      <c r="C12" s="54" t="s">
        <v>267</v>
      </c>
      <c r="D12" s="21">
        <v>4355</v>
      </c>
      <c r="E12" s="22">
        <v>3583</v>
      </c>
      <c r="F12" s="23">
        <v>1272</v>
      </c>
      <c r="G12" s="23">
        <v>468</v>
      </c>
      <c r="H12" s="23">
        <v>1095</v>
      </c>
      <c r="I12" s="23">
        <v>733</v>
      </c>
      <c r="J12" s="23">
        <v>3149</v>
      </c>
      <c r="K12" s="23">
        <v>1459</v>
      </c>
      <c r="L12" s="23">
        <v>70</v>
      </c>
      <c r="M12" s="23">
        <v>49</v>
      </c>
      <c r="N12" s="23">
        <v>85</v>
      </c>
      <c r="O12" s="23">
        <v>35</v>
      </c>
      <c r="P12" s="23">
        <v>87</v>
      </c>
    </row>
    <row r="13" spans="1:16" ht="15.95" customHeight="1">
      <c r="B13" s="58"/>
      <c r="C13" s="53"/>
      <c r="D13" s="24">
        <v>1</v>
      </c>
      <c r="E13" s="19">
        <v>0.82273249138920779</v>
      </c>
      <c r="F13" s="20">
        <v>0.2920780711825488</v>
      </c>
      <c r="G13" s="20">
        <v>0.10746268656716418</v>
      </c>
      <c r="H13" s="20">
        <v>0.25143513203214696</v>
      </c>
      <c r="I13" s="20">
        <v>0.16831228473019519</v>
      </c>
      <c r="J13" s="20">
        <v>0.72307692307692306</v>
      </c>
      <c r="K13" s="20">
        <v>0.33501722158438574</v>
      </c>
      <c r="L13" s="20">
        <v>1.6073478760045924E-2</v>
      </c>
      <c r="M13" s="20">
        <v>1.1251435132032146E-2</v>
      </c>
      <c r="N13" s="20">
        <v>1.9517795637198621E-2</v>
      </c>
      <c r="O13" s="20">
        <v>8.0367393800229621E-3</v>
      </c>
      <c r="P13" s="20">
        <v>1.9977037887485647E-2</v>
      </c>
    </row>
    <row r="14" spans="1:16" ht="15.95" customHeight="1">
      <c r="B14" s="58"/>
      <c r="C14" s="54" t="s">
        <v>268</v>
      </c>
      <c r="D14" s="21">
        <v>3220</v>
      </c>
      <c r="E14" s="22">
        <v>2643</v>
      </c>
      <c r="F14" s="23">
        <v>898</v>
      </c>
      <c r="G14" s="23">
        <v>380</v>
      </c>
      <c r="H14" s="23">
        <v>810</v>
      </c>
      <c r="I14" s="23">
        <v>587</v>
      </c>
      <c r="J14" s="23">
        <v>2290</v>
      </c>
      <c r="K14" s="23">
        <v>1076</v>
      </c>
      <c r="L14" s="23">
        <v>68</v>
      </c>
      <c r="M14" s="23">
        <v>27</v>
      </c>
      <c r="N14" s="23">
        <v>71</v>
      </c>
      <c r="O14" s="23">
        <v>28</v>
      </c>
      <c r="P14" s="23">
        <v>79</v>
      </c>
    </row>
    <row r="15" spans="1:16" ht="15.95" customHeight="1">
      <c r="B15" s="58"/>
      <c r="C15" s="53"/>
      <c r="D15" s="24">
        <v>1</v>
      </c>
      <c r="E15" s="19">
        <v>0.82080745341614902</v>
      </c>
      <c r="F15" s="20">
        <v>0.27888198757763977</v>
      </c>
      <c r="G15" s="20">
        <v>0.11801242236024845</v>
      </c>
      <c r="H15" s="20">
        <v>0.25155279503105588</v>
      </c>
      <c r="I15" s="20">
        <v>0.18229813664596273</v>
      </c>
      <c r="J15" s="20">
        <v>0.71118012422360244</v>
      </c>
      <c r="K15" s="20">
        <v>0.33416149068322981</v>
      </c>
      <c r="L15" s="20">
        <v>2.1118012422360249E-2</v>
      </c>
      <c r="M15" s="20">
        <v>8.3850931677018625E-3</v>
      </c>
      <c r="N15" s="20">
        <v>2.2049689440993787E-2</v>
      </c>
      <c r="O15" s="20">
        <v>8.6956521739130436E-3</v>
      </c>
      <c r="P15" s="20">
        <v>2.4534161490683229E-2</v>
      </c>
    </row>
    <row r="16" spans="1:16" ht="15.95" customHeight="1">
      <c r="B16" s="58"/>
      <c r="C16" s="60" t="s">
        <v>269</v>
      </c>
      <c r="D16" s="21">
        <v>1740</v>
      </c>
      <c r="E16" s="22">
        <v>1469</v>
      </c>
      <c r="F16" s="23">
        <v>712</v>
      </c>
      <c r="G16" s="23">
        <v>361</v>
      </c>
      <c r="H16" s="23">
        <v>513</v>
      </c>
      <c r="I16" s="23">
        <v>411</v>
      </c>
      <c r="J16" s="23">
        <v>1312</v>
      </c>
      <c r="K16" s="23">
        <v>672</v>
      </c>
      <c r="L16" s="23">
        <v>49</v>
      </c>
      <c r="M16" s="23">
        <v>9</v>
      </c>
      <c r="N16" s="23">
        <v>41</v>
      </c>
      <c r="O16" s="23">
        <v>15</v>
      </c>
      <c r="P16" s="23">
        <v>45</v>
      </c>
    </row>
    <row r="17" spans="1:16" ht="15.95" customHeight="1">
      <c r="B17" s="58"/>
      <c r="C17" s="61"/>
      <c r="D17" s="24">
        <v>1</v>
      </c>
      <c r="E17" s="19">
        <v>0.84425287356321843</v>
      </c>
      <c r="F17" s="20">
        <v>0.4091954022988506</v>
      </c>
      <c r="G17" s="20">
        <v>0.2074712643678161</v>
      </c>
      <c r="H17" s="20">
        <v>0.29482758620689653</v>
      </c>
      <c r="I17" s="20">
        <v>0.23620689655172414</v>
      </c>
      <c r="J17" s="20">
        <v>0.75402298850574712</v>
      </c>
      <c r="K17" s="20">
        <v>0.38620689655172413</v>
      </c>
      <c r="L17" s="20">
        <v>2.8160919540229885E-2</v>
      </c>
      <c r="M17" s="20">
        <v>5.1724137931034482E-3</v>
      </c>
      <c r="N17" s="20">
        <v>2.3563218390804597E-2</v>
      </c>
      <c r="O17" s="20">
        <v>8.6206896551724137E-3</v>
      </c>
      <c r="P17" s="20">
        <v>2.5862068965517241E-2</v>
      </c>
    </row>
    <row r="18" spans="1:16" ht="15.95" customHeight="1">
      <c r="B18" s="58"/>
      <c r="C18" s="54" t="s">
        <v>270</v>
      </c>
      <c r="D18" s="21">
        <v>4321</v>
      </c>
      <c r="E18" s="22">
        <v>3459</v>
      </c>
      <c r="F18" s="23">
        <v>1167</v>
      </c>
      <c r="G18" s="23">
        <v>345</v>
      </c>
      <c r="H18" s="23">
        <v>895</v>
      </c>
      <c r="I18" s="23">
        <v>594</v>
      </c>
      <c r="J18" s="23">
        <v>3219</v>
      </c>
      <c r="K18" s="23">
        <v>1375</v>
      </c>
      <c r="L18" s="23">
        <v>45</v>
      </c>
      <c r="M18" s="23">
        <v>72</v>
      </c>
      <c r="N18" s="23">
        <v>76</v>
      </c>
      <c r="O18" s="23">
        <v>40</v>
      </c>
      <c r="P18" s="23">
        <v>74</v>
      </c>
    </row>
    <row r="19" spans="1:16" ht="15.95" customHeight="1">
      <c r="B19" s="58"/>
      <c r="C19" s="53"/>
      <c r="D19" s="24">
        <v>1</v>
      </c>
      <c r="E19" s="19">
        <v>0.80050914140245311</v>
      </c>
      <c r="F19" s="20">
        <v>0.27007637121036798</v>
      </c>
      <c r="G19" s="20">
        <v>7.9842629021059944E-2</v>
      </c>
      <c r="H19" s="20">
        <v>0.2071279796343439</v>
      </c>
      <c r="I19" s="20">
        <v>0.13746817866234667</v>
      </c>
      <c r="J19" s="20">
        <v>0.74496644295302017</v>
      </c>
      <c r="K19" s="20">
        <v>0.31821337653320991</v>
      </c>
      <c r="L19" s="20">
        <v>1.0414255959268688E-2</v>
      </c>
      <c r="M19" s="20">
        <v>1.66628095348299E-2</v>
      </c>
      <c r="N19" s="20">
        <v>1.7588521175653783E-2</v>
      </c>
      <c r="O19" s="20">
        <v>9.2571164082388344E-3</v>
      </c>
      <c r="P19" s="20">
        <v>1.7125665355241841E-2</v>
      </c>
    </row>
    <row r="20" spans="1:16" ht="15.95" customHeight="1">
      <c r="B20" s="58"/>
      <c r="C20" s="54" t="s">
        <v>271</v>
      </c>
      <c r="D20" s="21">
        <v>1173</v>
      </c>
      <c r="E20" s="22">
        <v>921</v>
      </c>
      <c r="F20" s="23">
        <v>336</v>
      </c>
      <c r="G20" s="23">
        <v>114</v>
      </c>
      <c r="H20" s="23">
        <v>231</v>
      </c>
      <c r="I20" s="23">
        <v>169</v>
      </c>
      <c r="J20" s="23">
        <v>870</v>
      </c>
      <c r="K20" s="23">
        <v>397</v>
      </c>
      <c r="L20" s="23">
        <v>14</v>
      </c>
      <c r="M20" s="23">
        <v>19</v>
      </c>
      <c r="N20" s="23">
        <v>29</v>
      </c>
      <c r="O20" s="23">
        <v>16</v>
      </c>
      <c r="P20" s="23">
        <v>19</v>
      </c>
    </row>
    <row r="21" spans="1:16" ht="15.95" customHeight="1">
      <c r="B21" s="58"/>
      <c r="C21" s="53"/>
      <c r="D21" s="24">
        <v>1</v>
      </c>
      <c r="E21" s="19">
        <v>0.78516624040920713</v>
      </c>
      <c r="F21" s="20">
        <v>0.28644501278772377</v>
      </c>
      <c r="G21" s="20">
        <v>9.718670076726342E-2</v>
      </c>
      <c r="H21" s="20">
        <v>0.1969309462915601</v>
      </c>
      <c r="I21" s="20">
        <v>0.14407502131287298</v>
      </c>
      <c r="J21" s="20">
        <v>0.74168797953964194</v>
      </c>
      <c r="K21" s="20">
        <v>0.33844842284739984</v>
      </c>
      <c r="L21" s="20">
        <v>1.1935208866155157E-2</v>
      </c>
      <c r="M21" s="20">
        <v>1.619778346121057E-2</v>
      </c>
      <c r="N21" s="20">
        <v>2.4722932651321399E-2</v>
      </c>
      <c r="O21" s="20">
        <v>1.3640238704177323E-2</v>
      </c>
      <c r="P21" s="20">
        <v>1.619778346121057E-2</v>
      </c>
    </row>
    <row r="22" spans="1:16" ht="15.95" customHeight="1">
      <c r="B22" s="58"/>
      <c r="C22" s="54" t="s">
        <v>272</v>
      </c>
      <c r="D22" s="21">
        <v>3660</v>
      </c>
      <c r="E22" s="22">
        <v>2923</v>
      </c>
      <c r="F22" s="23">
        <v>971</v>
      </c>
      <c r="G22" s="23">
        <v>301</v>
      </c>
      <c r="H22" s="23">
        <v>772</v>
      </c>
      <c r="I22" s="23">
        <v>521</v>
      </c>
      <c r="J22" s="23">
        <v>2738</v>
      </c>
      <c r="K22" s="23">
        <v>1196</v>
      </c>
      <c r="L22" s="23">
        <v>46</v>
      </c>
      <c r="M22" s="23">
        <v>60</v>
      </c>
      <c r="N22" s="23">
        <v>53</v>
      </c>
      <c r="O22" s="23">
        <v>33</v>
      </c>
      <c r="P22" s="23">
        <v>59</v>
      </c>
    </row>
    <row r="23" spans="1:16" ht="15.95" customHeight="1">
      <c r="B23" s="58"/>
      <c r="C23" s="53"/>
      <c r="D23" s="24">
        <v>1</v>
      </c>
      <c r="E23" s="19">
        <v>0.79863387978142075</v>
      </c>
      <c r="F23" s="20">
        <v>0.26530054644808743</v>
      </c>
      <c r="G23" s="20">
        <v>8.2240437158469945E-2</v>
      </c>
      <c r="H23" s="20">
        <v>0.21092896174863388</v>
      </c>
      <c r="I23" s="20">
        <v>0.14234972677595628</v>
      </c>
      <c r="J23" s="20">
        <v>0.74808743169398906</v>
      </c>
      <c r="K23" s="20">
        <v>0.32677595628415301</v>
      </c>
      <c r="L23" s="20">
        <v>1.2568306010928962E-2</v>
      </c>
      <c r="M23" s="20">
        <v>1.6393442622950821E-2</v>
      </c>
      <c r="N23" s="20">
        <v>1.448087431693989E-2</v>
      </c>
      <c r="O23" s="20">
        <v>9.0163934426229515E-3</v>
      </c>
      <c r="P23" s="20">
        <v>1.6120218579234971E-2</v>
      </c>
    </row>
    <row r="24" spans="1:16" ht="15.95" customHeight="1">
      <c r="B24" s="58"/>
      <c r="C24" s="60" t="s">
        <v>273</v>
      </c>
      <c r="D24" s="21">
        <v>1107</v>
      </c>
      <c r="E24" s="22">
        <v>813</v>
      </c>
      <c r="F24" s="23">
        <v>308</v>
      </c>
      <c r="G24" s="23">
        <v>87</v>
      </c>
      <c r="H24" s="23">
        <v>239</v>
      </c>
      <c r="I24" s="23">
        <v>158</v>
      </c>
      <c r="J24" s="23">
        <v>782</v>
      </c>
      <c r="K24" s="23">
        <v>334</v>
      </c>
      <c r="L24" s="23">
        <v>20</v>
      </c>
      <c r="M24" s="23">
        <v>44</v>
      </c>
      <c r="N24" s="23">
        <v>25</v>
      </c>
      <c r="O24" s="23">
        <v>17</v>
      </c>
      <c r="P24" s="23">
        <v>27</v>
      </c>
    </row>
    <row r="25" spans="1:16" ht="15.95" customHeight="1">
      <c r="B25" s="58"/>
      <c r="C25" s="61"/>
      <c r="D25" s="24">
        <v>1</v>
      </c>
      <c r="E25" s="19">
        <v>0.73441734417344173</v>
      </c>
      <c r="F25" s="20">
        <v>0.27822944896115626</v>
      </c>
      <c r="G25" s="20">
        <v>7.8590785907859076E-2</v>
      </c>
      <c r="H25" s="20">
        <v>0.21589882565492322</v>
      </c>
      <c r="I25" s="20">
        <v>0.14272809394760613</v>
      </c>
      <c r="J25" s="20">
        <v>0.70641373080397474</v>
      </c>
      <c r="K25" s="20">
        <v>0.30171635049683831</v>
      </c>
      <c r="L25" s="20">
        <v>1.8066847335140017E-2</v>
      </c>
      <c r="M25" s="20">
        <v>3.9747064137308039E-2</v>
      </c>
      <c r="N25" s="20">
        <v>2.2583559168925023E-2</v>
      </c>
      <c r="O25" s="20">
        <v>1.5356820234869015E-2</v>
      </c>
      <c r="P25" s="20">
        <v>2.4390243902439025E-2</v>
      </c>
    </row>
    <row r="26" spans="1:16" ht="15.95" customHeight="1">
      <c r="B26" s="58"/>
      <c r="C26" s="54" t="s">
        <v>274</v>
      </c>
      <c r="D26" s="21">
        <v>2317</v>
      </c>
      <c r="E26" s="22">
        <v>1667</v>
      </c>
      <c r="F26" s="23">
        <v>369</v>
      </c>
      <c r="G26" s="23">
        <v>142</v>
      </c>
      <c r="H26" s="23">
        <v>385</v>
      </c>
      <c r="I26" s="23">
        <v>199</v>
      </c>
      <c r="J26" s="23">
        <v>1193</v>
      </c>
      <c r="K26" s="23">
        <v>416</v>
      </c>
      <c r="L26" s="23">
        <v>15</v>
      </c>
      <c r="M26" s="23">
        <v>30</v>
      </c>
      <c r="N26" s="23">
        <v>68</v>
      </c>
      <c r="O26" s="23">
        <v>108</v>
      </c>
      <c r="P26" s="23">
        <v>72</v>
      </c>
    </row>
    <row r="27" spans="1:16" ht="15.95" customHeight="1">
      <c r="B27" s="58"/>
      <c r="C27" s="59"/>
      <c r="D27" s="18">
        <v>1</v>
      </c>
      <c r="E27" s="32">
        <v>0.71946482520500643</v>
      </c>
      <c r="F27" s="33">
        <v>0.15925766076823478</v>
      </c>
      <c r="G27" s="33">
        <v>6.1286145878290892E-2</v>
      </c>
      <c r="H27" s="33">
        <v>0.16616314199395771</v>
      </c>
      <c r="I27" s="33">
        <v>8.588692274492879E-2</v>
      </c>
      <c r="J27" s="33">
        <v>0.51488994389296505</v>
      </c>
      <c r="K27" s="33">
        <v>0.17954251186879586</v>
      </c>
      <c r="L27" s="33">
        <v>6.4738886491152352E-3</v>
      </c>
      <c r="M27" s="33">
        <v>1.294777729823047E-2</v>
      </c>
      <c r="N27" s="33">
        <v>2.93482952093224E-2</v>
      </c>
      <c r="O27" s="33">
        <v>4.6611998273629697E-2</v>
      </c>
      <c r="P27" s="33">
        <v>3.1074665515753129E-2</v>
      </c>
    </row>
    <row r="28" spans="1:16" ht="15.95" customHeight="1">
      <c r="A28" s="38"/>
      <c r="B28" s="41"/>
      <c r="C28" s="47"/>
      <c r="D28" s="42"/>
      <c r="E28" s="42"/>
      <c r="F28" s="42"/>
      <c r="G28" s="42"/>
      <c r="H28" s="42"/>
      <c r="I28" s="42"/>
      <c r="J28" s="42"/>
      <c r="K28" s="42"/>
      <c r="L28" s="42"/>
      <c r="M28" s="42"/>
      <c r="N28" s="42"/>
      <c r="O28" s="42"/>
      <c r="P28" s="42"/>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1067" priority="90" rank="1"/>
  </conditionalFormatting>
  <conditionalFormatting sqref="E11:P11">
    <cfRule type="top10" dxfId="1066" priority="89" rank="1"/>
  </conditionalFormatting>
  <conditionalFormatting sqref="E13:P13">
    <cfRule type="top10" dxfId="1065" priority="88" rank="1"/>
  </conditionalFormatting>
  <conditionalFormatting sqref="E15:P15">
    <cfRule type="top10" dxfId="1064" priority="87" rank="1"/>
  </conditionalFormatting>
  <conditionalFormatting sqref="E17:P17">
    <cfRule type="top10" dxfId="1063" priority="86" rank="1"/>
  </conditionalFormatting>
  <conditionalFormatting sqref="E19:P19">
    <cfRule type="top10" dxfId="1062" priority="85" rank="1"/>
  </conditionalFormatting>
  <conditionalFormatting sqref="E21:P21">
    <cfRule type="top10" dxfId="1061" priority="84" rank="1"/>
  </conditionalFormatting>
  <conditionalFormatting sqref="E23:P23">
    <cfRule type="top10" dxfId="1060" priority="83" rank="1"/>
  </conditionalFormatting>
  <conditionalFormatting sqref="E25:P25">
    <cfRule type="top10" dxfId="1059" priority="82" rank="1"/>
  </conditionalFormatting>
  <conditionalFormatting sqref="E27:P27">
    <cfRule type="top10" dxfId="1058" priority="81" rank="1"/>
  </conditionalFormatting>
  <conditionalFormatting sqref="E29:P29">
    <cfRule type="top10" dxfId="1057" priority="79" rank="1"/>
  </conditionalFormatting>
  <conditionalFormatting sqref="E31:P31">
    <cfRule type="top10" dxfId="1056" priority="78" rank="1"/>
  </conditionalFormatting>
  <conditionalFormatting sqref="E33:P33">
    <cfRule type="top10" dxfId="1055" priority="77" rank="1"/>
  </conditionalFormatting>
  <conditionalFormatting sqref="E35:P35">
    <cfRule type="top10" dxfId="1054" priority="76" rank="1"/>
  </conditionalFormatting>
  <conditionalFormatting sqref="E37:P37">
    <cfRule type="top10" dxfId="1053" priority="75" rank="1"/>
  </conditionalFormatting>
  <conditionalFormatting sqref="E39:P39">
    <cfRule type="top10" dxfId="1052" priority="74" rank="1"/>
  </conditionalFormatting>
  <conditionalFormatting sqref="E41:P41">
    <cfRule type="top10" dxfId="1051" priority="73" rank="1"/>
  </conditionalFormatting>
  <conditionalFormatting sqref="E43:P43">
    <cfRule type="top10" dxfId="1050" priority="72" rank="1"/>
  </conditionalFormatting>
  <conditionalFormatting sqref="E45:P45">
    <cfRule type="top10" dxfId="1049" priority="71" rank="1"/>
  </conditionalFormatting>
  <conditionalFormatting sqref="E47:P47">
    <cfRule type="top10" dxfId="1048" priority="70" rank="1"/>
  </conditionalFormatting>
  <conditionalFormatting sqref="E49:P49">
    <cfRule type="top10" dxfId="1047" priority="69" rank="1"/>
  </conditionalFormatting>
  <conditionalFormatting sqref="E51:P51">
    <cfRule type="top10" dxfId="1046" priority="68" rank="1"/>
  </conditionalFormatting>
  <conditionalFormatting sqref="E53:P53">
    <cfRule type="top10" dxfId="1045" priority="67" rank="1"/>
  </conditionalFormatting>
  <conditionalFormatting sqref="E55:P55">
    <cfRule type="top10" dxfId="1044" priority="66" rank="1"/>
  </conditionalFormatting>
  <conditionalFormatting sqref="E57:P57">
    <cfRule type="top10" dxfId="1043" priority="65" rank="1"/>
  </conditionalFormatting>
  <conditionalFormatting sqref="E59:P59">
    <cfRule type="top10" dxfId="1042" priority="64" rank="1"/>
  </conditionalFormatting>
  <conditionalFormatting sqref="E61:P61">
    <cfRule type="top10" dxfId="1041" priority="63" rank="1"/>
  </conditionalFormatting>
  <conditionalFormatting sqref="E63:P63">
    <cfRule type="top10" dxfId="1040" priority="62" rank="1"/>
  </conditionalFormatting>
  <conditionalFormatting sqref="E65:P65">
    <cfRule type="top10" dxfId="1039" priority="61" rank="1"/>
  </conditionalFormatting>
  <conditionalFormatting sqref="E67:P67">
    <cfRule type="top10" dxfId="1038" priority="60" rank="1"/>
  </conditionalFormatting>
  <conditionalFormatting sqref="E69:P69">
    <cfRule type="top10" dxfId="1037" priority="59" rank="1"/>
  </conditionalFormatting>
  <conditionalFormatting sqref="E71:P71">
    <cfRule type="top10" dxfId="1036" priority="58" rank="1"/>
  </conditionalFormatting>
  <conditionalFormatting sqref="E73:P73">
    <cfRule type="top10" dxfId="1035" priority="57" rank="1"/>
  </conditionalFormatting>
  <conditionalFormatting sqref="E75:P75">
    <cfRule type="top10" dxfId="1034" priority="56" rank="1"/>
  </conditionalFormatting>
  <conditionalFormatting sqref="E77:P77">
    <cfRule type="top10" dxfId="1033" priority="55" rank="1"/>
  </conditionalFormatting>
  <conditionalFormatting sqref="E79:P79">
    <cfRule type="top10" dxfId="1032" priority="54" rank="1"/>
  </conditionalFormatting>
  <conditionalFormatting sqref="E81:P81">
    <cfRule type="top10" dxfId="1031" priority="53" rank="1"/>
  </conditionalFormatting>
  <conditionalFormatting sqref="E83:P83">
    <cfRule type="top10" dxfId="1030" priority="52" rank="1"/>
  </conditionalFormatting>
  <conditionalFormatting sqref="E85:P85">
    <cfRule type="top10" dxfId="1029" priority="51" rank="1"/>
  </conditionalFormatting>
  <conditionalFormatting sqref="E87:P87">
    <cfRule type="top10" dxfId="1028" priority="50" rank="1"/>
  </conditionalFormatting>
  <conditionalFormatting sqref="E89:P89">
    <cfRule type="top10" dxfId="1027" priority="49" rank="1"/>
  </conditionalFormatting>
  <conditionalFormatting sqref="E91:P91">
    <cfRule type="top10" dxfId="1026" priority="48" rank="1"/>
  </conditionalFormatting>
  <conditionalFormatting sqref="E93:P93">
    <cfRule type="top10" dxfId="1025" priority="47" rank="1"/>
  </conditionalFormatting>
  <conditionalFormatting sqref="E95:P95">
    <cfRule type="top10" dxfId="1024" priority="46" rank="1"/>
  </conditionalFormatting>
  <conditionalFormatting sqref="E97:P97">
    <cfRule type="top10" dxfId="1023" priority="45" rank="1"/>
  </conditionalFormatting>
  <conditionalFormatting sqref="E99:P99">
    <cfRule type="top10" dxfId="1022" priority="44" rank="1"/>
  </conditionalFormatting>
  <conditionalFormatting sqref="E101:P101">
    <cfRule type="top10" dxfId="1021" priority="43" rank="1"/>
  </conditionalFormatting>
  <conditionalFormatting sqref="E103:P103">
    <cfRule type="top10" dxfId="1020" priority="42" rank="1"/>
  </conditionalFormatting>
  <conditionalFormatting sqref="E105:P105">
    <cfRule type="top10" dxfId="1019" priority="41" rank="1"/>
  </conditionalFormatting>
  <conditionalFormatting sqref="E107:P107">
    <cfRule type="top10" dxfId="1018" priority="40" rank="1"/>
  </conditionalFormatting>
  <conditionalFormatting sqref="E109:P109">
    <cfRule type="top10" dxfId="1017" priority="39" rank="1"/>
  </conditionalFormatting>
  <conditionalFormatting sqref="E111:P111">
    <cfRule type="top10" dxfId="1016" priority="38" rank="1"/>
  </conditionalFormatting>
  <conditionalFormatting sqref="E113:P113">
    <cfRule type="top10" dxfId="1015" priority="37" rank="1"/>
  </conditionalFormatting>
  <conditionalFormatting sqref="E115:P115">
    <cfRule type="top10" dxfId="1014" priority="36" rank="1"/>
  </conditionalFormatting>
  <conditionalFormatting sqref="E117:P117">
    <cfRule type="top10" dxfId="1013" priority="35" rank="1"/>
  </conditionalFormatting>
  <conditionalFormatting sqref="E119:P119">
    <cfRule type="top10" dxfId="1012" priority="34" rank="1"/>
  </conditionalFormatting>
  <conditionalFormatting sqref="E121:P121">
    <cfRule type="top10" dxfId="1011" priority="33" rank="1"/>
  </conditionalFormatting>
  <conditionalFormatting sqref="E123:P123">
    <cfRule type="top10" dxfId="1010" priority="32" rank="1"/>
  </conditionalFormatting>
  <conditionalFormatting sqref="E125:P125">
    <cfRule type="top10" dxfId="1009" priority="31" rank="1"/>
  </conditionalFormatting>
  <conditionalFormatting sqref="E127:P127">
    <cfRule type="top10" dxfId="1008" priority="30" rank="1"/>
  </conditionalFormatting>
  <conditionalFormatting sqref="E129:P129">
    <cfRule type="top10" dxfId="1007" priority="29" rank="1"/>
  </conditionalFormatting>
  <conditionalFormatting sqref="E131:P131">
    <cfRule type="top10" dxfId="1006" priority="28" rank="1"/>
  </conditionalFormatting>
  <conditionalFormatting sqref="E133:P133">
    <cfRule type="top10" dxfId="1005" priority="27" rank="1"/>
  </conditionalFormatting>
  <conditionalFormatting sqref="E135:P135">
    <cfRule type="top10" dxfId="1004" priority="26" rank="1"/>
  </conditionalFormatting>
  <conditionalFormatting sqref="E137:P137">
    <cfRule type="top10" dxfId="1003" priority="25" rank="1"/>
  </conditionalFormatting>
  <conditionalFormatting sqref="E139:P139">
    <cfRule type="top10" dxfId="1002" priority="24" rank="1"/>
  </conditionalFormatting>
  <conditionalFormatting sqref="E141:P141">
    <cfRule type="top10" dxfId="1001" priority="23" rank="1"/>
  </conditionalFormatting>
  <conditionalFormatting sqref="E143:P143">
    <cfRule type="top10" dxfId="1000" priority="22" rank="1"/>
  </conditionalFormatting>
  <conditionalFormatting sqref="E145:P145">
    <cfRule type="top10" dxfId="999" priority="21" rank="1"/>
  </conditionalFormatting>
  <conditionalFormatting sqref="E147:P147">
    <cfRule type="top10" dxfId="998" priority="20" rank="1"/>
  </conditionalFormatting>
  <conditionalFormatting sqref="E149:P149">
    <cfRule type="top10" dxfId="997" priority="19" rank="1"/>
  </conditionalFormatting>
  <conditionalFormatting sqref="E151:P151">
    <cfRule type="top10" dxfId="996" priority="18" rank="1"/>
  </conditionalFormatting>
  <conditionalFormatting sqref="E153:P153">
    <cfRule type="top10" dxfId="995" priority="17" rank="1"/>
  </conditionalFormatting>
  <conditionalFormatting sqref="E155:P155">
    <cfRule type="top10" dxfId="994" priority="16" rank="1"/>
  </conditionalFormatting>
  <conditionalFormatting sqref="E157:P157">
    <cfRule type="top10" dxfId="993" priority="15" rank="1"/>
  </conditionalFormatting>
  <conditionalFormatting sqref="E159:P159">
    <cfRule type="top10" dxfId="992" priority="14" rank="1"/>
  </conditionalFormatting>
  <conditionalFormatting sqref="E161:P161">
    <cfRule type="top10" dxfId="991" priority="13" rank="1"/>
  </conditionalFormatting>
  <conditionalFormatting sqref="E163:P163">
    <cfRule type="top10" dxfId="990" priority="12" rank="1"/>
  </conditionalFormatting>
  <conditionalFormatting sqref="E165:P165">
    <cfRule type="top10" dxfId="989" priority="11" rank="1"/>
  </conditionalFormatting>
  <conditionalFormatting sqref="E167:P167">
    <cfRule type="top10" dxfId="988" priority="10" rank="1"/>
  </conditionalFormatting>
  <conditionalFormatting sqref="E169:P169">
    <cfRule type="top10" dxfId="987" priority="9" rank="1"/>
  </conditionalFormatting>
  <conditionalFormatting sqref="E171:P171">
    <cfRule type="top10" dxfId="986" priority="8" rank="1"/>
  </conditionalFormatting>
  <conditionalFormatting sqref="E173:P173">
    <cfRule type="top10" dxfId="985" priority="7" rank="1"/>
  </conditionalFormatting>
  <conditionalFormatting sqref="E175:P175">
    <cfRule type="top10" dxfId="984" priority="6" rank="1"/>
  </conditionalFormatting>
  <conditionalFormatting sqref="E177:P177">
    <cfRule type="top10" dxfId="983" priority="5" rank="1"/>
  </conditionalFormatting>
  <conditionalFormatting sqref="E179:P179">
    <cfRule type="top10" dxfId="982" priority="4" rank="1"/>
  </conditionalFormatting>
  <conditionalFormatting sqref="E181:P181">
    <cfRule type="top10" dxfId="981" priority="3" rank="1"/>
  </conditionalFormatting>
  <conditionalFormatting sqref="E183:P183">
    <cfRule type="top10" dxfId="980" priority="2" rank="1"/>
  </conditionalFormatting>
  <conditionalFormatting sqref="E185:P185">
    <cfRule type="top10" dxfId="97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11</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10</v>
      </c>
      <c r="C10" s="52" t="s">
        <v>144</v>
      </c>
      <c r="D10" s="34">
        <v>50</v>
      </c>
      <c r="E10" s="35">
        <v>31</v>
      </c>
      <c r="F10" s="36">
        <v>15</v>
      </c>
      <c r="G10" s="36">
        <v>4</v>
      </c>
    </row>
    <row r="11" spans="1:7" ht="15.95" customHeight="1">
      <c r="B11" s="58"/>
      <c r="C11" s="53"/>
      <c r="D11" s="18">
        <v>1</v>
      </c>
      <c r="E11" s="19">
        <v>0.62</v>
      </c>
      <c r="F11" s="20">
        <v>0.3</v>
      </c>
      <c r="G11" s="20">
        <v>0.08</v>
      </c>
    </row>
    <row r="12" spans="1:7" ht="15.95" customHeight="1">
      <c r="B12" s="58"/>
      <c r="C12" s="54" t="s">
        <v>145</v>
      </c>
      <c r="D12" s="21">
        <v>98</v>
      </c>
      <c r="E12" s="22">
        <v>67</v>
      </c>
      <c r="F12" s="23">
        <v>23</v>
      </c>
      <c r="G12" s="23">
        <v>8</v>
      </c>
    </row>
    <row r="13" spans="1:7" ht="15.95" customHeight="1">
      <c r="B13" s="58"/>
      <c r="C13" s="53"/>
      <c r="D13" s="24">
        <v>1</v>
      </c>
      <c r="E13" s="19">
        <v>0.68367346938775508</v>
      </c>
      <c r="F13" s="20">
        <v>0.23469387755102042</v>
      </c>
      <c r="G13" s="20">
        <v>8.1632653061224483E-2</v>
      </c>
    </row>
    <row r="14" spans="1:7" ht="15.95" customHeight="1">
      <c r="B14" s="58"/>
      <c r="C14" s="54" t="s">
        <v>136</v>
      </c>
      <c r="D14" s="21">
        <v>98</v>
      </c>
      <c r="E14" s="22">
        <v>70</v>
      </c>
      <c r="F14" s="23">
        <v>21</v>
      </c>
      <c r="G14" s="23">
        <v>7</v>
      </c>
    </row>
    <row r="15" spans="1:7" ht="15.95" customHeight="1">
      <c r="B15" s="58"/>
      <c r="C15" s="53"/>
      <c r="D15" s="24">
        <v>1</v>
      </c>
      <c r="E15" s="19">
        <v>0.7142857142857143</v>
      </c>
      <c r="F15" s="20">
        <v>0.21428571428571427</v>
      </c>
      <c r="G15" s="20">
        <v>7.1428571428571425E-2</v>
      </c>
    </row>
    <row r="16" spans="1:7" ht="15.95" customHeight="1">
      <c r="B16" s="58"/>
      <c r="C16" s="54" t="s">
        <v>146</v>
      </c>
      <c r="D16" s="21">
        <v>211</v>
      </c>
      <c r="E16" s="22">
        <v>148</v>
      </c>
      <c r="F16" s="23">
        <v>52</v>
      </c>
      <c r="G16" s="23">
        <v>11</v>
      </c>
    </row>
    <row r="17" spans="1:7" ht="15.95" customHeight="1">
      <c r="B17" s="58"/>
      <c r="C17" s="53"/>
      <c r="D17" s="24">
        <v>1</v>
      </c>
      <c r="E17" s="19">
        <v>0.70142180094786732</v>
      </c>
      <c r="F17" s="20">
        <v>0.24644549763033174</v>
      </c>
      <c r="G17" s="20">
        <v>5.2132701421800945E-2</v>
      </c>
    </row>
    <row r="18" spans="1:7" ht="15.95" customHeight="1">
      <c r="B18" s="58"/>
      <c r="C18" s="54" t="s">
        <v>147</v>
      </c>
      <c r="D18" s="21">
        <v>146</v>
      </c>
      <c r="E18" s="22">
        <v>106</v>
      </c>
      <c r="F18" s="23">
        <v>35</v>
      </c>
      <c r="G18" s="23">
        <v>5</v>
      </c>
    </row>
    <row r="19" spans="1:7" ht="15.95" customHeight="1">
      <c r="B19" s="58"/>
      <c r="C19" s="53"/>
      <c r="D19" s="24">
        <v>1</v>
      </c>
      <c r="E19" s="19">
        <v>0.72602739726027399</v>
      </c>
      <c r="F19" s="20">
        <v>0.23972602739726026</v>
      </c>
      <c r="G19" s="20">
        <v>3.4246575342465752E-2</v>
      </c>
    </row>
    <row r="20" spans="1:7" ht="15.95" customHeight="1">
      <c r="B20" s="58"/>
      <c r="C20" s="54" t="s">
        <v>148</v>
      </c>
      <c r="D20" s="21">
        <v>12890</v>
      </c>
      <c r="E20" s="22">
        <v>4273</v>
      </c>
      <c r="F20" s="23">
        <v>8083</v>
      </c>
      <c r="G20" s="23">
        <v>534</v>
      </c>
    </row>
    <row r="21" spans="1:7" ht="15.95" customHeight="1">
      <c r="B21" s="58"/>
      <c r="C21" s="59"/>
      <c r="D21" s="18">
        <v>1</v>
      </c>
      <c r="E21" s="32">
        <v>0.33149728471683476</v>
      </c>
      <c r="F21" s="33">
        <v>0.62707525213343673</v>
      </c>
      <c r="G21" s="33">
        <v>4.142746314972847E-2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582" priority="90" rank="1"/>
  </conditionalFormatting>
  <conditionalFormatting sqref="E11:G11">
    <cfRule type="top10" dxfId="10581" priority="89" rank="1"/>
  </conditionalFormatting>
  <conditionalFormatting sqref="E13:G13">
    <cfRule type="top10" dxfId="10580" priority="88" rank="1"/>
  </conditionalFormatting>
  <conditionalFormatting sqref="E15:G15">
    <cfRule type="top10" dxfId="10579" priority="87" rank="1"/>
  </conditionalFormatting>
  <conditionalFormatting sqref="E17:G17">
    <cfRule type="top10" dxfId="10578" priority="86" rank="1"/>
  </conditionalFormatting>
  <conditionalFormatting sqref="E19:G19">
    <cfRule type="top10" dxfId="10577" priority="85" rank="1"/>
  </conditionalFormatting>
  <conditionalFormatting sqref="E21:G21">
    <cfRule type="top10" dxfId="10576" priority="84" rank="1"/>
  </conditionalFormatting>
  <conditionalFormatting sqref="E23:G23">
    <cfRule type="top10" dxfId="10575" priority="82" rank="1"/>
  </conditionalFormatting>
  <conditionalFormatting sqref="E25:G25">
    <cfRule type="top10" dxfId="10574" priority="81" rank="1"/>
  </conditionalFormatting>
  <conditionalFormatting sqref="E27:G27">
    <cfRule type="top10" dxfId="10573" priority="80" rank="1"/>
  </conditionalFormatting>
  <conditionalFormatting sqref="E29:G29">
    <cfRule type="top10" dxfId="10572" priority="79" rank="1"/>
  </conditionalFormatting>
  <conditionalFormatting sqref="E31:G31">
    <cfRule type="top10" dxfId="10571" priority="78" rank="1"/>
  </conditionalFormatting>
  <conditionalFormatting sqref="E33:G33">
    <cfRule type="top10" dxfId="10570" priority="77" rank="1"/>
  </conditionalFormatting>
  <conditionalFormatting sqref="E35:G35">
    <cfRule type="top10" dxfId="10569" priority="76" rank="1"/>
  </conditionalFormatting>
  <conditionalFormatting sqref="E37:G37">
    <cfRule type="top10" dxfId="10568" priority="75" rank="1"/>
  </conditionalFormatting>
  <conditionalFormatting sqref="E39:G39">
    <cfRule type="top10" dxfId="10567" priority="74" rank="1"/>
  </conditionalFormatting>
  <conditionalFormatting sqref="E41:G41">
    <cfRule type="top10" dxfId="10566" priority="73" rank="1"/>
  </conditionalFormatting>
  <conditionalFormatting sqref="E43:G43">
    <cfRule type="top10" dxfId="10565" priority="72" rank="1"/>
  </conditionalFormatting>
  <conditionalFormatting sqref="E45:G45">
    <cfRule type="top10" dxfId="10564" priority="71" rank="1"/>
  </conditionalFormatting>
  <conditionalFormatting sqref="E47:G47">
    <cfRule type="top10" dxfId="10563" priority="70" rank="1"/>
  </conditionalFormatting>
  <conditionalFormatting sqref="E49:G49">
    <cfRule type="top10" dxfId="10562" priority="69" rank="1"/>
  </conditionalFormatting>
  <conditionalFormatting sqref="E51:G51">
    <cfRule type="top10" dxfId="10561" priority="68" rank="1"/>
  </conditionalFormatting>
  <conditionalFormatting sqref="E53:G53">
    <cfRule type="top10" dxfId="10560" priority="67" rank="1"/>
  </conditionalFormatting>
  <conditionalFormatting sqref="E55:G55">
    <cfRule type="top10" dxfId="10559" priority="66" rank="1"/>
  </conditionalFormatting>
  <conditionalFormatting sqref="E57:G57">
    <cfRule type="top10" dxfId="10558" priority="65" rank="1"/>
  </conditionalFormatting>
  <conditionalFormatting sqref="E59:G59">
    <cfRule type="top10" dxfId="10557" priority="64" rank="1"/>
  </conditionalFormatting>
  <conditionalFormatting sqref="E61:G61">
    <cfRule type="top10" dxfId="10556" priority="63" rank="1"/>
  </conditionalFormatting>
  <conditionalFormatting sqref="E63:G63">
    <cfRule type="top10" dxfId="10555" priority="62" rank="1"/>
  </conditionalFormatting>
  <conditionalFormatting sqref="E65:G65">
    <cfRule type="top10" dxfId="10554" priority="61" rank="1"/>
  </conditionalFormatting>
  <conditionalFormatting sqref="E67:G67">
    <cfRule type="top10" dxfId="10553" priority="60" rank="1"/>
  </conditionalFormatting>
  <conditionalFormatting sqref="E69:G69">
    <cfRule type="top10" dxfId="10552" priority="59" rank="1"/>
  </conditionalFormatting>
  <conditionalFormatting sqref="E71:G71">
    <cfRule type="top10" dxfId="10551" priority="58" rank="1"/>
  </conditionalFormatting>
  <conditionalFormatting sqref="E73:G73">
    <cfRule type="top10" dxfId="10550" priority="57" rank="1"/>
  </conditionalFormatting>
  <conditionalFormatting sqref="E75:G75">
    <cfRule type="top10" dxfId="10549" priority="56" rank="1"/>
  </conditionalFormatting>
  <conditionalFormatting sqref="E77:G77">
    <cfRule type="top10" dxfId="10548" priority="55" rank="1"/>
  </conditionalFormatting>
  <conditionalFormatting sqref="E79:G79">
    <cfRule type="top10" dxfId="10547" priority="54" rank="1"/>
  </conditionalFormatting>
  <conditionalFormatting sqref="E81:G81">
    <cfRule type="top10" dxfId="10546" priority="53" rank="1"/>
  </conditionalFormatting>
  <conditionalFormatting sqref="E83:G83">
    <cfRule type="top10" dxfId="10545" priority="52" rank="1"/>
  </conditionalFormatting>
  <conditionalFormatting sqref="E85:G85">
    <cfRule type="top10" dxfId="10544" priority="51" rank="1"/>
  </conditionalFormatting>
  <conditionalFormatting sqref="E87:G87">
    <cfRule type="top10" dxfId="10543" priority="50" rank="1"/>
  </conditionalFormatting>
  <conditionalFormatting sqref="E89:G89">
    <cfRule type="top10" dxfId="10542" priority="49" rank="1"/>
  </conditionalFormatting>
  <conditionalFormatting sqref="E91:G91">
    <cfRule type="top10" dxfId="10541" priority="48" rank="1"/>
  </conditionalFormatting>
  <conditionalFormatting sqref="E93:G93">
    <cfRule type="top10" dxfId="10540" priority="47" rank="1"/>
  </conditionalFormatting>
  <conditionalFormatting sqref="E95:G95">
    <cfRule type="top10" dxfId="10539" priority="46" rank="1"/>
  </conditionalFormatting>
  <conditionalFormatting sqref="E97:G97">
    <cfRule type="top10" dxfId="10538" priority="45" rank="1"/>
  </conditionalFormatting>
  <conditionalFormatting sqref="E99:G99">
    <cfRule type="top10" dxfId="10537" priority="44" rank="1"/>
  </conditionalFormatting>
  <conditionalFormatting sqref="E101:G101">
    <cfRule type="top10" dxfId="10536" priority="43" rank="1"/>
  </conditionalFormatting>
  <conditionalFormatting sqref="E103:G103">
    <cfRule type="top10" dxfId="10535" priority="42" rank="1"/>
  </conditionalFormatting>
  <conditionalFormatting sqref="E105:G105">
    <cfRule type="top10" dxfId="10534" priority="41" rank="1"/>
  </conditionalFormatting>
  <conditionalFormatting sqref="E107:G107">
    <cfRule type="top10" dxfId="10533" priority="40" rank="1"/>
  </conditionalFormatting>
  <conditionalFormatting sqref="E109:G109">
    <cfRule type="top10" dxfId="10532" priority="39" rank="1"/>
  </conditionalFormatting>
  <conditionalFormatting sqref="E111:G111">
    <cfRule type="top10" dxfId="10531" priority="38" rank="1"/>
  </conditionalFormatting>
  <conditionalFormatting sqref="E113:G113">
    <cfRule type="top10" dxfId="10530" priority="37" rank="1"/>
  </conditionalFormatting>
  <conditionalFormatting sqref="E115:G115">
    <cfRule type="top10" dxfId="10529" priority="36" rank="1"/>
  </conditionalFormatting>
  <conditionalFormatting sqref="E117:G117">
    <cfRule type="top10" dxfId="10528" priority="35" rank="1"/>
  </conditionalFormatting>
  <conditionalFormatting sqref="E119:G119">
    <cfRule type="top10" dxfId="10527" priority="34" rank="1"/>
  </conditionalFormatting>
  <conditionalFormatting sqref="E121:G121">
    <cfRule type="top10" dxfId="10526" priority="33" rank="1"/>
  </conditionalFormatting>
  <conditionalFormatting sqref="E123:G123">
    <cfRule type="top10" dxfId="10525" priority="32" rank="1"/>
  </conditionalFormatting>
  <conditionalFormatting sqref="E125:G125">
    <cfRule type="top10" dxfId="10524" priority="31" rank="1"/>
  </conditionalFormatting>
  <conditionalFormatting sqref="E127:G127">
    <cfRule type="top10" dxfId="10523" priority="30" rank="1"/>
  </conditionalFormatting>
  <conditionalFormatting sqref="E129:G129">
    <cfRule type="top10" dxfId="10522" priority="29" rank="1"/>
  </conditionalFormatting>
  <conditionalFormatting sqref="E131:G131">
    <cfRule type="top10" dxfId="10521" priority="28" rank="1"/>
  </conditionalFormatting>
  <conditionalFormatting sqref="E133:G133">
    <cfRule type="top10" dxfId="10520" priority="27" rank="1"/>
  </conditionalFormatting>
  <conditionalFormatting sqref="E135:G135">
    <cfRule type="top10" dxfId="10519" priority="26" rank="1"/>
  </conditionalFormatting>
  <conditionalFormatting sqref="E137:G137">
    <cfRule type="top10" dxfId="10518" priority="25" rank="1"/>
  </conditionalFormatting>
  <conditionalFormatting sqref="E139:G139">
    <cfRule type="top10" dxfId="10517" priority="24" rank="1"/>
  </conditionalFormatting>
  <conditionalFormatting sqref="E141:G141">
    <cfRule type="top10" dxfId="10516" priority="23" rank="1"/>
  </conditionalFormatting>
  <conditionalFormatting sqref="E143:G143">
    <cfRule type="top10" dxfId="10515" priority="22" rank="1"/>
  </conditionalFormatting>
  <conditionalFormatting sqref="E145:G145">
    <cfRule type="top10" dxfId="10514" priority="21" rank="1"/>
  </conditionalFormatting>
  <conditionalFormatting sqref="E147:G147">
    <cfRule type="top10" dxfId="10513" priority="20" rank="1"/>
  </conditionalFormatting>
  <conditionalFormatting sqref="E149:G149">
    <cfRule type="top10" dxfId="10512" priority="19" rank="1"/>
  </conditionalFormatting>
  <conditionalFormatting sqref="E151:G151">
    <cfRule type="top10" dxfId="10511" priority="18" rank="1"/>
  </conditionalFormatting>
  <conditionalFormatting sqref="E153:G153">
    <cfRule type="top10" dxfId="10510" priority="17" rank="1"/>
  </conditionalFormatting>
  <conditionalFormatting sqref="E155:G155">
    <cfRule type="top10" dxfId="10509" priority="16" rank="1"/>
  </conditionalFormatting>
  <conditionalFormatting sqref="E157:G157">
    <cfRule type="top10" dxfId="10508" priority="15" rank="1"/>
  </conditionalFormatting>
  <conditionalFormatting sqref="E159:G159">
    <cfRule type="top10" dxfId="10507" priority="14" rank="1"/>
  </conditionalFormatting>
  <conditionalFormatting sqref="E161:G161">
    <cfRule type="top10" dxfId="10506" priority="13" rank="1"/>
  </conditionalFormatting>
  <conditionalFormatting sqref="E163:G163">
    <cfRule type="top10" dxfId="10505" priority="12" rank="1"/>
  </conditionalFormatting>
  <conditionalFormatting sqref="E165:G165">
    <cfRule type="top10" dxfId="10504" priority="11" rank="1"/>
  </conditionalFormatting>
  <conditionalFormatting sqref="E167:G167">
    <cfRule type="top10" dxfId="10503" priority="10" rank="1"/>
  </conditionalFormatting>
  <conditionalFormatting sqref="E169:G169">
    <cfRule type="top10" dxfId="10502" priority="9" rank="1"/>
  </conditionalFormatting>
  <conditionalFormatting sqref="E171:G171">
    <cfRule type="top10" dxfId="10501" priority="8" rank="1"/>
  </conditionalFormatting>
  <conditionalFormatting sqref="E173:G173">
    <cfRule type="top10" dxfId="10500" priority="7" rank="1"/>
  </conditionalFormatting>
  <conditionalFormatting sqref="E175:G175">
    <cfRule type="top10" dxfId="10499" priority="6" rank="1"/>
  </conditionalFormatting>
  <conditionalFormatting sqref="E177:G177">
    <cfRule type="top10" dxfId="10498" priority="5" rank="1"/>
  </conditionalFormatting>
  <conditionalFormatting sqref="E179:G179">
    <cfRule type="top10" dxfId="10497" priority="4" rank="1"/>
  </conditionalFormatting>
  <conditionalFormatting sqref="E181:G181">
    <cfRule type="top10" dxfId="10496" priority="3" rank="1"/>
  </conditionalFormatting>
  <conditionalFormatting sqref="E183:G183">
    <cfRule type="top10" dxfId="10495" priority="2" rank="1"/>
  </conditionalFormatting>
  <conditionalFormatting sqref="E185:G185">
    <cfRule type="top10" dxfId="1049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330</v>
      </c>
    </row>
    <row r="3" spans="1:11" ht="15" customHeight="1">
      <c r="B3" s="4"/>
    </row>
    <row r="4" spans="1:11" ht="15" customHeight="1">
      <c r="B4" s="4" t="s">
        <v>91</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256</v>
      </c>
      <c r="F7" s="14" t="s">
        <v>275</v>
      </c>
      <c r="G7" s="14" t="s">
        <v>276</v>
      </c>
      <c r="H7" s="14" t="s">
        <v>277</v>
      </c>
      <c r="I7" s="14" t="s">
        <v>278</v>
      </c>
      <c r="J7" s="14" t="s">
        <v>279</v>
      </c>
      <c r="K7" s="14" t="s">
        <v>103</v>
      </c>
    </row>
    <row r="8" spans="1:11" ht="15.95" customHeight="1" thickTop="1">
      <c r="B8" s="48" t="s">
        <v>300</v>
      </c>
      <c r="C8" s="49"/>
      <c r="D8" s="15">
        <v>16158</v>
      </c>
      <c r="E8" s="16">
        <v>7366</v>
      </c>
      <c r="F8" s="17">
        <v>361</v>
      </c>
      <c r="G8" s="17">
        <v>3342</v>
      </c>
      <c r="H8" s="17">
        <v>1975</v>
      </c>
      <c r="I8" s="17">
        <v>784</v>
      </c>
      <c r="J8" s="17">
        <v>1930</v>
      </c>
      <c r="K8" s="17">
        <v>4557</v>
      </c>
    </row>
    <row r="9" spans="1:11" ht="15.95" customHeight="1">
      <c r="B9" s="50"/>
      <c r="C9" s="51"/>
      <c r="D9" s="18">
        <v>1</v>
      </c>
      <c r="E9" s="32">
        <v>0.45587325164005449</v>
      </c>
      <c r="F9" s="33">
        <v>2.2341873994306226E-2</v>
      </c>
      <c r="G9" s="33">
        <v>0.20683252877831415</v>
      </c>
      <c r="H9" s="33">
        <v>0.12223047406857285</v>
      </c>
      <c r="I9" s="33">
        <v>4.8520856541651197E-2</v>
      </c>
      <c r="J9" s="33">
        <v>0.11944547592523827</v>
      </c>
      <c r="K9" s="33">
        <v>0.28202747864834754</v>
      </c>
    </row>
    <row r="10" spans="1:11" ht="15.95" customHeight="1">
      <c r="B10" s="57" t="s">
        <v>492</v>
      </c>
      <c r="C10" s="52" t="s">
        <v>266</v>
      </c>
      <c r="D10" s="34">
        <v>1632</v>
      </c>
      <c r="E10" s="35">
        <v>1174</v>
      </c>
      <c r="F10" s="36">
        <v>77</v>
      </c>
      <c r="G10" s="36">
        <v>497</v>
      </c>
      <c r="H10" s="36">
        <v>325</v>
      </c>
      <c r="I10" s="36">
        <v>123</v>
      </c>
      <c r="J10" s="36">
        <v>143</v>
      </c>
      <c r="K10" s="36">
        <v>49</v>
      </c>
    </row>
    <row r="11" spans="1:11" ht="15.95" customHeight="1">
      <c r="B11" s="58"/>
      <c r="C11" s="53"/>
      <c r="D11" s="18">
        <v>1</v>
      </c>
      <c r="E11" s="19">
        <v>0.71936274509803921</v>
      </c>
      <c r="F11" s="20">
        <v>4.7181372549019607E-2</v>
      </c>
      <c r="G11" s="20">
        <v>0.30453431372549017</v>
      </c>
      <c r="H11" s="20">
        <v>0.19914215686274508</v>
      </c>
      <c r="I11" s="20">
        <v>7.5367647058823525E-2</v>
      </c>
      <c r="J11" s="20">
        <v>8.7622549019607837E-2</v>
      </c>
      <c r="K11" s="20">
        <v>3.002450980392157E-2</v>
      </c>
    </row>
    <row r="12" spans="1:11" ht="15.95" customHeight="1">
      <c r="B12" s="58"/>
      <c r="C12" s="54" t="s">
        <v>267</v>
      </c>
      <c r="D12" s="21">
        <v>4355</v>
      </c>
      <c r="E12" s="22">
        <v>2723</v>
      </c>
      <c r="F12" s="23">
        <v>148</v>
      </c>
      <c r="G12" s="23">
        <v>1518</v>
      </c>
      <c r="H12" s="23">
        <v>946</v>
      </c>
      <c r="I12" s="23">
        <v>352</v>
      </c>
      <c r="J12" s="23">
        <v>611</v>
      </c>
      <c r="K12" s="23">
        <v>111</v>
      </c>
    </row>
    <row r="13" spans="1:11" ht="15.95" customHeight="1">
      <c r="B13" s="58"/>
      <c r="C13" s="53"/>
      <c r="D13" s="24">
        <v>1</v>
      </c>
      <c r="E13" s="19">
        <v>0.62525832376578649</v>
      </c>
      <c r="F13" s="20">
        <v>3.3983926521239952E-2</v>
      </c>
      <c r="G13" s="20">
        <v>0.34856486796785302</v>
      </c>
      <c r="H13" s="20">
        <v>0.2172215843857635</v>
      </c>
      <c r="I13" s="20">
        <v>8.0826636050516654E-2</v>
      </c>
      <c r="J13" s="20">
        <v>0.14029850746268657</v>
      </c>
      <c r="K13" s="20">
        <v>2.5487944890929967E-2</v>
      </c>
    </row>
    <row r="14" spans="1:11" ht="15.95" customHeight="1">
      <c r="B14" s="58"/>
      <c r="C14" s="54" t="s">
        <v>268</v>
      </c>
      <c r="D14" s="21">
        <v>3220</v>
      </c>
      <c r="E14" s="22">
        <v>2056</v>
      </c>
      <c r="F14" s="23">
        <v>129</v>
      </c>
      <c r="G14" s="23">
        <v>1043</v>
      </c>
      <c r="H14" s="23">
        <v>675</v>
      </c>
      <c r="I14" s="23">
        <v>247</v>
      </c>
      <c r="J14" s="23">
        <v>439</v>
      </c>
      <c r="K14" s="23">
        <v>95</v>
      </c>
    </row>
    <row r="15" spans="1:11" ht="15.95" customHeight="1">
      <c r="B15" s="58"/>
      <c r="C15" s="53"/>
      <c r="D15" s="24">
        <v>1</v>
      </c>
      <c r="E15" s="19">
        <v>0.6385093167701863</v>
      </c>
      <c r="F15" s="20">
        <v>4.0062111801242237E-2</v>
      </c>
      <c r="G15" s="20">
        <v>0.32391304347826089</v>
      </c>
      <c r="H15" s="20">
        <v>0.20962732919254659</v>
      </c>
      <c r="I15" s="20">
        <v>7.6708074534161494E-2</v>
      </c>
      <c r="J15" s="20">
        <v>0.13633540372670808</v>
      </c>
      <c r="K15" s="20">
        <v>2.9503105590062112E-2</v>
      </c>
    </row>
    <row r="16" spans="1:11" ht="15.95" customHeight="1">
      <c r="B16" s="58"/>
      <c r="C16" s="60" t="s">
        <v>269</v>
      </c>
      <c r="D16" s="21">
        <v>1740</v>
      </c>
      <c r="E16" s="22">
        <v>1097</v>
      </c>
      <c r="F16" s="23">
        <v>136</v>
      </c>
      <c r="G16" s="23">
        <v>636</v>
      </c>
      <c r="H16" s="23">
        <v>421</v>
      </c>
      <c r="I16" s="23">
        <v>159</v>
      </c>
      <c r="J16" s="23">
        <v>210</v>
      </c>
      <c r="K16" s="23">
        <v>43</v>
      </c>
    </row>
    <row r="17" spans="1:11" ht="15.95" customHeight="1">
      <c r="B17" s="58"/>
      <c r="C17" s="61"/>
      <c r="D17" s="24">
        <v>1</v>
      </c>
      <c r="E17" s="19">
        <v>0.63045977011494247</v>
      </c>
      <c r="F17" s="20">
        <v>7.8160919540229884E-2</v>
      </c>
      <c r="G17" s="20">
        <v>0.36551724137931035</v>
      </c>
      <c r="H17" s="20">
        <v>0.24195402298850574</v>
      </c>
      <c r="I17" s="20">
        <v>9.1379310344827588E-2</v>
      </c>
      <c r="J17" s="20">
        <v>0.1206896551724138</v>
      </c>
      <c r="K17" s="20">
        <v>2.4712643678160919E-2</v>
      </c>
    </row>
    <row r="18" spans="1:11" ht="15.95" customHeight="1">
      <c r="B18" s="58"/>
      <c r="C18" s="54" t="s">
        <v>270</v>
      </c>
      <c r="D18" s="21">
        <v>4321</v>
      </c>
      <c r="E18" s="22">
        <v>2433</v>
      </c>
      <c r="F18" s="23">
        <v>92</v>
      </c>
      <c r="G18" s="23">
        <v>1669</v>
      </c>
      <c r="H18" s="23">
        <v>896</v>
      </c>
      <c r="I18" s="23">
        <v>318</v>
      </c>
      <c r="J18" s="23">
        <v>817</v>
      </c>
      <c r="K18" s="23">
        <v>72</v>
      </c>
    </row>
    <row r="19" spans="1:11" ht="15.95" customHeight="1">
      <c r="B19" s="58"/>
      <c r="C19" s="53"/>
      <c r="D19" s="24">
        <v>1</v>
      </c>
      <c r="E19" s="19">
        <v>0.56306410553112707</v>
      </c>
      <c r="F19" s="20">
        <v>2.1291367738949317E-2</v>
      </c>
      <c r="G19" s="20">
        <v>0.3862531821337653</v>
      </c>
      <c r="H19" s="20">
        <v>0.20735940754454987</v>
      </c>
      <c r="I19" s="20">
        <v>7.359407544549873E-2</v>
      </c>
      <c r="J19" s="20">
        <v>0.18907660263827816</v>
      </c>
      <c r="K19" s="20">
        <v>1.66628095348299E-2</v>
      </c>
    </row>
    <row r="20" spans="1:11" ht="15.95" customHeight="1">
      <c r="B20" s="58"/>
      <c r="C20" s="54" t="s">
        <v>271</v>
      </c>
      <c r="D20" s="21">
        <v>1173</v>
      </c>
      <c r="E20" s="22">
        <v>593</v>
      </c>
      <c r="F20" s="23">
        <v>28</v>
      </c>
      <c r="G20" s="23">
        <v>465</v>
      </c>
      <c r="H20" s="23">
        <v>264</v>
      </c>
      <c r="I20" s="23">
        <v>84</v>
      </c>
      <c r="J20" s="23">
        <v>259</v>
      </c>
      <c r="K20" s="23">
        <v>20</v>
      </c>
    </row>
    <row r="21" spans="1:11" ht="15.95" customHeight="1">
      <c r="B21" s="58"/>
      <c r="C21" s="53"/>
      <c r="D21" s="24">
        <v>1</v>
      </c>
      <c r="E21" s="19">
        <v>0.505541346973572</v>
      </c>
      <c r="F21" s="20">
        <v>2.3870417732310314E-2</v>
      </c>
      <c r="G21" s="20">
        <v>0.39641943734015345</v>
      </c>
      <c r="H21" s="20">
        <v>0.22506393861892582</v>
      </c>
      <c r="I21" s="20">
        <v>7.1611253196930943E-2</v>
      </c>
      <c r="J21" s="20">
        <v>0.22080136402387041</v>
      </c>
      <c r="K21" s="20">
        <v>1.7050298380221655E-2</v>
      </c>
    </row>
    <row r="22" spans="1:11" ht="15.95" customHeight="1">
      <c r="B22" s="58"/>
      <c r="C22" s="54" t="s">
        <v>272</v>
      </c>
      <c r="D22" s="21">
        <v>3660</v>
      </c>
      <c r="E22" s="22">
        <v>2063</v>
      </c>
      <c r="F22" s="23">
        <v>73</v>
      </c>
      <c r="G22" s="23">
        <v>1438</v>
      </c>
      <c r="H22" s="23">
        <v>759</v>
      </c>
      <c r="I22" s="23">
        <v>280</v>
      </c>
      <c r="J22" s="23">
        <v>711</v>
      </c>
      <c r="K22" s="23">
        <v>50</v>
      </c>
    </row>
    <row r="23" spans="1:11" ht="15.95" customHeight="1">
      <c r="B23" s="58"/>
      <c r="C23" s="53"/>
      <c r="D23" s="24">
        <v>1</v>
      </c>
      <c r="E23" s="19">
        <v>0.5636612021857923</v>
      </c>
      <c r="F23" s="20">
        <v>1.9945355191256831E-2</v>
      </c>
      <c r="G23" s="20">
        <v>0.39289617486338796</v>
      </c>
      <c r="H23" s="20">
        <v>0.20737704918032787</v>
      </c>
      <c r="I23" s="20">
        <v>7.650273224043716E-2</v>
      </c>
      <c r="J23" s="20">
        <v>0.19426229508196721</v>
      </c>
      <c r="K23" s="20">
        <v>1.3661202185792349E-2</v>
      </c>
    </row>
    <row r="24" spans="1:11" ht="15.95" customHeight="1">
      <c r="B24" s="58"/>
      <c r="C24" s="60" t="s">
        <v>273</v>
      </c>
      <c r="D24" s="21">
        <v>1107</v>
      </c>
      <c r="E24" s="22">
        <v>545</v>
      </c>
      <c r="F24" s="23">
        <v>29</v>
      </c>
      <c r="G24" s="23">
        <v>412</v>
      </c>
      <c r="H24" s="23">
        <v>235</v>
      </c>
      <c r="I24" s="23">
        <v>78</v>
      </c>
      <c r="J24" s="23">
        <v>299</v>
      </c>
      <c r="K24" s="23">
        <v>24</v>
      </c>
    </row>
    <row r="25" spans="1:11" ht="15.95" customHeight="1">
      <c r="B25" s="58"/>
      <c r="C25" s="61"/>
      <c r="D25" s="24">
        <v>1</v>
      </c>
      <c r="E25" s="19">
        <v>0.49232158988256547</v>
      </c>
      <c r="F25" s="20">
        <v>2.6196928635953028E-2</v>
      </c>
      <c r="G25" s="20">
        <v>0.37217705510388438</v>
      </c>
      <c r="H25" s="20">
        <v>0.21228545618789521</v>
      </c>
      <c r="I25" s="20">
        <v>7.0460704607046065E-2</v>
      </c>
      <c r="J25" s="20">
        <v>0.27009936766034326</v>
      </c>
      <c r="K25" s="20">
        <v>2.1680216802168022E-2</v>
      </c>
    </row>
    <row r="26" spans="1:11" ht="15.95" customHeight="1">
      <c r="B26" s="58"/>
      <c r="C26" s="54" t="s">
        <v>274</v>
      </c>
      <c r="D26" s="21">
        <v>2317</v>
      </c>
      <c r="E26" s="22">
        <v>1481</v>
      </c>
      <c r="F26" s="23">
        <v>67</v>
      </c>
      <c r="G26" s="23">
        <v>371</v>
      </c>
      <c r="H26" s="23">
        <v>242</v>
      </c>
      <c r="I26" s="23">
        <v>134</v>
      </c>
      <c r="J26" s="23">
        <v>427</v>
      </c>
      <c r="K26" s="23">
        <v>71</v>
      </c>
    </row>
    <row r="27" spans="1:11" ht="15.95" customHeight="1">
      <c r="B27" s="58"/>
      <c r="C27" s="59"/>
      <c r="D27" s="18">
        <v>1</v>
      </c>
      <c r="E27" s="32">
        <v>0.6391886059559776</v>
      </c>
      <c r="F27" s="33">
        <v>2.8916702632714716E-2</v>
      </c>
      <c r="G27" s="33">
        <v>0.16012084592145015</v>
      </c>
      <c r="H27" s="33">
        <v>0.10444540353905912</v>
      </c>
      <c r="I27" s="33">
        <v>5.7833405265429433E-2</v>
      </c>
      <c r="J27" s="33">
        <v>0.18429003021148035</v>
      </c>
      <c r="K27" s="33">
        <v>3.0643072939145446E-2</v>
      </c>
    </row>
    <row r="28" spans="1:11" ht="15.95" customHeight="1">
      <c r="A28" s="38"/>
      <c r="B28" s="41"/>
      <c r="C28" s="47"/>
      <c r="D28" s="42"/>
      <c r="E28" s="42"/>
      <c r="F28" s="42"/>
      <c r="G28" s="42"/>
      <c r="H28" s="42"/>
      <c r="I28" s="42"/>
      <c r="J28" s="42"/>
      <c r="K28" s="42"/>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978" priority="90" rank="1"/>
  </conditionalFormatting>
  <conditionalFormatting sqref="E11:K11">
    <cfRule type="top10" dxfId="977" priority="89" rank="1"/>
  </conditionalFormatting>
  <conditionalFormatting sqref="E13:K13">
    <cfRule type="top10" dxfId="976" priority="88" rank="1"/>
  </conditionalFormatting>
  <conditionalFormatting sqref="E15:K15">
    <cfRule type="top10" dxfId="975" priority="87" rank="1"/>
  </conditionalFormatting>
  <conditionalFormatting sqref="E17:K17">
    <cfRule type="top10" dxfId="974" priority="86" rank="1"/>
  </conditionalFormatting>
  <conditionalFormatting sqref="E19:K19">
    <cfRule type="top10" dxfId="973" priority="85" rank="1"/>
  </conditionalFormatting>
  <conditionalFormatting sqref="E21:K21">
    <cfRule type="top10" dxfId="972" priority="84" rank="1"/>
  </conditionalFormatting>
  <conditionalFormatting sqref="E23:K23">
    <cfRule type="top10" dxfId="971" priority="83" rank="1"/>
  </conditionalFormatting>
  <conditionalFormatting sqref="E25:K25">
    <cfRule type="top10" dxfId="970" priority="82" rank="1"/>
  </conditionalFormatting>
  <conditionalFormatting sqref="E27:K27">
    <cfRule type="top10" dxfId="969" priority="81" rank="1"/>
  </conditionalFormatting>
  <conditionalFormatting sqref="E29:K29">
    <cfRule type="top10" dxfId="968" priority="79" rank="1"/>
  </conditionalFormatting>
  <conditionalFormatting sqref="E31:K31">
    <cfRule type="top10" dxfId="967" priority="78" rank="1"/>
  </conditionalFormatting>
  <conditionalFormatting sqref="E33:K33">
    <cfRule type="top10" dxfId="966" priority="77" rank="1"/>
  </conditionalFormatting>
  <conditionalFormatting sqref="E35:K35">
    <cfRule type="top10" dxfId="965" priority="76" rank="1"/>
  </conditionalFormatting>
  <conditionalFormatting sqref="E37:K37">
    <cfRule type="top10" dxfId="964" priority="75" rank="1"/>
  </conditionalFormatting>
  <conditionalFormatting sqref="E39:K39">
    <cfRule type="top10" dxfId="963" priority="74" rank="1"/>
  </conditionalFormatting>
  <conditionalFormatting sqref="E41:K41">
    <cfRule type="top10" dxfId="962" priority="73" rank="1"/>
  </conditionalFormatting>
  <conditionalFormatting sqref="E43:K43">
    <cfRule type="top10" dxfId="961" priority="72" rank="1"/>
  </conditionalFormatting>
  <conditionalFormatting sqref="E45:K45">
    <cfRule type="top10" dxfId="960" priority="71" rank="1"/>
  </conditionalFormatting>
  <conditionalFormatting sqref="E47:K47">
    <cfRule type="top10" dxfId="959" priority="70" rank="1"/>
  </conditionalFormatting>
  <conditionalFormatting sqref="E49:K49">
    <cfRule type="top10" dxfId="958" priority="69" rank="1"/>
  </conditionalFormatting>
  <conditionalFormatting sqref="E51:K51">
    <cfRule type="top10" dxfId="957" priority="68" rank="1"/>
  </conditionalFormatting>
  <conditionalFormatting sqref="E53:K53">
    <cfRule type="top10" dxfId="956" priority="67" rank="1"/>
  </conditionalFormatting>
  <conditionalFormatting sqref="E55:K55">
    <cfRule type="top10" dxfId="955" priority="66" rank="1"/>
  </conditionalFormatting>
  <conditionalFormatting sqref="E57:K57">
    <cfRule type="top10" dxfId="954" priority="65" rank="1"/>
  </conditionalFormatting>
  <conditionalFormatting sqref="E59:K59">
    <cfRule type="top10" dxfId="953" priority="64" rank="1"/>
  </conditionalFormatting>
  <conditionalFormatting sqref="E61:K61">
    <cfRule type="top10" dxfId="952" priority="63" rank="1"/>
  </conditionalFormatting>
  <conditionalFormatting sqref="E63:K63">
    <cfRule type="top10" dxfId="951" priority="62" rank="1"/>
  </conditionalFormatting>
  <conditionalFormatting sqref="E65:K65">
    <cfRule type="top10" dxfId="950" priority="61" rank="1"/>
  </conditionalFormatting>
  <conditionalFormatting sqref="E67:K67">
    <cfRule type="top10" dxfId="949" priority="60" rank="1"/>
  </conditionalFormatting>
  <conditionalFormatting sqref="E69:K69">
    <cfRule type="top10" dxfId="948" priority="59" rank="1"/>
  </conditionalFormatting>
  <conditionalFormatting sqref="E71:K71">
    <cfRule type="top10" dxfId="947" priority="58" rank="1"/>
  </conditionalFormatting>
  <conditionalFormatting sqref="E73:K73">
    <cfRule type="top10" dxfId="946" priority="57" rank="1"/>
  </conditionalFormatting>
  <conditionalFormatting sqref="E75:K75">
    <cfRule type="top10" dxfId="945" priority="56" rank="1"/>
  </conditionalFormatting>
  <conditionalFormatting sqref="E77:K77">
    <cfRule type="top10" dxfId="944" priority="55" rank="1"/>
  </conditionalFormatting>
  <conditionalFormatting sqref="E79:K79">
    <cfRule type="top10" dxfId="943" priority="54" rank="1"/>
  </conditionalFormatting>
  <conditionalFormatting sqref="E81:K81">
    <cfRule type="top10" dxfId="942" priority="53" rank="1"/>
  </conditionalFormatting>
  <conditionalFormatting sqref="E83:K83">
    <cfRule type="top10" dxfId="941" priority="52" rank="1"/>
  </conditionalFormatting>
  <conditionalFormatting sqref="E85:K85">
    <cfRule type="top10" dxfId="940" priority="51" rank="1"/>
  </conditionalFormatting>
  <conditionalFormatting sqref="E87:K87">
    <cfRule type="top10" dxfId="939" priority="50" rank="1"/>
  </conditionalFormatting>
  <conditionalFormatting sqref="E89:K89">
    <cfRule type="top10" dxfId="938" priority="49" rank="1"/>
  </conditionalFormatting>
  <conditionalFormatting sqref="E91:K91">
    <cfRule type="top10" dxfId="937" priority="48" rank="1"/>
  </conditionalFormatting>
  <conditionalFormatting sqref="E93:K93">
    <cfRule type="top10" dxfId="936" priority="47" rank="1"/>
  </conditionalFormatting>
  <conditionalFormatting sqref="E95:K95">
    <cfRule type="top10" dxfId="935" priority="46" rank="1"/>
  </conditionalFormatting>
  <conditionalFormatting sqref="E97:K97">
    <cfRule type="top10" dxfId="934" priority="45" rank="1"/>
  </conditionalFormatting>
  <conditionalFormatting sqref="E99:K99">
    <cfRule type="top10" dxfId="933" priority="44" rank="1"/>
  </conditionalFormatting>
  <conditionalFormatting sqref="E101:K101">
    <cfRule type="top10" dxfId="932" priority="43" rank="1"/>
  </conditionalFormatting>
  <conditionalFormatting sqref="E103:K103">
    <cfRule type="top10" dxfId="931" priority="42" rank="1"/>
  </conditionalFormatting>
  <conditionalFormatting sqref="E105:K105">
    <cfRule type="top10" dxfId="930" priority="41" rank="1"/>
  </conditionalFormatting>
  <conditionalFormatting sqref="E107:K107">
    <cfRule type="top10" dxfId="929" priority="40" rank="1"/>
  </conditionalFormatting>
  <conditionalFormatting sqref="E109:K109">
    <cfRule type="top10" dxfId="928" priority="39" rank="1"/>
  </conditionalFormatting>
  <conditionalFormatting sqref="E111:K111">
    <cfRule type="top10" dxfId="927" priority="38" rank="1"/>
  </conditionalFormatting>
  <conditionalFormatting sqref="E113:K113">
    <cfRule type="top10" dxfId="926" priority="37" rank="1"/>
  </conditionalFormatting>
  <conditionalFormatting sqref="E115:K115">
    <cfRule type="top10" dxfId="925" priority="36" rank="1"/>
  </conditionalFormatting>
  <conditionalFormatting sqref="E117:K117">
    <cfRule type="top10" dxfId="924" priority="35" rank="1"/>
  </conditionalFormatting>
  <conditionalFormatting sqref="E119:K119">
    <cfRule type="top10" dxfId="923" priority="34" rank="1"/>
  </conditionalFormatting>
  <conditionalFormatting sqref="E121:K121">
    <cfRule type="top10" dxfId="922" priority="33" rank="1"/>
  </conditionalFormatting>
  <conditionalFormatting sqref="E123:K123">
    <cfRule type="top10" dxfId="921" priority="32" rank="1"/>
  </conditionalFormatting>
  <conditionalFormatting sqref="E125:K125">
    <cfRule type="top10" dxfId="920" priority="31" rank="1"/>
  </conditionalFormatting>
  <conditionalFormatting sqref="E127:K127">
    <cfRule type="top10" dxfId="919" priority="30" rank="1"/>
  </conditionalFormatting>
  <conditionalFormatting sqref="E129:K129">
    <cfRule type="top10" dxfId="918" priority="29" rank="1"/>
  </conditionalFormatting>
  <conditionalFormatting sqref="E131:K131">
    <cfRule type="top10" dxfId="917" priority="28" rank="1"/>
  </conditionalFormatting>
  <conditionalFormatting sqref="E133:K133">
    <cfRule type="top10" dxfId="916" priority="27" rank="1"/>
  </conditionalFormatting>
  <conditionalFormatting sqref="E135:K135">
    <cfRule type="top10" dxfId="915" priority="26" rank="1"/>
  </conditionalFormatting>
  <conditionalFormatting sqref="E137:K137">
    <cfRule type="top10" dxfId="914" priority="25" rank="1"/>
  </conditionalFormatting>
  <conditionalFormatting sqref="E139:K139">
    <cfRule type="top10" dxfId="913" priority="24" rank="1"/>
  </conditionalFormatting>
  <conditionalFormatting sqref="E141:K141">
    <cfRule type="top10" dxfId="912" priority="23" rank="1"/>
  </conditionalFormatting>
  <conditionalFormatting sqref="E143:K143">
    <cfRule type="top10" dxfId="911" priority="22" rank="1"/>
  </conditionalFormatting>
  <conditionalFormatting sqref="E145:K145">
    <cfRule type="top10" dxfId="910" priority="21" rank="1"/>
  </conditionalFormatting>
  <conditionalFormatting sqref="E147:K147">
    <cfRule type="top10" dxfId="909" priority="20" rank="1"/>
  </conditionalFormatting>
  <conditionalFormatting sqref="E149:K149">
    <cfRule type="top10" dxfId="908" priority="19" rank="1"/>
  </conditionalFormatting>
  <conditionalFormatting sqref="E151:K151">
    <cfRule type="top10" dxfId="907" priority="18" rank="1"/>
  </conditionalFormatting>
  <conditionalFormatting sqref="E153:K153">
    <cfRule type="top10" dxfId="906" priority="17" rank="1"/>
  </conditionalFormatting>
  <conditionalFormatting sqref="E155:K155">
    <cfRule type="top10" dxfId="905" priority="16" rank="1"/>
  </conditionalFormatting>
  <conditionalFormatting sqref="E157:K157">
    <cfRule type="top10" dxfId="904" priority="15" rank="1"/>
  </conditionalFormatting>
  <conditionalFormatting sqref="E159:K159">
    <cfRule type="top10" dxfId="903" priority="14" rank="1"/>
  </conditionalFormatting>
  <conditionalFormatting sqref="E161:K161">
    <cfRule type="top10" dxfId="902" priority="13" rank="1"/>
  </conditionalFormatting>
  <conditionalFormatting sqref="E163:K163">
    <cfRule type="top10" dxfId="901" priority="12" rank="1"/>
  </conditionalFormatting>
  <conditionalFormatting sqref="E165:K165">
    <cfRule type="top10" dxfId="900" priority="11" rank="1"/>
  </conditionalFormatting>
  <conditionalFormatting sqref="E167:K167">
    <cfRule type="top10" dxfId="899" priority="10" rank="1"/>
  </conditionalFormatting>
  <conditionalFormatting sqref="E169:K169">
    <cfRule type="top10" dxfId="898" priority="9" rank="1"/>
  </conditionalFormatting>
  <conditionalFormatting sqref="E171:K171">
    <cfRule type="top10" dxfId="897" priority="8" rank="1"/>
  </conditionalFormatting>
  <conditionalFormatting sqref="E173:K173">
    <cfRule type="top10" dxfId="896" priority="7" rank="1"/>
  </conditionalFormatting>
  <conditionalFormatting sqref="E175:K175">
    <cfRule type="top10" dxfId="895" priority="6" rank="1"/>
  </conditionalFormatting>
  <conditionalFormatting sqref="E177:K177">
    <cfRule type="top10" dxfId="894" priority="5" rank="1"/>
  </conditionalFormatting>
  <conditionalFormatting sqref="E179:K179">
    <cfRule type="top10" dxfId="893" priority="4" rank="1"/>
  </conditionalFormatting>
  <conditionalFormatting sqref="E181:K181">
    <cfRule type="top10" dxfId="892" priority="3" rank="1"/>
  </conditionalFormatting>
  <conditionalFormatting sqref="E183:K183">
    <cfRule type="top10" dxfId="891" priority="2" rank="1"/>
  </conditionalFormatting>
  <conditionalFormatting sqref="E185:K185">
    <cfRule type="top10" dxfId="89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331</v>
      </c>
    </row>
    <row r="3" spans="1:14" ht="15" customHeight="1">
      <c r="B3" s="4"/>
    </row>
    <row r="4" spans="1:14" ht="15" customHeight="1">
      <c r="B4" s="4" t="s">
        <v>100</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266</v>
      </c>
      <c r="F7" s="14" t="s">
        <v>267</v>
      </c>
      <c r="G7" s="14" t="s">
        <v>268</v>
      </c>
      <c r="H7" s="14" t="s">
        <v>269</v>
      </c>
      <c r="I7" s="14" t="s">
        <v>270</v>
      </c>
      <c r="J7" s="14" t="s">
        <v>271</v>
      </c>
      <c r="K7" s="14" t="s">
        <v>272</v>
      </c>
      <c r="L7" s="14" t="s">
        <v>273</v>
      </c>
      <c r="M7" s="14" t="s">
        <v>274</v>
      </c>
      <c r="N7" s="14" t="s">
        <v>103</v>
      </c>
    </row>
    <row r="8" spans="1:14" ht="15.95" customHeight="1" thickTop="1">
      <c r="B8" s="48" t="s">
        <v>300</v>
      </c>
      <c r="C8" s="49"/>
      <c r="D8" s="15">
        <v>16158</v>
      </c>
      <c r="E8" s="16">
        <v>1632</v>
      </c>
      <c r="F8" s="17">
        <v>4355</v>
      </c>
      <c r="G8" s="17">
        <v>3220</v>
      </c>
      <c r="H8" s="17">
        <v>1740</v>
      </c>
      <c r="I8" s="17">
        <v>4321</v>
      </c>
      <c r="J8" s="17">
        <v>1173</v>
      </c>
      <c r="K8" s="17">
        <v>3660</v>
      </c>
      <c r="L8" s="17">
        <v>1107</v>
      </c>
      <c r="M8" s="17">
        <v>2317</v>
      </c>
      <c r="N8" s="17">
        <v>5177</v>
      </c>
    </row>
    <row r="9" spans="1:14" ht="15.95" customHeight="1">
      <c r="B9" s="50"/>
      <c r="C9" s="51"/>
      <c r="D9" s="18">
        <v>1</v>
      </c>
      <c r="E9" s="32">
        <v>0.10100259933160044</v>
      </c>
      <c r="F9" s="33">
        <v>0.26952593142715681</v>
      </c>
      <c r="G9" s="33">
        <v>0.19928208936749597</v>
      </c>
      <c r="H9" s="33">
        <v>0.10768659487560342</v>
      </c>
      <c r="I9" s="33">
        <v>0.2674217106077485</v>
      </c>
      <c r="J9" s="33">
        <v>7.2595618269587825E-2</v>
      </c>
      <c r="K9" s="33">
        <v>0.22651318232454512</v>
      </c>
      <c r="L9" s="33">
        <v>6.8510954326030452E-2</v>
      </c>
      <c r="M9" s="33">
        <v>0.14339645995791558</v>
      </c>
      <c r="N9" s="33">
        <v>0.32039856417873497</v>
      </c>
    </row>
    <row r="10" spans="1:14" ht="15.95" customHeight="1">
      <c r="B10" s="57" t="s">
        <v>493</v>
      </c>
      <c r="C10" s="52" t="s">
        <v>256</v>
      </c>
      <c r="D10" s="34">
        <v>9749</v>
      </c>
      <c r="E10" s="35">
        <v>1406</v>
      </c>
      <c r="F10" s="36">
        <v>3583</v>
      </c>
      <c r="G10" s="36">
        <v>2643</v>
      </c>
      <c r="H10" s="36">
        <v>1469</v>
      </c>
      <c r="I10" s="36">
        <v>3459</v>
      </c>
      <c r="J10" s="36">
        <v>921</v>
      </c>
      <c r="K10" s="36">
        <v>2923</v>
      </c>
      <c r="L10" s="36">
        <v>813</v>
      </c>
      <c r="M10" s="36">
        <v>1667</v>
      </c>
      <c r="N10" s="36">
        <v>1149</v>
      </c>
    </row>
    <row r="11" spans="1:14" ht="15.95" customHeight="1">
      <c r="B11" s="58"/>
      <c r="C11" s="53"/>
      <c r="D11" s="18">
        <v>1</v>
      </c>
      <c r="E11" s="19">
        <v>0.14421991999179404</v>
      </c>
      <c r="F11" s="20">
        <v>0.36752487434608677</v>
      </c>
      <c r="G11" s="20">
        <v>0.27110472869012209</v>
      </c>
      <c r="H11" s="20">
        <v>0.15068212124320443</v>
      </c>
      <c r="I11" s="20">
        <v>0.35480562108934249</v>
      </c>
      <c r="J11" s="20">
        <v>9.4471227818237774E-2</v>
      </c>
      <c r="K11" s="20">
        <v>0.29982562314083494</v>
      </c>
      <c r="L11" s="20">
        <v>8.3393168530105657E-2</v>
      </c>
      <c r="M11" s="20">
        <v>0.17099189660477998</v>
      </c>
      <c r="N11" s="20">
        <v>0.11785824187096113</v>
      </c>
    </row>
    <row r="12" spans="1:14" ht="15.95" customHeight="1">
      <c r="B12" s="58"/>
      <c r="C12" s="54" t="s">
        <v>257</v>
      </c>
      <c r="D12" s="21">
        <v>2782</v>
      </c>
      <c r="E12" s="22">
        <v>462</v>
      </c>
      <c r="F12" s="23">
        <v>1272</v>
      </c>
      <c r="G12" s="23">
        <v>898</v>
      </c>
      <c r="H12" s="23">
        <v>712</v>
      </c>
      <c r="I12" s="23">
        <v>1167</v>
      </c>
      <c r="J12" s="23">
        <v>336</v>
      </c>
      <c r="K12" s="23">
        <v>971</v>
      </c>
      <c r="L12" s="23">
        <v>308</v>
      </c>
      <c r="M12" s="23">
        <v>369</v>
      </c>
      <c r="N12" s="23">
        <v>258</v>
      </c>
    </row>
    <row r="13" spans="1:14" ht="15.95" customHeight="1">
      <c r="B13" s="58"/>
      <c r="C13" s="53"/>
      <c r="D13" s="24">
        <v>1</v>
      </c>
      <c r="E13" s="19">
        <v>0.16606757728253055</v>
      </c>
      <c r="F13" s="20">
        <v>0.4572250179726815</v>
      </c>
      <c r="G13" s="20">
        <v>0.32278936017253773</v>
      </c>
      <c r="H13" s="20">
        <v>0.25593098490294752</v>
      </c>
      <c r="I13" s="20">
        <v>0.41948238677210642</v>
      </c>
      <c r="J13" s="20">
        <v>0.1207764198418404</v>
      </c>
      <c r="K13" s="20">
        <v>0.3490294751976995</v>
      </c>
      <c r="L13" s="20">
        <v>0.11071171818835371</v>
      </c>
      <c r="M13" s="20">
        <v>0.13263838964773544</v>
      </c>
      <c r="N13" s="20">
        <v>9.2739036664270302E-2</v>
      </c>
    </row>
    <row r="14" spans="1:14" ht="15.95" customHeight="1">
      <c r="B14" s="58"/>
      <c r="C14" s="54" t="s">
        <v>258</v>
      </c>
      <c r="D14" s="21">
        <v>1001</v>
      </c>
      <c r="E14" s="22">
        <v>225</v>
      </c>
      <c r="F14" s="23">
        <v>468</v>
      </c>
      <c r="G14" s="23">
        <v>380</v>
      </c>
      <c r="H14" s="23">
        <v>361</v>
      </c>
      <c r="I14" s="23">
        <v>345</v>
      </c>
      <c r="J14" s="23">
        <v>114</v>
      </c>
      <c r="K14" s="23">
        <v>301</v>
      </c>
      <c r="L14" s="23">
        <v>87</v>
      </c>
      <c r="M14" s="23">
        <v>142</v>
      </c>
      <c r="N14" s="23">
        <v>107</v>
      </c>
    </row>
    <row r="15" spans="1:14" ht="15.95" customHeight="1">
      <c r="B15" s="58"/>
      <c r="C15" s="53"/>
      <c r="D15" s="24">
        <v>1</v>
      </c>
      <c r="E15" s="19">
        <v>0.22477522477522477</v>
      </c>
      <c r="F15" s="20">
        <v>0.46753246753246752</v>
      </c>
      <c r="G15" s="20">
        <v>0.37962037962037964</v>
      </c>
      <c r="H15" s="20">
        <v>0.36063936063936064</v>
      </c>
      <c r="I15" s="20">
        <v>0.34465534465534464</v>
      </c>
      <c r="J15" s="20">
        <v>0.11388611388611389</v>
      </c>
      <c r="K15" s="20">
        <v>0.30069930069930068</v>
      </c>
      <c r="L15" s="20">
        <v>8.6913086913086912E-2</v>
      </c>
      <c r="M15" s="20">
        <v>0.14185814185814186</v>
      </c>
      <c r="N15" s="20">
        <v>0.1068931068931069</v>
      </c>
    </row>
    <row r="16" spans="1:14" ht="15.95" customHeight="1">
      <c r="B16" s="58"/>
      <c r="C16" s="54" t="s">
        <v>259</v>
      </c>
      <c r="D16" s="21">
        <v>2508</v>
      </c>
      <c r="E16" s="22">
        <v>416</v>
      </c>
      <c r="F16" s="23">
        <v>1095</v>
      </c>
      <c r="G16" s="23">
        <v>810</v>
      </c>
      <c r="H16" s="23">
        <v>513</v>
      </c>
      <c r="I16" s="23">
        <v>895</v>
      </c>
      <c r="J16" s="23">
        <v>231</v>
      </c>
      <c r="K16" s="23">
        <v>772</v>
      </c>
      <c r="L16" s="23">
        <v>239</v>
      </c>
      <c r="M16" s="23">
        <v>385</v>
      </c>
      <c r="N16" s="23">
        <v>293</v>
      </c>
    </row>
    <row r="17" spans="1:14" ht="15.95" customHeight="1">
      <c r="B17" s="58"/>
      <c r="C17" s="53"/>
      <c r="D17" s="24">
        <v>1</v>
      </c>
      <c r="E17" s="19">
        <v>0.16586921850079744</v>
      </c>
      <c r="F17" s="20">
        <v>0.4366028708133971</v>
      </c>
      <c r="G17" s="20">
        <v>0.32296650717703351</v>
      </c>
      <c r="H17" s="20">
        <v>0.20454545454545456</v>
      </c>
      <c r="I17" s="20">
        <v>0.35685805422647526</v>
      </c>
      <c r="J17" s="20">
        <v>9.2105263157894732E-2</v>
      </c>
      <c r="K17" s="20">
        <v>0.30781499202551832</v>
      </c>
      <c r="L17" s="20">
        <v>9.5295055821371613E-2</v>
      </c>
      <c r="M17" s="20">
        <v>0.15350877192982457</v>
      </c>
      <c r="N17" s="20">
        <v>0.11682615629984051</v>
      </c>
    </row>
    <row r="18" spans="1:14" ht="15.95" customHeight="1">
      <c r="B18" s="58"/>
      <c r="C18" s="54" t="s">
        <v>157</v>
      </c>
      <c r="D18" s="21">
        <v>1631</v>
      </c>
      <c r="E18" s="22">
        <v>327</v>
      </c>
      <c r="F18" s="23">
        <v>733</v>
      </c>
      <c r="G18" s="23">
        <v>587</v>
      </c>
      <c r="H18" s="23">
        <v>411</v>
      </c>
      <c r="I18" s="23">
        <v>594</v>
      </c>
      <c r="J18" s="23">
        <v>169</v>
      </c>
      <c r="K18" s="23">
        <v>521</v>
      </c>
      <c r="L18" s="23">
        <v>158</v>
      </c>
      <c r="M18" s="23">
        <v>199</v>
      </c>
      <c r="N18" s="23">
        <v>207</v>
      </c>
    </row>
    <row r="19" spans="1:14" ht="15.95" customHeight="1">
      <c r="B19" s="58"/>
      <c r="C19" s="53"/>
      <c r="D19" s="24">
        <v>1</v>
      </c>
      <c r="E19" s="19">
        <v>0.20049049662783569</v>
      </c>
      <c r="F19" s="20">
        <v>0.44941753525444511</v>
      </c>
      <c r="G19" s="20">
        <v>0.35990190067443284</v>
      </c>
      <c r="H19" s="20">
        <v>0.25199264255058246</v>
      </c>
      <c r="I19" s="20">
        <v>0.3641937461679951</v>
      </c>
      <c r="J19" s="20">
        <v>0.10361741263028816</v>
      </c>
      <c r="K19" s="20">
        <v>0.31943592887798894</v>
      </c>
      <c r="L19" s="20">
        <v>9.6873083997547516E-2</v>
      </c>
      <c r="M19" s="20">
        <v>0.1220110361741263</v>
      </c>
      <c r="N19" s="20">
        <v>0.12691600245248313</v>
      </c>
    </row>
    <row r="20" spans="1:14" ht="15.95" customHeight="1">
      <c r="B20" s="58"/>
      <c r="C20" s="54" t="s">
        <v>158</v>
      </c>
      <c r="D20" s="21">
        <v>8006</v>
      </c>
      <c r="E20" s="22">
        <v>1125</v>
      </c>
      <c r="F20" s="23">
        <v>3149</v>
      </c>
      <c r="G20" s="23">
        <v>2290</v>
      </c>
      <c r="H20" s="23">
        <v>1312</v>
      </c>
      <c r="I20" s="23">
        <v>3219</v>
      </c>
      <c r="J20" s="23">
        <v>870</v>
      </c>
      <c r="K20" s="23">
        <v>2738</v>
      </c>
      <c r="L20" s="23">
        <v>782</v>
      </c>
      <c r="M20" s="23">
        <v>1193</v>
      </c>
      <c r="N20" s="23">
        <v>781</v>
      </c>
    </row>
    <row r="21" spans="1:14" ht="15.95" customHeight="1">
      <c r="B21" s="58"/>
      <c r="C21" s="53"/>
      <c r="D21" s="24">
        <v>1</v>
      </c>
      <c r="E21" s="19">
        <v>0.1405196102922808</v>
      </c>
      <c r="F21" s="20">
        <v>0.39333000249812639</v>
      </c>
      <c r="G21" s="20">
        <v>0.28603547339495378</v>
      </c>
      <c r="H21" s="20">
        <v>0.16387709218086435</v>
      </c>
      <c r="I21" s="20">
        <v>0.40207344491631275</v>
      </c>
      <c r="J21" s="20">
        <v>0.10866849862603048</v>
      </c>
      <c r="K21" s="20">
        <v>0.3419935048713465</v>
      </c>
      <c r="L21" s="20">
        <v>9.7676742443167625E-2</v>
      </c>
      <c r="M21" s="20">
        <v>0.14901324006994754</v>
      </c>
      <c r="N21" s="20">
        <v>9.7551836122907826E-2</v>
      </c>
    </row>
    <row r="22" spans="1:14" ht="15.95" customHeight="1">
      <c r="B22" s="58"/>
      <c r="C22" s="54" t="s">
        <v>159</v>
      </c>
      <c r="D22" s="21">
        <v>3325</v>
      </c>
      <c r="E22" s="22">
        <v>598</v>
      </c>
      <c r="F22" s="23">
        <v>1459</v>
      </c>
      <c r="G22" s="23">
        <v>1076</v>
      </c>
      <c r="H22" s="23">
        <v>672</v>
      </c>
      <c r="I22" s="23">
        <v>1375</v>
      </c>
      <c r="J22" s="23">
        <v>397</v>
      </c>
      <c r="K22" s="23">
        <v>1196</v>
      </c>
      <c r="L22" s="23">
        <v>334</v>
      </c>
      <c r="M22" s="23">
        <v>416</v>
      </c>
      <c r="N22" s="23">
        <v>360</v>
      </c>
    </row>
    <row r="23" spans="1:14" ht="15.95" customHeight="1">
      <c r="B23" s="58"/>
      <c r="C23" s="53"/>
      <c r="D23" s="24">
        <v>1</v>
      </c>
      <c r="E23" s="19">
        <v>0.17984962406015037</v>
      </c>
      <c r="F23" s="20">
        <v>0.43879699248120302</v>
      </c>
      <c r="G23" s="20">
        <v>0.32360902255639096</v>
      </c>
      <c r="H23" s="20">
        <v>0.20210526315789473</v>
      </c>
      <c r="I23" s="20">
        <v>0.41353383458646614</v>
      </c>
      <c r="J23" s="20">
        <v>0.1193984962406015</v>
      </c>
      <c r="K23" s="20">
        <v>0.35969924812030074</v>
      </c>
      <c r="L23" s="20">
        <v>0.10045112781954887</v>
      </c>
      <c r="M23" s="20">
        <v>0.12511278195488723</v>
      </c>
      <c r="N23" s="20">
        <v>0.10827067669172932</v>
      </c>
    </row>
    <row r="24" spans="1:14" ht="15.95" customHeight="1">
      <c r="B24" s="58"/>
      <c r="C24" s="54" t="s">
        <v>260</v>
      </c>
      <c r="D24" s="21">
        <v>133</v>
      </c>
      <c r="E24" s="22">
        <v>36</v>
      </c>
      <c r="F24" s="23">
        <v>70</v>
      </c>
      <c r="G24" s="23">
        <v>68</v>
      </c>
      <c r="H24" s="23">
        <v>49</v>
      </c>
      <c r="I24" s="23">
        <v>45</v>
      </c>
      <c r="J24" s="23">
        <v>14</v>
      </c>
      <c r="K24" s="23">
        <v>46</v>
      </c>
      <c r="L24" s="23">
        <v>20</v>
      </c>
      <c r="M24" s="23">
        <v>15</v>
      </c>
      <c r="N24" s="23">
        <v>13</v>
      </c>
    </row>
    <row r="25" spans="1:14" ht="15.95" customHeight="1">
      <c r="B25" s="58"/>
      <c r="C25" s="53"/>
      <c r="D25" s="24">
        <v>1</v>
      </c>
      <c r="E25" s="19">
        <v>0.27067669172932329</v>
      </c>
      <c r="F25" s="20">
        <v>0.52631578947368418</v>
      </c>
      <c r="G25" s="20">
        <v>0.51127819548872178</v>
      </c>
      <c r="H25" s="20">
        <v>0.36842105263157893</v>
      </c>
      <c r="I25" s="20">
        <v>0.33834586466165412</v>
      </c>
      <c r="J25" s="20">
        <v>0.10526315789473684</v>
      </c>
      <c r="K25" s="20">
        <v>0.34586466165413532</v>
      </c>
      <c r="L25" s="20">
        <v>0.15037593984962405</v>
      </c>
      <c r="M25" s="20">
        <v>0.11278195488721804</v>
      </c>
      <c r="N25" s="20">
        <v>9.7744360902255634E-2</v>
      </c>
    </row>
    <row r="26" spans="1:14" ht="15.95" customHeight="1">
      <c r="B26" s="58"/>
      <c r="C26" s="54" t="s">
        <v>261</v>
      </c>
      <c r="D26" s="21">
        <v>170</v>
      </c>
      <c r="E26" s="22">
        <v>9</v>
      </c>
      <c r="F26" s="23">
        <v>49</v>
      </c>
      <c r="G26" s="23">
        <v>27</v>
      </c>
      <c r="H26" s="23">
        <v>9</v>
      </c>
      <c r="I26" s="23">
        <v>72</v>
      </c>
      <c r="J26" s="23">
        <v>19</v>
      </c>
      <c r="K26" s="23">
        <v>60</v>
      </c>
      <c r="L26" s="23">
        <v>44</v>
      </c>
      <c r="M26" s="23">
        <v>30</v>
      </c>
      <c r="N26" s="23">
        <v>35</v>
      </c>
    </row>
    <row r="27" spans="1:14" ht="15.95" customHeight="1">
      <c r="B27" s="58"/>
      <c r="C27" s="53"/>
      <c r="D27" s="24">
        <v>1</v>
      </c>
      <c r="E27" s="19">
        <v>5.2941176470588235E-2</v>
      </c>
      <c r="F27" s="20">
        <v>0.28823529411764703</v>
      </c>
      <c r="G27" s="20">
        <v>0.1588235294117647</v>
      </c>
      <c r="H27" s="20">
        <v>5.2941176470588235E-2</v>
      </c>
      <c r="I27" s="20">
        <v>0.42352941176470588</v>
      </c>
      <c r="J27" s="20">
        <v>0.11176470588235295</v>
      </c>
      <c r="K27" s="20">
        <v>0.35294117647058826</v>
      </c>
      <c r="L27" s="20">
        <v>0.25882352941176473</v>
      </c>
      <c r="M27" s="20">
        <v>0.17647058823529413</v>
      </c>
      <c r="N27" s="20">
        <v>0.20588235294117646</v>
      </c>
    </row>
    <row r="28" spans="1:14" ht="15.95" customHeight="1">
      <c r="B28" s="58"/>
      <c r="C28" s="54" t="s">
        <v>106</v>
      </c>
      <c r="D28" s="21">
        <v>289</v>
      </c>
      <c r="E28" s="22">
        <v>36</v>
      </c>
      <c r="F28" s="23">
        <v>85</v>
      </c>
      <c r="G28" s="23">
        <v>71</v>
      </c>
      <c r="H28" s="23">
        <v>41</v>
      </c>
      <c r="I28" s="23">
        <v>76</v>
      </c>
      <c r="J28" s="23">
        <v>29</v>
      </c>
      <c r="K28" s="23">
        <v>53</v>
      </c>
      <c r="L28" s="23">
        <v>25</v>
      </c>
      <c r="M28" s="23">
        <v>68</v>
      </c>
      <c r="N28" s="23">
        <v>43</v>
      </c>
    </row>
    <row r="29" spans="1:14" ht="15.95" customHeight="1">
      <c r="B29" s="58"/>
      <c r="C29" s="53"/>
      <c r="D29" s="24">
        <v>1</v>
      </c>
      <c r="E29" s="19">
        <v>0.1245674740484429</v>
      </c>
      <c r="F29" s="20">
        <v>0.29411764705882354</v>
      </c>
      <c r="G29" s="20">
        <v>0.24567474048442905</v>
      </c>
      <c r="H29" s="20">
        <v>0.14186851211072665</v>
      </c>
      <c r="I29" s="20">
        <v>0.26297577854671278</v>
      </c>
      <c r="J29" s="20">
        <v>0.10034602076124567</v>
      </c>
      <c r="K29" s="20">
        <v>0.18339100346020762</v>
      </c>
      <c r="L29" s="20">
        <v>8.6505190311418678E-2</v>
      </c>
      <c r="M29" s="20">
        <v>0.23529411764705882</v>
      </c>
      <c r="N29" s="20">
        <v>0.14878892733564014</v>
      </c>
    </row>
    <row r="30" spans="1:14" ht="15.95" customHeight="1">
      <c r="B30" s="58"/>
      <c r="C30" s="54" t="s">
        <v>176</v>
      </c>
      <c r="D30" s="21">
        <v>255</v>
      </c>
      <c r="E30" s="22">
        <v>13</v>
      </c>
      <c r="F30" s="23">
        <v>35</v>
      </c>
      <c r="G30" s="23">
        <v>28</v>
      </c>
      <c r="H30" s="23">
        <v>15</v>
      </c>
      <c r="I30" s="23">
        <v>40</v>
      </c>
      <c r="J30" s="23">
        <v>16</v>
      </c>
      <c r="K30" s="23">
        <v>33</v>
      </c>
      <c r="L30" s="23">
        <v>17</v>
      </c>
      <c r="M30" s="23">
        <v>108</v>
      </c>
      <c r="N30" s="23">
        <v>69</v>
      </c>
    </row>
    <row r="31" spans="1:14" ht="15.95" customHeight="1">
      <c r="B31" s="58"/>
      <c r="C31" s="59"/>
      <c r="D31" s="18">
        <v>1</v>
      </c>
      <c r="E31" s="32">
        <v>5.0980392156862744E-2</v>
      </c>
      <c r="F31" s="33">
        <v>0.13725490196078433</v>
      </c>
      <c r="G31" s="33">
        <v>0.10980392156862745</v>
      </c>
      <c r="H31" s="33">
        <v>5.8823529411764705E-2</v>
      </c>
      <c r="I31" s="33">
        <v>0.15686274509803921</v>
      </c>
      <c r="J31" s="33">
        <v>6.2745098039215685E-2</v>
      </c>
      <c r="K31" s="33">
        <v>0.12941176470588237</v>
      </c>
      <c r="L31" s="33">
        <v>6.6666666666666666E-2</v>
      </c>
      <c r="M31" s="33">
        <v>0.42352941176470588</v>
      </c>
      <c r="N31" s="33">
        <v>0.27058823529411763</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889" priority="90" rank="1"/>
  </conditionalFormatting>
  <conditionalFormatting sqref="E11:N11">
    <cfRule type="top10" dxfId="888" priority="89" rank="1"/>
  </conditionalFormatting>
  <conditionalFormatting sqref="E13:N13">
    <cfRule type="top10" dxfId="887" priority="88" rank="1"/>
  </conditionalFormatting>
  <conditionalFormatting sqref="E15:N15">
    <cfRule type="top10" dxfId="886" priority="87" rank="1"/>
  </conditionalFormatting>
  <conditionalFormatting sqref="E17:N17">
    <cfRule type="top10" dxfId="885" priority="86" rank="1"/>
  </conditionalFormatting>
  <conditionalFormatting sqref="E19:N19">
    <cfRule type="top10" dxfId="884" priority="85" rank="1"/>
  </conditionalFormatting>
  <conditionalFormatting sqref="E21:N21">
    <cfRule type="top10" dxfId="883" priority="84" rank="1"/>
  </conditionalFormatting>
  <conditionalFormatting sqref="E23:N23">
    <cfRule type="top10" dxfId="882" priority="83" rank="1"/>
  </conditionalFormatting>
  <conditionalFormatting sqref="E25:N25">
    <cfRule type="top10" dxfId="881" priority="82" rank="1"/>
  </conditionalFormatting>
  <conditionalFormatting sqref="E27:N27">
    <cfRule type="top10" dxfId="880" priority="81" rank="1"/>
  </conditionalFormatting>
  <conditionalFormatting sqref="E29:N29">
    <cfRule type="top10" dxfId="879" priority="80" rank="1"/>
  </conditionalFormatting>
  <conditionalFormatting sqref="E31:N31">
    <cfRule type="top10" dxfId="878" priority="79" rank="1"/>
  </conditionalFormatting>
  <conditionalFormatting sqref="E33:N33">
    <cfRule type="top10" dxfId="877" priority="77" rank="1"/>
  </conditionalFormatting>
  <conditionalFormatting sqref="E35:N35">
    <cfRule type="top10" dxfId="876" priority="76" rank="1"/>
  </conditionalFormatting>
  <conditionalFormatting sqref="E37:N37">
    <cfRule type="top10" dxfId="875" priority="75" rank="1"/>
  </conditionalFormatting>
  <conditionalFormatting sqref="E39:N39">
    <cfRule type="top10" dxfId="874" priority="74" rank="1"/>
  </conditionalFormatting>
  <conditionalFormatting sqref="E41:N41">
    <cfRule type="top10" dxfId="873" priority="73" rank="1"/>
  </conditionalFormatting>
  <conditionalFormatting sqref="E43:N43">
    <cfRule type="top10" dxfId="872" priority="72" rank="1"/>
  </conditionalFormatting>
  <conditionalFormatting sqref="E45:N45">
    <cfRule type="top10" dxfId="871" priority="71" rank="1"/>
  </conditionalFormatting>
  <conditionalFormatting sqref="E47:N47">
    <cfRule type="top10" dxfId="870" priority="70" rank="1"/>
  </conditionalFormatting>
  <conditionalFormatting sqref="E49:N49">
    <cfRule type="top10" dxfId="869" priority="69" rank="1"/>
  </conditionalFormatting>
  <conditionalFormatting sqref="E51:N51">
    <cfRule type="top10" dxfId="868" priority="68" rank="1"/>
  </conditionalFormatting>
  <conditionalFormatting sqref="E53:N53">
    <cfRule type="top10" dxfId="867" priority="67" rank="1"/>
  </conditionalFormatting>
  <conditionalFormatting sqref="E55:N55">
    <cfRule type="top10" dxfId="866" priority="66" rank="1"/>
  </conditionalFormatting>
  <conditionalFormatting sqref="E57:N57">
    <cfRule type="top10" dxfId="865" priority="65" rank="1"/>
  </conditionalFormatting>
  <conditionalFormatting sqref="E59:N59">
    <cfRule type="top10" dxfId="864" priority="64" rank="1"/>
  </conditionalFormatting>
  <conditionalFormatting sqref="E61:N61">
    <cfRule type="top10" dxfId="863" priority="63" rank="1"/>
  </conditionalFormatting>
  <conditionalFormatting sqref="E63:N63">
    <cfRule type="top10" dxfId="862" priority="62" rank="1"/>
  </conditionalFormatting>
  <conditionalFormatting sqref="E65:N65">
    <cfRule type="top10" dxfId="861" priority="61" rank="1"/>
  </conditionalFormatting>
  <conditionalFormatting sqref="E67:N67">
    <cfRule type="top10" dxfId="860" priority="60" rank="1"/>
  </conditionalFormatting>
  <conditionalFormatting sqref="E69:N69">
    <cfRule type="top10" dxfId="859" priority="59" rank="1"/>
  </conditionalFormatting>
  <conditionalFormatting sqref="E71:N71">
    <cfRule type="top10" dxfId="858" priority="58" rank="1"/>
  </conditionalFormatting>
  <conditionalFormatting sqref="E73:N73">
    <cfRule type="top10" dxfId="857" priority="57" rank="1"/>
  </conditionalFormatting>
  <conditionalFormatting sqref="E75:N75">
    <cfRule type="top10" dxfId="856" priority="56" rank="1"/>
  </conditionalFormatting>
  <conditionalFormatting sqref="E77:N77">
    <cfRule type="top10" dxfId="855" priority="55" rank="1"/>
  </conditionalFormatting>
  <conditionalFormatting sqref="E79:N79">
    <cfRule type="top10" dxfId="854" priority="54" rank="1"/>
  </conditionalFormatting>
  <conditionalFormatting sqref="E81:N81">
    <cfRule type="top10" dxfId="853" priority="53" rank="1"/>
  </conditionalFormatting>
  <conditionalFormatting sqref="E83:N83">
    <cfRule type="top10" dxfId="852" priority="52" rank="1"/>
  </conditionalFormatting>
  <conditionalFormatting sqref="E85:N85">
    <cfRule type="top10" dxfId="851" priority="51" rank="1"/>
  </conditionalFormatting>
  <conditionalFormatting sqref="E87:N87">
    <cfRule type="top10" dxfId="850" priority="50" rank="1"/>
  </conditionalFormatting>
  <conditionalFormatting sqref="E89:N89">
    <cfRule type="top10" dxfId="849" priority="49" rank="1"/>
  </conditionalFormatting>
  <conditionalFormatting sqref="E91:N91">
    <cfRule type="top10" dxfId="848" priority="48" rank="1"/>
  </conditionalFormatting>
  <conditionalFormatting sqref="E93:N93">
    <cfRule type="top10" dxfId="847" priority="47" rank="1"/>
  </conditionalFormatting>
  <conditionalFormatting sqref="E95:N95">
    <cfRule type="top10" dxfId="846" priority="46" rank="1"/>
  </conditionalFormatting>
  <conditionalFormatting sqref="E97:N97">
    <cfRule type="top10" dxfId="845" priority="45" rank="1"/>
  </conditionalFormatting>
  <conditionalFormatting sqref="E99:N99">
    <cfRule type="top10" dxfId="844" priority="44" rank="1"/>
  </conditionalFormatting>
  <conditionalFormatting sqref="E101:N101">
    <cfRule type="top10" dxfId="843" priority="43" rank="1"/>
  </conditionalFormatting>
  <conditionalFormatting sqref="E103:N103">
    <cfRule type="top10" dxfId="842" priority="42" rank="1"/>
  </conditionalFormatting>
  <conditionalFormatting sqref="E105:N105">
    <cfRule type="top10" dxfId="841" priority="41" rank="1"/>
  </conditionalFormatting>
  <conditionalFormatting sqref="E107:N107">
    <cfRule type="top10" dxfId="840" priority="40" rank="1"/>
  </conditionalFormatting>
  <conditionalFormatting sqref="E109:N109">
    <cfRule type="top10" dxfId="839" priority="39" rank="1"/>
  </conditionalFormatting>
  <conditionalFormatting sqref="E111:N111">
    <cfRule type="top10" dxfId="838" priority="38" rank="1"/>
  </conditionalFormatting>
  <conditionalFormatting sqref="E113:N113">
    <cfRule type="top10" dxfId="837" priority="37" rank="1"/>
  </conditionalFormatting>
  <conditionalFormatting sqref="E115:N115">
    <cfRule type="top10" dxfId="836" priority="36" rank="1"/>
  </conditionalFormatting>
  <conditionalFormatting sqref="E117:N117">
    <cfRule type="top10" dxfId="835" priority="35" rank="1"/>
  </conditionalFormatting>
  <conditionalFormatting sqref="E119:N119">
    <cfRule type="top10" dxfId="834" priority="34" rank="1"/>
  </conditionalFormatting>
  <conditionalFormatting sqref="E121:N121">
    <cfRule type="top10" dxfId="833" priority="33" rank="1"/>
  </conditionalFormatting>
  <conditionalFormatting sqref="E123:N123">
    <cfRule type="top10" dxfId="832" priority="32" rank="1"/>
  </conditionalFormatting>
  <conditionalFormatting sqref="E125:N125">
    <cfRule type="top10" dxfId="831" priority="31" rank="1"/>
  </conditionalFormatting>
  <conditionalFormatting sqref="E127:N127">
    <cfRule type="top10" dxfId="830" priority="30" rank="1"/>
  </conditionalFormatting>
  <conditionalFormatting sqref="E129:N129">
    <cfRule type="top10" dxfId="829" priority="29" rank="1"/>
  </conditionalFormatting>
  <conditionalFormatting sqref="E131:N131">
    <cfRule type="top10" dxfId="828" priority="28" rank="1"/>
  </conditionalFormatting>
  <conditionalFormatting sqref="E133:N133">
    <cfRule type="top10" dxfId="827" priority="27" rank="1"/>
  </conditionalFormatting>
  <conditionalFormatting sqref="E135:N135">
    <cfRule type="top10" dxfId="826" priority="26" rank="1"/>
  </conditionalFormatting>
  <conditionalFormatting sqref="E137:N137">
    <cfRule type="top10" dxfId="825" priority="25" rank="1"/>
  </conditionalFormatting>
  <conditionalFormatting sqref="E139:N139">
    <cfRule type="top10" dxfId="824" priority="24" rank="1"/>
  </conditionalFormatting>
  <conditionalFormatting sqref="E141:N141">
    <cfRule type="top10" dxfId="823" priority="23" rank="1"/>
  </conditionalFormatting>
  <conditionalFormatting sqref="E143:N143">
    <cfRule type="top10" dxfId="822" priority="22" rank="1"/>
  </conditionalFormatting>
  <conditionalFormatting sqref="E145:N145">
    <cfRule type="top10" dxfId="821" priority="21" rank="1"/>
  </conditionalFormatting>
  <conditionalFormatting sqref="E147:N147">
    <cfRule type="top10" dxfId="820" priority="20" rank="1"/>
  </conditionalFormatting>
  <conditionalFormatting sqref="E149:N149">
    <cfRule type="top10" dxfId="819" priority="19" rank="1"/>
  </conditionalFormatting>
  <conditionalFormatting sqref="E151:N151">
    <cfRule type="top10" dxfId="818" priority="18" rank="1"/>
  </conditionalFormatting>
  <conditionalFormatting sqref="E153:N153">
    <cfRule type="top10" dxfId="817" priority="17" rank="1"/>
  </conditionalFormatting>
  <conditionalFormatting sqref="E155:N155">
    <cfRule type="top10" dxfId="816" priority="16" rank="1"/>
  </conditionalFormatting>
  <conditionalFormatting sqref="E157:N157">
    <cfRule type="top10" dxfId="815" priority="15" rank="1"/>
  </conditionalFormatting>
  <conditionalFormatting sqref="E159:N159">
    <cfRule type="top10" dxfId="814" priority="14" rank="1"/>
  </conditionalFormatting>
  <conditionalFormatting sqref="E161:N161">
    <cfRule type="top10" dxfId="813" priority="13" rank="1"/>
  </conditionalFormatting>
  <conditionalFormatting sqref="E163:N163">
    <cfRule type="top10" dxfId="812" priority="12" rank="1"/>
  </conditionalFormatting>
  <conditionalFormatting sqref="E165:N165">
    <cfRule type="top10" dxfId="811" priority="11" rank="1"/>
  </conditionalFormatting>
  <conditionalFormatting sqref="E167:N167">
    <cfRule type="top10" dxfId="810" priority="10" rank="1"/>
  </conditionalFormatting>
  <conditionalFormatting sqref="E169:N169">
    <cfRule type="top10" dxfId="809" priority="9" rank="1"/>
  </conditionalFormatting>
  <conditionalFormatting sqref="E171:N171">
    <cfRule type="top10" dxfId="808" priority="8" rank="1"/>
  </conditionalFormatting>
  <conditionalFormatting sqref="E173:N173">
    <cfRule type="top10" dxfId="807" priority="7" rank="1"/>
  </conditionalFormatting>
  <conditionalFormatting sqref="E175:N175">
    <cfRule type="top10" dxfId="806" priority="6" rank="1"/>
  </conditionalFormatting>
  <conditionalFormatting sqref="E177:N177">
    <cfRule type="top10" dxfId="805" priority="5" rank="1"/>
  </conditionalFormatting>
  <conditionalFormatting sqref="E179:N179">
    <cfRule type="top10" dxfId="804" priority="4" rank="1"/>
  </conditionalFormatting>
  <conditionalFormatting sqref="E181:N181">
    <cfRule type="top10" dxfId="803" priority="3" rank="1"/>
  </conditionalFormatting>
  <conditionalFormatting sqref="E183:N183">
    <cfRule type="top10" dxfId="802" priority="2" rank="1"/>
  </conditionalFormatting>
  <conditionalFormatting sqref="E185:N185">
    <cfRule type="top10" dxfId="80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331</v>
      </c>
    </row>
    <row r="3" spans="1:10" ht="15" customHeight="1">
      <c r="B3" s="4"/>
    </row>
    <row r="4" spans="1:10" ht="15" customHeight="1">
      <c r="B4" s="4" t="s">
        <v>85</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280</v>
      </c>
      <c r="F7" s="14" t="s">
        <v>281</v>
      </c>
      <c r="G7" s="14" t="s">
        <v>282</v>
      </c>
      <c r="H7" s="14" t="s">
        <v>283</v>
      </c>
      <c r="I7" s="14" t="s">
        <v>106</v>
      </c>
      <c r="J7" s="14" t="s">
        <v>103</v>
      </c>
    </row>
    <row r="8" spans="1:10" ht="15.95" customHeight="1" thickTop="1">
      <c r="B8" s="48" t="s">
        <v>300</v>
      </c>
      <c r="C8" s="49"/>
      <c r="D8" s="15">
        <v>16158</v>
      </c>
      <c r="E8" s="16">
        <v>1817</v>
      </c>
      <c r="F8" s="17">
        <v>6099</v>
      </c>
      <c r="G8" s="17">
        <v>1060</v>
      </c>
      <c r="H8" s="17">
        <v>1995</v>
      </c>
      <c r="I8" s="17">
        <v>572</v>
      </c>
      <c r="J8" s="17">
        <v>4615</v>
      </c>
    </row>
    <row r="9" spans="1:10" ht="15.95" customHeight="1">
      <c r="B9" s="50"/>
      <c r="C9" s="51"/>
      <c r="D9" s="18">
        <v>1</v>
      </c>
      <c r="E9" s="32">
        <v>0.11245203614308702</v>
      </c>
      <c r="F9" s="33">
        <v>0.37746008169327888</v>
      </c>
      <c r="G9" s="33">
        <v>6.560217848743656E-2</v>
      </c>
      <c r="H9" s="33">
        <v>0.12346825102116599</v>
      </c>
      <c r="I9" s="33">
        <v>3.540042084416388E-2</v>
      </c>
      <c r="J9" s="33">
        <v>0.28561703181086767</v>
      </c>
    </row>
    <row r="10" spans="1:10" ht="15.95" customHeight="1">
      <c r="B10" s="57" t="s">
        <v>493</v>
      </c>
      <c r="C10" s="52" t="s">
        <v>256</v>
      </c>
      <c r="D10" s="34">
        <v>9749</v>
      </c>
      <c r="E10" s="35">
        <v>1467</v>
      </c>
      <c r="F10" s="36">
        <v>4937</v>
      </c>
      <c r="G10" s="36">
        <v>850</v>
      </c>
      <c r="H10" s="36">
        <v>1427</v>
      </c>
      <c r="I10" s="36">
        <v>342</v>
      </c>
      <c r="J10" s="36">
        <v>726</v>
      </c>
    </row>
    <row r="11" spans="1:10" ht="15.95" customHeight="1">
      <c r="B11" s="58"/>
      <c r="C11" s="53"/>
      <c r="D11" s="18">
        <v>1</v>
      </c>
      <c r="E11" s="19">
        <v>0.15047697199712792</v>
      </c>
      <c r="F11" s="20">
        <v>0.50641091393989124</v>
      </c>
      <c r="G11" s="20">
        <v>8.7188429582521279E-2</v>
      </c>
      <c r="H11" s="20">
        <v>0.14637398707559748</v>
      </c>
      <c r="I11" s="20">
        <v>3.5080521079085034E-2</v>
      </c>
      <c r="J11" s="20">
        <v>7.4469176325777001E-2</v>
      </c>
    </row>
    <row r="12" spans="1:10" ht="15.95" customHeight="1">
      <c r="B12" s="58"/>
      <c r="C12" s="54" t="s">
        <v>257</v>
      </c>
      <c r="D12" s="21">
        <v>2782</v>
      </c>
      <c r="E12" s="22">
        <v>315</v>
      </c>
      <c r="F12" s="23">
        <v>1435</v>
      </c>
      <c r="G12" s="23">
        <v>348</v>
      </c>
      <c r="H12" s="23">
        <v>394</v>
      </c>
      <c r="I12" s="23">
        <v>98</v>
      </c>
      <c r="J12" s="23">
        <v>192</v>
      </c>
    </row>
    <row r="13" spans="1:10" ht="15.95" customHeight="1">
      <c r="B13" s="58"/>
      <c r="C13" s="53"/>
      <c r="D13" s="24">
        <v>1</v>
      </c>
      <c r="E13" s="19">
        <v>0.11322789360172537</v>
      </c>
      <c r="F13" s="20">
        <v>0.51581595974119343</v>
      </c>
      <c r="G13" s="20">
        <v>0.12508986340762041</v>
      </c>
      <c r="H13" s="20">
        <v>0.14162473040977713</v>
      </c>
      <c r="I13" s="20">
        <v>3.5226455787203452E-2</v>
      </c>
      <c r="J13" s="20">
        <v>6.9015097052480226E-2</v>
      </c>
    </row>
    <row r="14" spans="1:10" ht="15.95" customHeight="1">
      <c r="B14" s="58"/>
      <c r="C14" s="54" t="s">
        <v>258</v>
      </c>
      <c r="D14" s="21">
        <v>1001</v>
      </c>
      <c r="E14" s="22">
        <v>134</v>
      </c>
      <c r="F14" s="23">
        <v>455</v>
      </c>
      <c r="G14" s="23">
        <v>173</v>
      </c>
      <c r="H14" s="23">
        <v>145</v>
      </c>
      <c r="I14" s="23">
        <v>25</v>
      </c>
      <c r="J14" s="23">
        <v>69</v>
      </c>
    </row>
    <row r="15" spans="1:10" ht="15.95" customHeight="1">
      <c r="B15" s="58"/>
      <c r="C15" s="53"/>
      <c r="D15" s="24">
        <v>1</v>
      </c>
      <c r="E15" s="19">
        <v>0.13386613386613386</v>
      </c>
      <c r="F15" s="20">
        <v>0.45454545454545453</v>
      </c>
      <c r="G15" s="20">
        <v>0.17282717282717283</v>
      </c>
      <c r="H15" s="20">
        <v>0.14485514485514486</v>
      </c>
      <c r="I15" s="20">
        <v>2.4975024975024976E-2</v>
      </c>
      <c r="J15" s="20">
        <v>6.8931068931068928E-2</v>
      </c>
    </row>
    <row r="16" spans="1:10" ht="15.95" customHeight="1">
      <c r="B16" s="58"/>
      <c r="C16" s="54" t="s">
        <v>259</v>
      </c>
      <c r="D16" s="21">
        <v>2508</v>
      </c>
      <c r="E16" s="22">
        <v>311</v>
      </c>
      <c r="F16" s="23">
        <v>1205</v>
      </c>
      <c r="G16" s="23">
        <v>295</v>
      </c>
      <c r="H16" s="23">
        <v>428</v>
      </c>
      <c r="I16" s="23">
        <v>69</v>
      </c>
      <c r="J16" s="23">
        <v>200</v>
      </c>
    </row>
    <row r="17" spans="1:10" ht="15.95" customHeight="1">
      <c r="B17" s="58"/>
      <c r="C17" s="53"/>
      <c r="D17" s="24">
        <v>1</v>
      </c>
      <c r="E17" s="19">
        <v>0.12400318979266348</v>
      </c>
      <c r="F17" s="20">
        <v>0.48046251993620415</v>
      </c>
      <c r="G17" s="20">
        <v>0.11762360446570973</v>
      </c>
      <c r="H17" s="20">
        <v>0.17065390749601275</v>
      </c>
      <c r="I17" s="20">
        <v>2.751196172248804E-2</v>
      </c>
      <c r="J17" s="20">
        <v>7.9744816586921854E-2</v>
      </c>
    </row>
    <row r="18" spans="1:10" ht="15.95" customHeight="1">
      <c r="B18" s="58"/>
      <c r="C18" s="54" t="s">
        <v>157</v>
      </c>
      <c r="D18" s="21">
        <v>1631</v>
      </c>
      <c r="E18" s="22">
        <v>206</v>
      </c>
      <c r="F18" s="23">
        <v>742</v>
      </c>
      <c r="G18" s="23">
        <v>217</v>
      </c>
      <c r="H18" s="23">
        <v>302</v>
      </c>
      <c r="I18" s="23">
        <v>44</v>
      </c>
      <c r="J18" s="23">
        <v>120</v>
      </c>
    </row>
    <row r="19" spans="1:10" ht="15.95" customHeight="1">
      <c r="B19" s="58"/>
      <c r="C19" s="53"/>
      <c r="D19" s="24">
        <v>1</v>
      </c>
      <c r="E19" s="19">
        <v>0.12630288166768852</v>
      </c>
      <c r="F19" s="20">
        <v>0.45493562231759654</v>
      </c>
      <c r="G19" s="20">
        <v>0.13304721030042918</v>
      </c>
      <c r="H19" s="20">
        <v>0.18516247700797056</v>
      </c>
      <c r="I19" s="20">
        <v>2.6977314530962599E-2</v>
      </c>
      <c r="J19" s="20">
        <v>7.3574494175352542E-2</v>
      </c>
    </row>
    <row r="20" spans="1:10" ht="15.95" customHeight="1">
      <c r="B20" s="58"/>
      <c r="C20" s="54" t="s">
        <v>158</v>
      </c>
      <c r="D20" s="21">
        <v>8006</v>
      </c>
      <c r="E20" s="22">
        <v>942</v>
      </c>
      <c r="F20" s="23">
        <v>4220</v>
      </c>
      <c r="G20" s="23">
        <v>704</v>
      </c>
      <c r="H20" s="23">
        <v>1357</v>
      </c>
      <c r="I20" s="23">
        <v>294</v>
      </c>
      <c r="J20" s="23">
        <v>489</v>
      </c>
    </row>
    <row r="21" spans="1:10" ht="15.95" customHeight="1">
      <c r="B21" s="58"/>
      <c r="C21" s="53"/>
      <c r="D21" s="24">
        <v>1</v>
      </c>
      <c r="E21" s="19">
        <v>0.11766175368473644</v>
      </c>
      <c r="F21" s="20">
        <v>0.52710467149637774</v>
      </c>
      <c r="G21" s="20">
        <v>8.7934049462902827E-2</v>
      </c>
      <c r="H21" s="20">
        <v>0.16949787659255558</v>
      </c>
      <c r="I21" s="20">
        <v>3.6722458156382712E-2</v>
      </c>
      <c r="J21" s="20">
        <v>6.1079190607044719E-2</v>
      </c>
    </row>
    <row r="22" spans="1:10" ht="15.95" customHeight="1">
      <c r="B22" s="58"/>
      <c r="C22" s="54" t="s">
        <v>159</v>
      </c>
      <c r="D22" s="21">
        <v>3325</v>
      </c>
      <c r="E22" s="22">
        <v>427</v>
      </c>
      <c r="F22" s="23">
        <v>1714</v>
      </c>
      <c r="G22" s="23">
        <v>345</v>
      </c>
      <c r="H22" s="23">
        <v>482</v>
      </c>
      <c r="I22" s="23">
        <v>123</v>
      </c>
      <c r="J22" s="23">
        <v>234</v>
      </c>
    </row>
    <row r="23" spans="1:10" ht="15.95" customHeight="1">
      <c r="B23" s="58"/>
      <c r="C23" s="53"/>
      <c r="D23" s="24">
        <v>1</v>
      </c>
      <c r="E23" s="19">
        <v>0.12842105263157894</v>
      </c>
      <c r="F23" s="20">
        <v>0.51548872180451133</v>
      </c>
      <c r="G23" s="20">
        <v>0.10375939849624061</v>
      </c>
      <c r="H23" s="20">
        <v>0.1449624060150376</v>
      </c>
      <c r="I23" s="20">
        <v>3.6992481203007521E-2</v>
      </c>
      <c r="J23" s="20">
        <v>7.0375939849624064E-2</v>
      </c>
    </row>
    <row r="24" spans="1:10" ht="15.95" customHeight="1">
      <c r="B24" s="58"/>
      <c r="C24" s="54" t="s">
        <v>260</v>
      </c>
      <c r="D24" s="21">
        <v>133</v>
      </c>
      <c r="E24" s="22">
        <v>22</v>
      </c>
      <c r="F24" s="23">
        <v>54</v>
      </c>
      <c r="G24" s="23">
        <v>15</v>
      </c>
      <c r="H24" s="23">
        <v>25</v>
      </c>
      <c r="I24" s="23">
        <v>2</v>
      </c>
      <c r="J24" s="23">
        <v>15</v>
      </c>
    </row>
    <row r="25" spans="1:10" ht="15.95" customHeight="1">
      <c r="B25" s="58"/>
      <c r="C25" s="53"/>
      <c r="D25" s="24">
        <v>1</v>
      </c>
      <c r="E25" s="19">
        <v>0.16541353383458646</v>
      </c>
      <c r="F25" s="20">
        <v>0.40601503759398494</v>
      </c>
      <c r="G25" s="20">
        <v>0.11278195488721804</v>
      </c>
      <c r="H25" s="20">
        <v>0.18796992481203006</v>
      </c>
      <c r="I25" s="20">
        <v>1.5037593984962405E-2</v>
      </c>
      <c r="J25" s="20">
        <v>0.11278195488721804</v>
      </c>
    </row>
    <row r="26" spans="1:10" ht="15.95" customHeight="1">
      <c r="B26" s="58"/>
      <c r="C26" s="54" t="s">
        <v>261</v>
      </c>
      <c r="D26" s="21">
        <v>170</v>
      </c>
      <c r="E26" s="22">
        <v>22</v>
      </c>
      <c r="F26" s="23">
        <v>58</v>
      </c>
      <c r="G26" s="23">
        <v>8</v>
      </c>
      <c r="H26" s="23">
        <v>36</v>
      </c>
      <c r="I26" s="23">
        <v>17</v>
      </c>
      <c r="J26" s="23">
        <v>29</v>
      </c>
    </row>
    <row r="27" spans="1:10" ht="15.95" customHeight="1">
      <c r="B27" s="58"/>
      <c r="C27" s="53"/>
      <c r="D27" s="24">
        <v>1</v>
      </c>
      <c r="E27" s="19">
        <v>0.12941176470588237</v>
      </c>
      <c r="F27" s="20">
        <v>0.3411764705882353</v>
      </c>
      <c r="G27" s="20">
        <v>4.7058823529411764E-2</v>
      </c>
      <c r="H27" s="20">
        <v>0.21176470588235294</v>
      </c>
      <c r="I27" s="20">
        <v>0.1</v>
      </c>
      <c r="J27" s="20">
        <v>0.17058823529411765</v>
      </c>
    </row>
    <row r="28" spans="1:10" ht="15.95" customHeight="1">
      <c r="B28" s="58"/>
      <c r="C28" s="54" t="s">
        <v>106</v>
      </c>
      <c r="D28" s="21">
        <v>289</v>
      </c>
      <c r="E28" s="22">
        <v>25</v>
      </c>
      <c r="F28" s="23">
        <v>93</v>
      </c>
      <c r="G28" s="23">
        <v>13</v>
      </c>
      <c r="H28" s="23">
        <v>45</v>
      </c>
      <c r="I28" s="23">
        <v>77</v>
      </c>
      <c r="J28" s="23">
        <v>36</v>
      </c>
    </row>
    <row r="29" spans="1:10" ht="15.95" customHeight="1">
      <c r="B29" s="58"/>
      <c r="C29" s="53"/>
      <c r="D29" s="24">
        <v>1</v>
      </c>
      <c r="E29" s="19">
        <v>8.6505190311418678E-2</v>
      </c>
      <c r="F29" s="20">
        <v>0.3217993079584775</v>
      </c>
      <c r="G29" s="20">
        <v>4.4982698961937718E-2</v>
      </c>
      <c r="H29" s="20">
        <v>0.15570934256055363</v>
      </c>
      <c r="I29" s="20">
        <v>0.26643598615916952</v>
      </c>
      <c r="J29" s="20">
        <v>0.1245674740484429</v>
      </c>
    </row>
    <row r="30" spans="1:10" ht="15.95" customHeight="1">
      <c r="B30" s="58"/>
      <c r="C30" s="54" t="s">
        <v>176</v>
      </c>
      <c r="D30" s="21">
        <v>255</v>
      </c>
      <c r="E30" s="22">
        <v>30</v>
      </c>
      <c r="F30" s="23">
        <v>64</v>
      </c>
      <c r="G30" s="23">
        <v>16</v>
      </c>
      <c r="H30" s="23">
        <v>43</v>
      </c>
      <c r="I30" s="23">
        <v>49</v>
      </c>
      <c r="J30" s="23">
        <v>53</v>
      </c>
    </row>
    <row r="31" spans="1:10" ht="15.95" customHeight="1">
      <c r="B31" s="58"/>
      <c r="C31" s="59"/>
      <c r="D31" s="18">
        <v>1</v>
      </c>
      <c r="E31" s="32">
        <v>0.11764705882352941</v>
      </c>
      <c r="F31" s="33">
        <v>0.25098039215686274</v>
      </c>
      <c r="G31" s="33">
        <v>6.2745098039215685E-2</v>
      </c>
      <c r="H31" s="33">
        <v>0.16862745098039217</v>
      </c>
      <c r="I31" s="33">
        <v>0.19215686274509805</v>
      </c>
      <c r="J31" s="33">
        <v>0.20784313725490197</v>
      </c>
    </row>
    <row r="32" spans="1:10" ht="15.95" customHeight="1">
      <c r="A32" s="38"/>
      <c r="B32" s="41"/>
      <c r="C32" s="47"/>
      <c r="D32" s="42"/>
      <c r="E32" s="42"/>
      <c r="F32" s="42"/>
      <c r="G32" s="42"/>
      <c r="H32" s="42"/>
      <c r="I32" s="42"/>
      <c r="J32" s="42"/>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800" priority="90" rank="1"/>
  </conditionalFormatting>
  <conditionalFormatting sqref="E11:J11">
    <cfRule type="top10" dxfId="799" priority="89" rank="1"/>
  </conditionalFormatting>
  <conditionalFormatting sqref="E13:J13">
    <cfRule type="top10" dxfId="798" priority="88" rank="1"/>
  </conditionalFormatting>
  <conditionalFormatting sqref="E15:J15">
    <cfRule type="top10" dxfId="797" priority="87" rank="1"/>
  </conditionalFormatting>
  <conditionalFormatting sqref="E17:J17">
    <cfRule type="top10" dxfId="796" priority="86" rank="1"/>
  </conditionalFormatting>
  <conditionalFormatting sqref="E19:J19">
    <cfRule type="top10" dxfId="795" priority="85" rank="1"/>
  </conditionalFormatting>
  <conditionalFormatting sqref="E21:J21">
    <cfRule type="top10" dxfId="794" priority="84" rank="1"/>
  </conditionalFormatting>
  <conditionalFormatting sqref="E23:J23">
    <cfRule type="top10" dxfId="793" priority="83" rank="1"/>
  </conditionalFormatting>
  <conditionalFormatting sqref="E25:J25">
    <cfRule type="top10" dxfId="792" priority="82" rank="1"/>
  </conditionalFormatting>
  <conditionalFormatting sqref="E27:J27">
    <cfRule type="top10" dxfId="791" priority="81" rank="1"/>
  </conditionalFormatting>
  <conditionalFormatting sqref="E29:J29">
    <cfRule type="top10" dxfId="790" priority="80" rank="1"/>
  </conditionalFormatting>
  <conditionalFormatting sqref="E31:J31">
    <cfRule type="top10" dxfId="789" priority="79" rank="1"/>
  </conditionalFormatting>
  <conditionalFormatting sqref="E33:J33">
    <cfRule type="top10" dxfId="788" priority="77" rank="1"/>
  </conditionalFormatting>
  <conditionalFormatting sqref="E35:J35">
    <cfRule type="top10" dxfId="787" priority="76" rank="1"/>
  </conditionalFormatting>
  <conditionalFormatting sqref="E37:J37">
    <cfRule type="top10" dxfId="786" priority="75" rank="1"/>
  </conditionalFormatting>
  <conditionalFormatting sqref="E39:J39">
    <cfRule type="top10" dxfId="785" priority="74" rank="1"/>
  </conditionalFormatting>
  <conditionalFormatting sqref="E41:J41">
    <cfRule type="top10" dxfId="784" priority="73" rank="1"/>
  </conditionalFormatting>
  <conditionalFormatting sqref="E43:J43">
    <cfRule type="top10" dxfId="783" priority="72" rank="1"/>
  </conditionalFormatting>
  <conditionalFormatting sqref="E45:J45">
    <cfRule type="top10" dxfId="782" priority="71" rank="1"/>
  </conditionalFormatting>
  <conditionalFormatting sqref="E47:J47">
    <cfRule type="top10" dxfId="781" priority="70" rank="1"/>
  </conditionalFormatting>
  <conditionalFormatting sqref="E49:J49">
    <cfRule type="top10" dxfId="780" priority="69" rank="1"/>
  </conditionalFormatting>
  <conditionalFormatting sqref="E51:J51">
    <cfRule type="top10" dxfId="779" priority="68" rank="1"/>
  </conditionalFormatting>
  <conditionalFormatting sqref="E53:J53">
    <cfRule type="top10" dxfId="778" priority="67" rank="1"/>
  </conditionalFormatting>
  <conditionalFormatting sqref="E55:J55">
    <cfRule type="top10" dxfId="777" priority="66" rank="1"/>
  </conditionalFormatting>
  <conditionalFormatting sqref="E57:J57">
    <cfRule type="top10" dxfId="776" priority="65" rank="1"/>
  </conditionalFormatting>
  <conditionalFormatting sqref="E59:J59">
    <cfRule type="top10" dxfId="775" priority="64" rank="1"/>
  </conditionalFormatting>
  <conditionalFormatting sqref="E61:J61">
    <cfRule type="top10" dxfId="774" priority="63" rank="1"/>
  </conditionalFormatting>
  <conditionalFormatting sqref="E63:J63">
    <cfRule type="top10" dxfId="773" priority="62" rank="1"/>
  </conditionalFormatting>
  <conditionalFormatting sqref="E65:J65">
    <cfRule type="top10" dxfId="772" priority="61" rank="1"/>
  </conditionalFormatting>
  <conditionalFormatting sqref="E67:J67">
    <cfRule type="top10" dxfId="771" priority="60" rank="1"/>
  </conditionalFormatting>
  <conditionalFormatting sqref="E69:J69">
    <cfRule type="top10" dxfId="770" priority="59" rank="1"/>
  </conditionalFormatting>
  <conditionalFormatting sqref="E71:J71">
    <cfRule type="top10" dxfId="769" priority="58" rank="1"/>
  </conditionalFormatting>
  <conditionalFormatting sqref="E73:J73">
    <cfRule type="top10" dxfId="768" priority="57" rank="1"/>
  </conditionalFormatting>
  <conditionalFormatting sqref="E75:J75">
    <cfRule type="top10" dxfId="767" priority="56" rank="1"/>
  </conditionalFormatting>
  <conditionalFormatting sqref="E77:J77">
    <cfRule type="top10" dxfId="766" priority="55" rank="1"/>
  </conditionalFormatting>
  <conditionalFormatting sqref="E79:J79">
    <cfRule type="top10" dxfId="765" priority="54" rank="1"/>
  </conditionalFormatting>
  <conditionalFormatting sqref="E81:J81">
    <cfRule type="top10" dxfId="764" priority="53" rank="1"/>
  </conditionalFormatting>
  <conditionalFormatting sqref="E83:J83">
    <cfRule type="top10" dxfId="763" priority="52" rank="1"/>
  </conditionalFormatting>
  <conditionalFormatting sqref="E85:J85">
    <cfRule type="top10" dxfId="762" priority="51" rank="1"/>
  </conditionalFormatting>
  <conditionalFormatting sqref="E87:J87">
    <cfRule type="top10" dxfId="761" priority="50" rank="1"/>
  </conditionalFormatting>
  <conditionalFormatting sqref="E89:J89">
    <cfRule type="top10" dxfId="760" priority="49" rank="1"/>
  </conditionalFormatting>
  <conditionalFormatting sqref="E91:J91">
    <cfRule type="top10" dxfId="759" priority="48" rank="1"/>
  </conditionalFormatting>
  <conditionalFormatting sqref="E93:J93">
    <cfRule type="top10" dxfId="758" priority="47" rank="1"/>
  </conditionalFormatting>
  <conditionalFormatting sqref="E95:J95">
    <cfRule type="top10" dxfId="757" priority="46" rank="1"/>
  </conditionalFormatting>
  <conditionalFormatting sqref="E97:J97">
    <cfRule type="top10" dxfId="756" priority="45" rank="1"/>
  </conditionalFormatting>
  <conditionalFormatting sqref="E99:J99">
    <cfRule type="top10" dxfId="755" priority="44" rank="1"/>
  </conditionalFormatting>
  <conditionalFormatting sqref="E101:J101">
    <cfRule type="top10" dxfId="754" priority="43" rank="1"/>
  </conditionalFormatting>
  <conditionalFormatting sqref="E103:J103">
    <cfRule type="top10" dxfId="753" priority="42" rank="1"/>
  </conditionalFormatting>
  <conditionalFormatting sqref="E105:J105">
    <cfRule type="top10" dxfId="752" priority="41" rank="1"/>
  </conditionalFormatting>
  <conditionalFormatting sqref="E107:J107">
    <cfRule type="top10" dxfId="751" priority="40" rank="1"/>
  </conditionalFormatting>
  <conditionalFormatting sqref="E109:J109">
    <cfRule type="top10" dxfId="750" priority="39" rank="1"/>
  </conditionalFormatting>
  <conditionalFormatting sqref="E111:J111">
    <cfRule type="top10" dxfId="749" priority="38" rank="1"/>
  </conditionalFormatting>
  <conditionalFormatting sqref="E113:J113">
    <cfRule type="top10" dxfId="748" priority="37" rank="1"/>
  </conditionalFormatting>
  <conditionalFormatting sqref="E115:J115">
    <cfRule type="top10" dxfId="747" priority="36" rank="1"/>
  </conditionalFormatting>
  <conditionalFormatting sqref="E117:J117">
    <cfRule type="top10" dxfId="746" priority="35" rank="1"/>
  </conditionalFormatting>
  <conditionalFormatting sqref="E119:J119">
    <cfRule type="top10" dxfId="745" priority="34" rank="1"/>
  </conditionalFormatting>
  <conditionalFormatting sqref="E121:J121">
    <cfRule type="top10" dxfId="744" priority="33" rank="1"/>
  </conditionalFormatting>
  <conditionalFormatting sqref="E123:J123">
    <cfRule type="top10" dxfId="743" priority="32" rank="1"/>
  </conditionalFormatting>
  <conditionalFormatting sqref="E125:J125">
    <cfRule type="top10" dxfId="742" priority="31" rank="1"/>
  </conditionalFormatting>
  <conditionalFormatting sqref="E127:J127">
    <cfRule type="top10" dxfId="741" priority="30" rank="1"/>
  </conditionalFormatting>
  <conditionalFormatting sqref="E129:J129">
    <cfRule type="top10" dxfId="740" priority="29" rank="1"/>
  </conditionalFormatting>
  <conditionalFormatting sqref="E131:J131">
    <cfRule type="top10" dxfId="739" priority="28" rank="1"/>
  </conditionalFormatting>
  <conditionalFormatting sqref="E133:J133">
    <cfRule type="top10" dxfId="738" priority="27" rank="1"/>
  </conditionalFormatting>
  <conditionalFormatting sqref="E135:J135">
    <cfRule type="top10" dxfId="737" priority="26" rank="1"/>
  </conditionalFormatting>
  <conditionalFormatting sqref="E137:J137">
    <cfRule type="top10" dxfId="736" priority="25" rank="1"/>
  </conditionalFormatting>
  <conditionalFormatting sqref="E139:J139">
    <cfRule type="top10" dxfId="735" priority="24" rank="1"/>
  </conditionalFormatting>
  <conditionalFormatting sqref="E141:J141">
    <cfRule type="top10" dxfId="734" priority="23" rank="1"/>
  </conditionalFormatting>
  <conditionalFormatting sqref="E143:J143">
    <cfRule type="top10" dxfId="733" priority="22" rank="1"/>
  </conditionalFormatting>
  <conditionalFormatting sqref="E145:J145">
    <cfRule type="top10" dxfId="732" priority="21" rank="1"/>
  </conditionalFormatting>
  <conditionalFormatting sqref="E147:J147">
    <cfRule type="top10" dxfId="731" priority="20" rank="1"/>
  </conditionalFormatting>
  <conditionalFormatting sqref="E149:J149">
    <cfRule type="top10" dxfId="730" priority="19" rank="1"/>
  </conditionalFormatting>
  <conditionalFormatting sqref="E151:J151">
    <cfRule type="top10" dxfId="729" priority="18" rank="1"/>
  </conditionalFormatting>
  <conditionalFormatting sqref="E153:J153">
    <cfRule type="top10" dxfId="728" priority="17" rank="1"/>
  </conditionalFormatting>
  <conditionalFormatting sqref="E155:J155">
    <cfRule type="top10" dxfId="727" priority="16" rank="1"/>
  </conditionalFormatting>
  <conditionalFormatting sqref="E157:J157">
    <cfRule type="top10" dxfId="726" priority="15" rank="1"/>
  </conditionalFormatting>
  <conditionalFormatting sqref="E159:J159">
    <cfRule type="top10" dxfId="725" priority="14" rank="1"/>
  </conditionalFormatting>
  <conditionalFormatting sqref="E161:J161">
    <cfRule type="top10" dxfId="724" priority="13" rank="1"/>
  </conditionalFormatting>
  <conditionalFormatting sqref="E163:J163">
    <cfRule type="top10" dxfId="723" priority="12" rank="1"/>
  </conditionalFormatting>
  <conditionalFormatting sqref="E165:J165">
    <cfRule type="top10" dxfId="722" priority="11" rank="1"/>
  </conditionalFormatting>
  <conditionalFormatting sqref="E167:J167">
    <cfRule type="top10" dxfId="721" priority="10" rank="1"/>
  </conditionalFormatting>
  <conditionalFormatting sqref="E169:J169">
    <cfRule type="top10" dxfId="720" priority="9" rank="1"/>
  </conditionalFormatting>
  <conditionalFormatting sqref="E171:J171">
    <cfRule type="top10" dxfId="719" priority="8" rank="1"/>
  </conditionalFormatting>
  <conditionalFormatting sqref="E173:J173">
    <cfRule type="top10" dxfId="718" priority="7" rank="1"/>
  </conditionalFormatting>
  <conditionalFormatting sqref="E175:J175">
    <cfRule type="top10" dxfId="717" priority="6" rank="1"/>
  </conditionalFormatting>
  <conditionalFormatting sqref="E177:J177">
    <cfRule type="top10" dxfId="716" priority="5" rank="1"/>
  </conditionalFormatting>
  <conditionalFormatting sqref="E179:J179">
    <cfRule type="top10" dxfId="715" priority="4" rank="1"/>
  </conditionalFormatting>
  <conditionalFormatting sqref="E181:J181">
    <cfRule type="top10" dxfId="714" priority="3" rank="1"/>
  </conditionalFormatting>
  <conditionalFormatting sqref="E183:J183">
    <cfRule type="top10" dxfId="713" priority="2" rank="1"/>
  </conditionalFormatting>
  <conditionalFormatting sqref="E185:J185">
    <cfRule type="top10" dxfId="71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332</v>
      </c>
    </row>
    <row r="3" spans="1:16" ht="15" customHeight="1">
      <c r="B3" s="4"/>
    </row>
    <row r="4" spans="1:16" ht="15" customHeight="1">
      <c r="B4" s="4" t="s">
        <v>101</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256</v>
      </c>
      <c r="F7" s="14" t="s">
        <v>257</v>
      </c>
      <c r="G7" s="14" t="s">
        <v>258</v>
      </c>
      <c r="H7" s="14" t="s">
        <v>259</v>
      </c>
      <c r="I7" s="14" t="s">
        <v>157</v>
      </c>
      <c r="J7" s="14" t="s">
        <v>158</v>
      </c>
      <c r="K7" s="14" t="s">
        <v>159</v>
      </c>
      <c r="L7" s="14" t="s">
        <v>260</v>
      </c>
      <c r="M7" s="14" t="s">
        <v>261</v>
      </c>
      <c r="N7" s="14" t="s">
        <v>106</v>
      </c>
      <c r="O7" s="14" t="s">
        <v>176</v>
      </c>
      <c r="P7" s="14" t="s">
        <v>103</v>
      </c>
    </row>
    <row r="8" spans="1:16" ht="15.95" customHeight="1" thickTop="1">
      <c r="B8" s="48" t="s">
        <v>300</v>
      </c>
      <c r="C8" s="49"/>
      <c r="D8" s="15">
        <v>16158</v>
      </c>
      <c r="E8" s="16">
        <v>9749</v>
      </c>
      <c r="F8" s="17">
        <v>2782</v>
      </c>
      <c r="G8" s="17">
        <v>1001</v>
      </c>
      <c r="H8" s="17">
        <v>2508</v>
      </c>
      <c r="I8" s="17">
        <v>1631</v>
      </c>
      <c r="J8" s="17">
        <v>8006</v>
      </c>
      <c r="K8" s="17">
        <v>3325</v>
      </c>
      <c r="L8" s="17">
        <v>133</v>
      </c>
      <c r="M8" s="17">
        <v>170</v>
      </c>
      <c r="N8" s="17">
        <v>289</v>
      </c>
      <c r="O8" s="17">
        <v>255</v>
      </c>
      <c r="P8" s="17">
        <v>3881</v>
      </c>
    </row>
    <row r="9" spans="1:16" ht="15.95" customHeight="1">
      <c r="B9" s="50"/>
      <c r="C9" s="51"/>
      <c r="D9" s="18">
        <v>1</v>
      </c>
      <c r="E9" s="32">
        <v>0.60335437554152738</v>
      </c>
      <c r="F9" s="33">
        <v>0.17217477410570614</v>
      </c>
      <c r="G9" s="33">
        <v>6.1950736477286793E-2</v>
      </c>
      <c r="H9" s="33">
        <v>0.15521722985518011</v>
      </c>
      <c r="I9" s="33">
        <v>0.10094071048397078</v>
      </c>
      <c r="J9" s="33">
        <v>0.49548211412303506</v>
      </c>
      <c r="K9" s="33">
        <v>0.20578041836860997</v>
      </c>
      <c r="L9" s="33">
        <v>8.2312167347443985E-3</v>
      </c>
      <c r="M9" s="33">
        <v>1.0521104097041713E-2</v>
      </c>
      <c r="N9" s="33">
        <v>1.7885876964970911E-2</v>
      </c>
      <c r="O9" s="33">
        <v>1.578165614556257E-2</v>
      </c>
      <c r="P9" s="33">
        <v>0.24019061765069935</v>
      </c>
    </row>
    <row r="10" spans="1:16" ht="15.95" customHeight="1">
      <c r="B10" s="57" t="s">
        <v>494</v>
      </c>
      <c r="C10" s="52" t="s">
        <v>256</v>
      </c>
      <c r="D10" s="34">
        <v>7366</v>
      </c>
      <c r="E10" s="35">
        <v>6463</v>
      </c>
      <c r="F10" s="36">
        <v>1656</v>
      </c>
      <c r="G10" s="36">
        <v>641</v>
      </c>
      <c r="H10" s="36">
        <v>1556</v>
      </c>
      <c r="I10" s="36">
        <v>952</v>
      </c>
      <c r="J10" s="36">
        <v>4637</v>
      </c>
      <c r="K10" s="36">
        <v>2020</v>
      </c>
      <c r="L10" s="36">
        <v>87</v>
      </c>
      <c r="M10" s="36">
        <v>34</v>
      </c>
      <c r="N10" s="36">
        <v>104</v>
      </c>
      <c r="O10" s="36">
        <v>72</v>
      </c>
      <c r="P10" s="36">
        <v>141</v>
      </c>
    </row>
    <row r="11" spans="1:16" ht="15.95" customHeight="1">
      <c r="B11" s="58"/>
      <c r="C11" s="53"/>
      <c r="D11" s="18">
        <v>1</v>
      </c>
      <c r="E11" s="19">
        <v>0.87740972033668208</v>
      </c>
      <c r="F11" s="20">
        <v>0.22481672549551995</v>
      </c>
      <c r="G11" s="20">
        <v>8.7021449904968781E-2</v>
      </c>
      <c r="H11" s="20">
        <v>0.21124083627477599</v>
      </c>
      <c r="I11" s="20">
        <v>0.12924246538148249</v>
      </c>
      <c r="J11" s="20">
        <v>0.62951398316589735</v>
      </c>
      <c r="K11" s="20">
        <v>0.27423296225902799</v>
      </c>
      <c r="L11" s="20">
        <v>1.1811023622047244E-2</v>
      </c>
      <c r="M11" s="20">
        <v>4.6158023350529459E-3</v>
      </c>
      <c r="N11" s="20">
        <v>1.4118924789573717E-2</v>
      </c>
      <c r="O11" s="20">
        <v>9.7746402389356501E-3</v>
      </c>
      <c r="P11" s="20">
        <v>1.9142003801248982E-2</v>
      </c>
    </row>
    <row r="12" spans="1:16" ht="15.95" customHeight="1">
      <c r="B12" s="58"/>
      <c r="C12" s="54" t="s">
        <v>275</v>
      </c>
      <c r="D12" s="21">
        <v>361</v>
      </c>
      <c r="E12" s="22">
        <v>280</v>
      </c>
      <c r="F12" s="23">
        <v>167</v>
      </c>
      <c r="G12" s="23">
        <v>112</v>
      </c>
      <c r="H12" s="23">
        <v>96</v>
      </c>
      <c r="I12" s="23">
        <v>86</v>
      </c>
      <c r="J12" s="23">
        <v>218</v>
      </c>
      <c r="K12" s="23">
        <v>102</v>
      </c>
      <c r="L12" s="23">
        <v>8</v>
      </c>
      <c r="M12" s="23">
        <v>2</v>
      </c>
      <c r="N12" s="23">
        <v>2</v>
      </c>
      <c r="O12" s="23">
        <v>6</v>
      </c>
      <c r="P12" s="23">
        <v>17</v>
      </c>
    </row>
    <row r="13" spans="1:16" ht="15.95" customHeight="1">
      <c r="B13" s="58"/>
      <c r="C13" s="53"/>
      <c r="D13" s="24">
        <v>1</v>
      </c>
      <c r="E13" s="19">
        <v>0.77562326869806097</v>
      </c>
      <c r="F13" s="20">
        <v>0.46260387811634351</v>
      </c>
      <c r="G13" s="20">
        <v>0.31024930747922436</v>
      </c>
      <c r="H13" s="20">
        <v>0.26592797783933519</v>
      </c>
      <c r="I13" s="20">
        <v>0.23822714681440443</v>
      </c>
      <c r="J13" s="20">
        <v>0.60387811634349031</v>
      </c>
      <c r="K13" s="20">
        <v>0.28254847645429365</v>
      </c>
      <c r="L13" s="20">
        <v>2.2160664819944598E-2</v>
      </c>
      <c r="M13" s="20">
        <v>5.5401662049861496E-3</v>
      </c>
      <c r="N13" s="20">
        <v>5.5401662049861496E-3</v>
      </c>
      <c r="O13" s="20">
        <v>1.662049861495845E-2</v>
      </c>
      <c r="P13" s="20">
        <v>4.7091412742382273E-2</v>
      </c>
    </row>
    <row r="14" spans="1:16" ht="15.95" customHeight="1">
      <c r="B14" s="58"/>
      <c r="C14" s="54" t="s">
        <v>276</v>
      </c>
      <c r="D14" s="21">
        <v>3342</v>
      </c>
      <c r="E14" s="22">
        <v>2642</v>
      </c>
      <c r="F14" s="23">
        <v>931</v>
      </c>
      <c r="G14" s="23">
        <v>332</v>
      </c>
      <c r="H14" s="23">
        <v>746</v>
      </c>
      <c r="I14" s="23">
        <v>548</v>
      </c>
      <c r="J14" s="23">
        <v>2771</v>
      </c>
      <c r="K14" s="23">
        <v>1126</v>
      </c>
      <c r="L14" s="23">
        <v>41</v>
      </c>
      <c r="M14" s="23">
        <v>24</v>
      </c>
      <c r="N14" s="23">
        <v>76</v>
      </c>
      <c r="O14" s="23">
        <v>30</v>
      </c>
      <c r="P14" s="23">
        <v>57</v>
      </c>
    </row>
    <row r="15" spans="1:16" ht="15.95" customHeight="1">
      <c r="B15" s="58"/>
      <c r="C15" s="53"/>
      <c r="D15" s="24">
        <v>1</v>
      </c>
      <c r="E15" s="19">
        <v>0.79054458408138839</v>
      </c>
      <c r="F15" s="20">
        <v>0.27857570317175345</v>
      </c>
      <c r="G15" s="20">
        <v>9.9341711549970083E-2</v>
      </c>
      <c r="H15" s="20">
        <v>0.2232196289646918</v>
      </c>
      <c r="I15" s="20">
        <v>0.16397366846199879</v>
      </c>
      <c r="J15" s="20">
        <v>0.8291442250149611</v>
      </c>
      <c r="K15" s="20">
        <v>0.33692399760622382</v>
      </c>
      <c r="L15" s="20">
        <v>1.2268102932375824E-2</v>
      </c>
      <c r="M15" s="20">
        <v>7.1813285457809697E-3</v>
      </c>
      <c r="N15" s="20">
        <v>2.2740873728306403E-2</v>
      </c>
      <c r="O15" s="20">
        <v>8.9766606822262122E-3</v>
      </c>
      <c r="P15" s="20">
        <v>1.7055655296229804E-2</v>
      </c>
    </row>
    <row r="16" spans="1:16" ht="15.95" customHeight="1">
      <c r="B16" s="58"/>
      <c r="C16" s="60" t="s">
        <v>277</v>
      </c>
      <c r="D16" s="21">
        <v>1975</v>
      </c>
      <c r="E16" s="22">
        <v>1543</v>
      </c>
      <c r="F16" s="23">
        <v>570</v>
      </c>
      <c r="G16" s="23">
        <v>231</v>
      </c>
      <c r="H16" s="23">
        <v>513</v>
      </c>
      <c r="I16" s="23">
        <v>390</v>
      </c>
      <c r="J16" s="23">
        <v>1598</v>
      </c>
      <c r="K16" s="23">
        <v>694</v>
      </c>
      <c r="L16" s="23">
        <v>37</v>
      </c>
      <c r="M16" s="23">
        <v>15</v>
      </c>
      <c r="N16" s="23">
        <v>48</v>
      </c>
      <c r="O16" s="23">
        <v>19</v>
      </c>
      <c r="P16" s="23">
        <v>50</v>
      </c>
    </row>
    <row r="17" spans="1:16" ht="15.95" customHeight="1">
      <c r="B17" s="58"/>
      <c r="C17" s="61"/>
      <c r="D17" s="24">
        <v>1</v>
      </c>
      <c r="E17" s="19">
        <v>0.78126582278481016</v>
      </c>
      <c r="F17" s="20">
        <v>0.28860759493670884</v>
      </c>
      <c r="G17" s="20">
        <v>0.11696202531645569</v>
      </c>
      <c r="H17" s="20">
        <v>0.25974683544303795</v>
      </c>
      <c r="I17" s="20">
        <v>0.19746835443037974</v>
      </c>
      <c r="J17" s="20">
        <v>0.80911392405063287</v>
      </c>
      <c r="K17" s="20">
        <v>0.35139240506329111</v>
      </c>
      <c r="L17" s="20">
        <v>1.8734177215189874E-2</v>
      </c>
      <c r="M17" s="20">
        <v>7.5949367088607592E-3</v>
      </c>
      <c r="N17" s="20">
        <v>2.430379746835443E-2</v>
      </c>
      <c r="O17" s="20">
        <v>9.6202531645569623E-3</v>
      </c>
      <c r="P17" s="20">
        <v>2.5316455696202531E-2</v>
      </c>
    </row>
    <row r="18" spans="1:16" ht="15.95" customHeight="1">
      <c r="B18" s="58"/>
      <c r="C18" s="60" t="s">
        <v>278</v>
      </c>
      <c r="D18" s="21">
        <v>784</v>
      </c>
      <c r="E18" s="22">
        <v>551</v>
      </c>
      <c r="F18" s="23">
        <v>210</v>
      </c>
      <c r="G18" s="23">
        <v>94</v>
      </c>
      <c r="H18" s="23">
        <v>193</v>
      </c>
      <c r="I18" s="23">
        <v>150</v>
      </c>
      <c r="J18" s="23">
        <v>627</v>
      </c>
      <c r="K18" s="23">
        <v>291</v>
      </c>
      <c r="L18" s="23">
        <v>19</v>
      </c>
      <c r="M18" s="23">
        <v>9</v>
      </c>
      <c r="N18" s="23">
        <v>24</v>
      </c>
      <c r="O18" s="23">
        <v>13</v>
      </c>
      <c r="P18" s="23">
        <v>27</v>
      </c>
    </row>
    <row r="19" spans="1:16" ht="15.95" customHeight="1">
      <c r="B19" s="58"/>
      <c r="C19" s="61"/>
      <c r="D19" s="24">
        <v>1</v>
      </c>
      <c r="E19" s="19">
        <v>0.70280612244897955</v>
      </c>
      <c r="F19" s="20">
        <v>0.26785714285714285</v>
      </c>
      <c r="G19" s="20">
        <v>0.11989795918367346</v>
      </c>
      <c r="H19" s="20">
        <v>0.24617346938775511</v>
      </c>
      <c r="I19" s="20">
        <v>0.19132653061224489</v>
      </c>
      <c r="J19" s="20">
        <v>0.79974489795918369</v>
      </c>
      <c r="K19" s="20">
        <v>0.37117346938775508</v>
      </c>
      <c r="L19" s="20">
        <v>2.423469387755102E-2</v>
      </c>
      <c r="M19" s="20">
        <v>1.1479591836734694E-2</v>
      </c>
      <c r="N19" s="20">
        <v>3.0612244897959183E-2</v>
      </c>
      <c r="O19" s="20">
        <v>1.6581632653061226E-2</v>
      </c>
      <c r="P19" s="20">
        <v>3.4438775510204078E-2</v>
      </c>
    </row>
    <row r="20" spans="1:16" ht="15.95" customHeight="1">
      <c r="B20" s="58"/>
      <c r="C20" s="54" t="s">
        <v>279</v>
      </c>
      <c r="D20" s="21">
        <v>1930</v>
      </c>
      <c r="E20" s="22">
        <v>1150</v>
      </c>
      <c r="F20" s="23">
        <v>393</v>
      </c>
      <c r="G20" s="23">
        <v>117</v>
      </c>
      <c r="H20" s="23">
        <v>381</v>
      </c>
      <c r="I20" s="23">
        <v>228</v>
      </c>
      <c r="J20" s="23">
        <v>1110</v>
      </c>
      <c r="K20" s="23">
        <v>430</v>
      </c>
      <c r="L20" s="23">
        <v>16</v>
      </c>
      <c r="M20" s="23">
        <v>91</v>
      </c>
      <c r="N20" s="23">
        <v>50</v>
      </c>
      <c r="O20" s="23">
        <v>106</v>
      </c>
      <c r="P20" s="23">
        <v>60</v>
      </c>
    </row>
    <row r="21" spans="1:16" ht="15.95" customHeight="1">
      <c r="B21" s="58"/>
      <c r="C21" s="59"/>
      <c r="D21" s="18">
        <v>1</v>
      </c>
      <c r="E21" s="32">
        <v>0.59585492227979275</v>
      </c>
      <c r="F21" s="33">
        <v>0.20362694300518136</v>
      </c>
      <c r="G21" s="33">
        <v>6.0621761658031091E-2</v>
      </c>
      <c r="H21" s="33">
        <v>0.19740932642487047</v>
      </c>
      <c r="I21" s="33">
        <v>0.11813471502590674</v>
      </c>
      <c r="J21" s="33">
        <v>0.57512953367875652</v>
      </c>
      <c r="K21" s="33">
        <v>0.22279792746113988</v>
      </c>
      <c r="L21" s="33">
        <v>8.2901554404145074E-3</v>
      </c>
      <c r="M21" s="33">
        <v>4.7150259067357515E-2</v>
      </c>
      <c r="N21" s="33">
        <v>2.5906735751295335E-2</v>
      </c>
      <c r="O21" s="33">
        <v>5.4922279792746116E-2</v>
      </c>
      <c r="P21" s="33">
        <v>3.1088082901554404E-2</v>
      </c>
    </row>
    <row r="22" spans="1:16" ht="15.95" customHeight="1">
      <c r="A22" s="38"/>
      <c r="B22" s="41"/>
      <c r="C22" s="47"/>
      <c r="D22" s="42"/>
      <c r="E22" s="42"/>
      <c r="F22" s="42"/>
      <c r="G22" s="42"/>
      <c r="H22" s="42"/>
      <c r="I22" s="42"/>
      <c r="J22" s="42"/>
      <c r="K22" s="42"/>
      <c r="L22" s="42"/>
      <c r="M22" s="42"/>
      <c r="N22" s="42"/>
      <c r="O22" s="42"/>
      <c r="P22" s="42"/>
    </row>
    <row r="23" spans="1:16" ht="15.95" hidden="1" customHeight="1">
      <c r="A23" s="38"/>
      <c r="B23" s="43"/>
      <c r="C23" s="46"/>
      <c r="D23" s="44"/>
      <c r="E23" s="44"/>
      <c r="F23" s="44"/>
      <c r="G23" s="44"/>
      <c r="H23" s="44"/>
      <c r="I23" s="44"/>
      <c r="J23" s="44"/>
      <c r="K23" s="44"/>
      <c r="L23" s="44"/>
      <c r="M23" s="44"/>
      <c r="N23" s="44"/>
      <c r="O23" s="44"/>
      <c r="P23" s="44"/>
    </row>
    <row r="24" spans="1:16" ht="15.95" hidden="1" customHeight="1">
      <c r="A24" s="38"/>
      <c r="B24" s="43"/>
      <c r="C24" s="46"/>
      <c r="D24" s="45"/>
      <c r="E24" s="45"/>
      <c r="F24" s="45"/>
      <c r="G24" s="45"/>
      <c r="H24" s="45"/>
      <c r="I24" s="45"/>
      <c r="J24" s="45"/>
      <c r="K24" s="45"/>
      <c r="L24" s="45"/>
      <c r="M24" s="45"/>
      <c r="N24" s="45"/>
      <c r="O24" s="45"/>
      <c r="P24" s="45"/>
    </row>
    <row r="25" spans="1:16" ht="15.95" hidden="1" customHeight="1">
      <c r="A25" s="38"/>
      <c r="B25" s="43"/>
      <c r="C25" s="46"/>
      <c r="D25" s="44"/>
      <c r="E25" s="44"/>
      <c r="F25" s="44"/>
      <c r="G25" s="44"/>
      <c r="H25" s="44"/>
      <c r="I25" s="44"/>
      <c r="J25" s="44"/>
      <c r="K25" s="44"/>
      <c r="L25" s="44"/>
      <c r="M25" s="44"/>
      <c r="N25" s="44"/>
      <c r="O25" s="44"/>
      <c r="P25" s="44"/>
    </row>
    <row r="26" spans="1:16" ht="15.95" hidden="1" customHeight="1">
      <c r="A26" s="38"/>
      <c r="B26" s="43"/>
      <c r="C26" s="46"/>
      <c r="D26" s="45"/>
      <c r="E26" s="45"/>
      <c r="F26" s="45"/>
      <c r="G26" s="45"/>
      <c r="H26" s="45"/>
      <c r="I26" s="45"/>
      <c r="J26" s="45"/>
      <c r="K26" s="45"/>
      <c r="L26" s="45"/>
      <c r="M26" s="45"/>
      <c r="N26" s="45"/>
      <c r="O26" s="45"/>
      <c r="P26" s="45"/>
    </row>
    <row r="27" spans="1:16" ht="15.95" hidden="1" customHeight="1">
      <c r="A27" s="38"/>
      <c r="B27" s="43"/>
      <c r="C27" s="46"/>
      <c r="D27" s="44"/>
      <c r="E27" s="44"/>
      <c r="F27" s="44"/>
      <c r="G27" s="44"/>
      <c r="H27" s="44"/>
      <c r="I27" s="44"/>
      <c r="J27" s="44"/>
      <c r="K27" s="44"/>
      <c r="L27" s="44"/>
      <c r="M27" s="44"/>
      <c r="N27" s="44"/>
      <c r="O27" s="44"/>
      <c r="P27" s="44"/>
    </row>
    <row r="28" spans="1:16" ht="15.95" hidden="1" customHeight="1">
      <c r="A28" s="38"/>
      <c r="B28" s="43"/>
      <c r="C28" s="46"/>
      <c r="D28" s="45"/>
      <c r="E28" s="45"/>
      <c r="F28" s="45"/>
      <c r="G28" s="45"/>
      <c r="H28" s="45"/>
      <c r="I28" s="45"/>
      <c r="J28" s="45"/>
      <c r="K28" s="45"/>
      <c r="L28" s="45"/>
      <c r="M28" s="45"/>
      <c r="N28" s="45"/>
      <c r="O28" s="45"/>
      <c r="P28" s="45"/>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711" priority="90" rank="1"/>
  </conditionalFormatting>
  <conditionalFormatting sqref="E11:P11">
    <cfRule type="top10" dxfId="710" priority="89" rank="1"/>
  </conditionalFormatting>
  <conditionalFormatting sqref="E13:P13">
    <cfRule type="top10" dxfId="709" priority="88" rank="1"/>
  </conditionalFormatting>
  <conditionalFormatting sqref="E15:P15">
    <cfRule type="top10" dxfId="708" priority="87" rank="1"/>
  </conditionalFormatting>
  <conditionalFormatting sqref="E17:P17">
    <cfRule type="top10" dxfId="707" priority="86" rank="1"/>
  </conditionalFormatting>
  <conditionalFormatting sqref="E19:P19">
    <cfRule type="top10" dxfId="706" priority="85" rank="1"/>
  </conditionalFormatting>
  <conditionalFormatting sqref="E21:P21">
    <cfRule type="top10" dxfId="705" priority="84" rank="1"/>
  </conditionalFormatting>
  <conditionalFormatting sqref="E23:P23">
    <cfRule type="top10" dxfId="704" priority="82" rank="1"/>
  </conditionalFormatting>
  <conditionalFormatting sqref="E25:P25">
    <cfRule type="top10" dxfId="703" priority="81" rank="1"/>
  </conditionalFormatting>
  <conditionalFormatting sqref="E27:P27">
    <cfRule type="top10" dxfId="702" priority="80" rank="1"/>
  </conditionalFormatting>
  <conditionalFormatting sqref="E29:P29">
    <cfRule type="top10" dxfId="701" priority="79" rank="1"/>
  </conditionalFormatting>
  <conditionalFormatting sqref="E31:P31">
    <cfRule type="top10" dxfId="700" priority="78" rank="1"/>
  </conditionalFormatting>
  <conditionalFormatting sqref="E33:P33">
    <cfRule type="top10" dxfId="699" priority="77" rank="1"/>
  </conditionalFormatting>
  <conditionalFormatting sqref="E35:P35">
    <cfRule type="top10" dxfId="698" priority="76" rank="1"/>
  </conditionalFormatting>
  <conditionalFormatting sqref="E37:P37">
    <cfRule type="top10" dxfId="697" priority="75" rank="1"/>
  </conditionalFormatting>
  <conditionalFormatting sqref="E39:P39">
    <cfRule type="top10" dxfId="696" priority="74" rank="1"/>
  </conditionalFormatting>
  <conditionalFormatting sqref="E41:P41">
    <cfRule type="top10" dxfId="695" priority="73" rank="1"/>
  </conditionalFormatting>
  <conditionalFormatting sqref="E43:P43">
    <cfRule type="top10" dxfId="694" priority="72" rank="1"/>
  </conditionalFormatting>
  <conditionalFormatting sqref="E45:P45">
    <cfRule type="top10" dxfId="693" priority="71" rank="1"/>
  </conditionalFormatting>
  <conditionalFormatting sqref="E47:P47">
    <cfRule type="top10" dxfId="692" priority="70" rank="1"/>
  </conditionalFormatting>
  <conditionalFormatting sqref="E49:P49">
    <cfRule type="top10" dxfId="691" priority="69" rank="1"/>
  </conditionalFormatting>
  <conditionalFormatting sqref="E51:P51">
    <cfRule type="top10" dxfId="690" priority="68" rank="1"/>
  </conditionalFormatting>
  <conditionalFormatting sqref="E53:P53">
    <cfRule type="top10" dxfId="689" priority="67" rank="1"/>
  </conditionalFormatting>
  <conditionalFormatting sqref="E55:P55">
    <cfRule type="top10" dxfId="688" priority="66" rank="1"/>
  </conditionalFormatting>
  <conditionalFormatting sqref="E57:P57">
    <cfRule type="top10" dxfId="687" priority="65" rank="1"/>
  </conditionalFormatting>
  <conditionalFormatting sqref="E59:P59">
    <cfRule type="top10" dxfId="686" priority="64" rank="1"/>
  </conditionalFormatting>
  <conditionalFormatting sqref="E61:P61">
    <cfRule type="top10" dxfId="685" priority="63" rank="1"/>
  </conditionalFormatting>
  <conditionalFormatting sqref="E63:P63">
    <cfRule type="top10" dxfId="684" priority="62" rank="1"/>
  </conditionalFormatting>
  <conditionalFormatting sqref="E65:P65">
    <cfRule type="top10" dxfId="683" priority="61" rank="1"/>
  </conditionalFormatting>
  <conditionalFormatting sqref="E67:P67">
    <cfRule type="top10" dxfId="682" priority="60" rank="1"/>
  </conditionalFormatting>
  <conditionalFormatting sqref="E69:P69">
    <cfRule type="top10" dxfId="681" priority="59" rank="1"/>
  </conditionalFormatting>
  <conditionalFormatting sqref="E71:P71">
    <cfRule type="top10" dxfId="680" priority="58" rank="1"/>
  </conditionalFormatting>
  <conditionalFormatting sqref="E73:P73">
    <cfRule type="top10" dxfId="679" priority="57" rank="1"/>
  </conditionalFormatting>
  <conditionalFormatting sqref="E75:P75">
    <cfRule type="top10" dxfId="678" priority="56" rank="1"/>
  </conditionalFormatting>
  <conditionalFormatting sqref="E77:P77">
    <cfRule type="top10" dxfId="677" priority="55" rank="1"/>
  </conditionalFormatting>
  <conditionalFormatting sqref="E79:P79">
    <cfRule type="top10" dxfId="676" priority="54" rank="1"/>
  </conditionalFormatting>
  <conditionalFormatting sqref="E81:P81">
    <cfRule type="top10" dxfId="675" priority="53" rank="1"/>
  </conditionalFormatting>
  <conditionalFormatting sqref="E83:P83">
    <cfRule type="top10" dxfId="674" priority="52" rank="1"/>
  </conditionalFormatting>
  <conditionalFormatting sqref="E85:P85">
    <cfRule type="top10" dxfId="673" priority="51" rank="1"/>
  </conditionalFormatting>
  <conditionalFormatting sqref="E87:P87">
    <cfRule type="top10" dxfId="672" priority="50" rank="1"/>
  </conditionalFormatting>
  <conditionalFormatting sqref="E89:P89">
    <cfRule type="top10" dxfId="671" priority="49" rank="1"/>
  </conditionalFormatting>
  <conditionalFormatting sqref="E91:P91">
    <cfRule type="top10" dxfId="670" priority="48" rank="1"/>
  </conditionalFormatting>
  <conditionalFormatting sqref="E93:P93">
    <cfRule type="top10" dxfId="669" priority="47" rank="1"/>
  </conditionalFormatting>
  <conditionalFormatting sqref="E95:P95">
    <cfRule type="top10" dxfId="668" priority="46" rank="1"/>
  </conditionalFormatting>
  <conditionalFormatting sqref="E97:P97">
    <cfRule type="top10" dxfId="667" priority="45" rank="1"/>
  </conditionalFormatting>
  <conditionalFormatting sqref="E99:P99">
    <cfRule type="top10" dxfId="666" priority="44" rank="1"/>
  </conditionalFormatting>
  <conditionalFormatting sqref="E101:P101">
    <cfRule type="top10" dxfId="665" priority="43" rank="1"/>
  </conditionalFormatting>
  <conditionalFormatting sqref="E103:P103">
    <cfRule type="top10" dxfId="664" priority="42" rank="1"/>
  </conditionalFormatting>
  <conditionalFormatting sqref="E105:P105">
    <cfRule type="top10" dxfId="663" priority="41" rank="1"/>
  </conditionalFormatting>
  <conditionalFormatting sqref="E107:P107">
    <cfRule type="top10" dxfId="662" priority="40" rank="1"/>
  </conditionalFormatting>
  <conditionalFormatting sqref="E109:P109">
    <cfRule type="top10" dxfId="661" priority="39" rank="1"/>
  </conditionalFormatting>
  <conditionalFormatting sqref="E111:P111">
    <cfRule type="top10" dxfId="660" priority="38" rank="1"/>
  </conditionalFormatting>
  <conditionalFormatting sqref="E113:P113">
    <cfRule type="top10" dxfId="659" priority="37" rank="1"/>
  </conditionalFormatting>
  <conditionalFormatting sqref="E115:P115">
    <cfRule type="top10" dxfId="658" priority="36" rank="1"/>
  </conditionalFormatting>
  <conditionalFormatting sqref="E117:P117">
    <cfRule type="top10" dxfId="657" priority="35" rank="1"/>
  </conditionalFormatting>
  <conditionalFormatting sqref="E119:P119">
    <cfRule type="top10" dxfId="656" priority="34" rank="1"/>
  </conditionalFormatting>
  <conditionalFormatting sqref="E121:P121">
    <cfRule type="top10" dxfId="655" priority="33" rank="1"/>
  </conditionalFormatting>
  <conditionalFormatting sqref="E123:P123">
    <cfRule type="top10" dxfId="654" priority="32" rank="1"/>
  </conditionalFormatting>
  <conditionalFormatting sqref="E125:P125">
    <cfRule type="top10" dxfId="653" priority="31" rank="1"/>
  </conditionalFormatting>
  <conditionalFormatting sqref="E127:P127">
    <cfRule type="top10" dxfId="652" priority="30" rank="1"/>
  </conditionalFormatting>
  <conditionalFormatting sqref="E129:P129">
    <cfRule type="top10" dxfId="651" priority="29" rank="1"/>
  </conditionalFormatting>
  <conditionalFormatting sqref="E131:P131">
    <cfRule type="top10" dxfId="650" priority="28" rank="1"/>
  </conditionalFormatting>
  <conditionalFormatting sqref="E133:P133">
    <cfRule type="top10" dxfId="649" priority="27" rank="1"/>
  </conditionalFormatting>
  <conditionalFormatting sqref="E135:P135">
    <cfRule type="top10" dxfId="648" priority="26" rank="1"/>
  </conditionalFormatting>
  <conditionalFormatting sqref="E137:P137">
    <cfRule type="top10" dxfId="647" priority="25" rank="1"/>
  </conditionalFormatting>
  <conditionalFormatting sqref="E139:P139">
    <cfRule type="top10" dxfId="646" priority="24" rank="1"/>
  </conditionalFormatting>
  <conditionalFormatting sqref="E141:P141">
    <cfRule type="top10" dxfId="645" priority="23" rank="1"/>
  </conditionalFormatting>
  <conditionalFormatting sqref="E143:P143">
    <cfRule type="top10" dxfId="644" priority="22" rank="1"/>
  </conditionalFormatting>
  <conditionalFormatting sqref="E145:P145">
    <cfRule type="top10" dxfId="643" priority="21" rank="1"/>
  </conditionalFormatting>
  <conditionalFormatting sqref="E147:P147">
    <cfRule type="top10" dxfId="642" priority="20" rank="1"/>
  </conditionalFormatting>
  <conditionalFormatting sqref="E149:P149">
    <cfRule type="top10" dxfId="641" priority="19" rank="1"/>
  </conditionalFormatting>
  <conditionalFormatting sqref="E151:P151">
    <cfRule type="top10" dxfId="640" priority="18" rank="1"/>
  </conditionalFormatting>
  <conditionalFormatting sqref="E153:P153">
    <cfRule type="top10" dxfId="639" priority="17" rank="1"/>
  </conditionalFormatting>
  <conditionalFormatting sqref="E155:P155">
    <cfRule type="top10" dxfId="638" priority="16" rank="1"/>
  </conditionalFormatting>
  <conditionalFormatting sqref="E157:P157">
    <cfRule type="top10" dxfId="637" priority="15" rank="1"/>
  </conditionalFormatting>
  <conditionalFormatting sqref="E159:P159">
    <cfRule type="top10" dxfId="636" priority="14" rank="1"/>
  </conditionalFormatting>
  <conditionalFormatting sqref="E161:P161">
    <cfRule type="top10" dxfId="635" priority="13" rank="1"/>
  </conditionalFormatting>
  <conditionalFormatting sqref="E163:P163">
    <cfRule type="top10" dxfId="634" priority="12" rank="1"/>
  </conditionalFormatting>
  <conditionalFormatting sqref="E165:P165">
    <cfRule type="top10" dxfId="633" priority="11" rank="1"/>
  </conditionalFormatting>
  <conditionalFormatting sqref="E167:P167">
    <cfRule type="top10" dxfId="632" priority="10" rank="1"/>
  </conditionalFormatting>
  <conditionalFormatting sqref="E169:P169">
    <cfRule type="top10" dxfId="631" priority="9" rank="1"/>
  </conditionalFormatting>
  <conditionalFormatting sqref="E171:P171">
    <cfRule type="top10" dxfId="630" priority="8" rank="1"/>
  </conditionalFormatting>
  <conditionalFormatting sqref="E173:P173">
    <cfRule type="top10" dxfId="629" priority="7" rank="1"/>
  </conditionalFormatting>
  <conditionalFormatting sqref="E175:P175">
    <cfRule type="top10" dxfId="628" priority="6" rank="1"/>
  </conditionalFormatting>
  <conditionalFormatting sqref="E177:P177">
    <cfRule type="top10" dxfId="627" priority="5" rank="1"/>
  </conditionalFormatting>
  <conditionalFormatting sqref="E179:P179">
    <cfRule type="top10" dxfId="626" priority="4" rank="1"/>
  </conditionalFormatting>
  <conditionalFormatting sqref="E181:P181">
    <cfRule type="top10" dxfId="625" priority="3" rank="1"/>
  </conditionalFormatting>
  <conditionalFormatting sqref="E183:P183">
    <cfRule type="top10" dxfId="624" priority="2" rank="1"/>
  </conditionalFormatting>
  <conditionalFormatting sqref="E185:P185">
    <cfRule type="top10" dxfId="62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333</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0.01</v>
      </c>
      <c r="T9" s="33">
        <v>6.4712041884816759E-2</v>
      </c>
    </row>
    <row r="10" spans="1:20" ht="15.95" customHeight="1">
      <c r="B10" s="57" t="s">
        <v>334</v>
      </c>
      <c r="C10" s="52" t="s">
        <v>280</v>
      </c>
      <c r="D10" s="34">
        <v>1604</v>
      </c>
      <c r="E10" s="35">
        <v>389</v>
      </c>
      <c r="F10" s="36">
        <v>184</v>
      </c>
      <c r="G10" s="36">
        <v>61</v>
      </c>
      <c r="H10" s="36">
        <v>78</v>
      </c>
      <c r="I10" s="36">
        <v>189</v>
      </c>
      <c r="J10" s="36">
        <v>314</v>
      </c>
      <c r="K10" s="36">
        <v>66</v>
      </c>
      <c r="L10" s="36">
        <v>123</v>
      </c>
      <c r="M10" s="36">
        <v>36</v>
      </c>
      <c r="N10" s="36">
        <v>108</v>
      </c>
      <c r="O10" s="36">
        <v>333</v>
      </c>
      <c r="P10" s="36">
        <v>75</v>
      </c>
      <c r="Q10" s="36">
        <v>271</v>
      </c>
      <c r="R10" s="36">
        <v>194</v>
      </c>
      <c r="S10" s="36">
        <v>23</v>
      </c>
      <c r="T10" s="36">
        <v>118</v>
      </c>
    </row>
    <row r="11" spans="1:20" ht="15.95" customHeight="1">
      <c r="B11" s="58"/>
      <c r="C11" s="53"/>
      <c r="D11" s="18">
        <v>1</v>
      </c>
      <c r="E11" s="19">
        <v>0.24251870324189526</v>
      </c>
      <c r="F11" s="20">
        <v>0.11471321695760599</v>
      </c>
      <c r="G11" s="20">
        <v>3.8029925187032416E-2</v>
      </c>
      <c r="H11" s="20">
        <v>4.8628428927680795E-2</v>
      </c>
      <c r="I11" s="20">
        <v>0.11783042394014963</v>
      </c>
      <c r="J11" s="20">
        <v>0.19576059850374064</v>
      </c>
      <c r="K11" s="20">
        <v>4.1147132169576058E-2</v>
      </c>
      <c r="L11" s="20">
        <v>7.6683291770573564E-2</v>
      </c>
      <c r="M11" s="20">
        <v>2.2443890274314215E-2</v>
      </c>
      <c r="N11" s="20">
        <v>6.7331670822942641E-2</v>
      </c>
      <c r="O11" s="20">
        <v>0.20760598503740649</v>
      </c>
      <c r="P11" s="20">
        <v>4.6758104738154616E-2</v>
      </c>
      <c r="Q11" s="20">
        <v>0.16895261845386533</v>
      </c>
      <c r="R11" s="20">
        <v>0.12094763092269327</v>
      </c>
      <c r="S11" s="20">
        <v>1.4E-2</v>
      </c>
      <c r="T11" s="20">
        <v>7.3566084788029923E-2</v>
      </c>
    </row>
    <row r="12" spans="1:20" ht="15.95" customHeight="1">
      <c r="B12" s="58"/>
      <c r="C12" s="54" t="s">
        <v>281</v>
      </c>
      <c r="D12" s="21">
        <v>5746</v>
      </c>
      <c r="E12" s="22">
        <v>1491</v>
      </c>
      <c r="F12" s="23">
        <v>606</v>
      </c>
      <c r="G12" s="23">
        <v>227</v>
      </c>
      <c r="H12" s="23">
        <v>287</v>
      </c>
      <c r="I12" s="23">
        <v>611</v>
      </c>
      <c r="J12" s="23">
        <v>1504</v>
      </c>
      <c r="K12" s="23">
        <v>256</v>
      </c>
      <c r="L12" s="23">
        <v>494</v>
      </c>
      <c r="M12" s="23">
        <v>107</v>
      </c>
      <c r="N12" s="23">
        <v>443</v>
      </c>
      <c r="O12" s="23">
        <v>1338</v>
      </c>
      <c r="P12" s="23">
        <v>220</v>
      </c>
      <c r="Q12" s="23">
        <v>1172</v>
      </c>
      <c r="R12" s="23">
        <v>737</v>
      </c>
      <c r="S12" s="23">
        <v>45</v>
      </c>
      <c r="T12" s="23">
        <v>266</v>
      </c>
    </row>
    <row r="13" spans="1:20" ht="15.95" customHeight="1">
      <c r="B13" s="58"/>
      <c r="C13" s="53"/>
      <c r="D13" s="24">
        <v>1</v>
      </c>
      <c r="E13" s="19">
        <v>0.25948485903237034</v>
      </c>
      <c r="F13" s="20">
        <v>0.1054646710755308</v>
      </c>
      <c r="G13" s="20">
        <v>3.950574312565263E-2</v>
      </c>
      <c r="H13" s="20">
        <v>4.9947789766794294E-2</v>
      </c>
      <c r="I13" s="20">
        <v>0.10633484162895927</v>
      </c>
      <c r="J13" s="20">
        <v>0.26174730247128436</v>
      </c>
      <c r="K13" s="20">
        <v>4.4552732335537769E-2</v>
      </c>
      <c r="L13" s="20">
        <v>8.5972850678733032E-2</v>
      </c>
      <c r="M13" s="20">
        <v>1.8621649843369302E-2</v>
      </c>
      <c r="N13" s="20">
        <v>7.7097111033762614E-2</v>
      </c>
      <c r="O13" s="20">
        <v>0.2328576400974591</v>
      </c>
      <c r="P13" s="20">
        <v>3.828750435085277E-2</v>
      </c>
      <c r="Q13" s="20">
        <v>0.20396797772363384</v>
      </c>
      <c r="R13" s="20">
        <v>0.12826313957535676</v>
      </c>
      <c r="S13" s="20">
        <v>8.0000000000000002E-3</v>
      </c>
      <c r="T13" s="20">
        <v>4.6293073442394708E-2</v>
      </c>
    </row>
    <row r="14" spans="1:20" ht="15.95" customHeight="1">
      <c r="B14" s="58"/>
      <c r="C14" s="60" t="s">
        <v>282</v>
      </c>
      <c r="D14" s="21">
        <v>974</v>
      </c>
      <c r="E14" s="22">
        <v>195</v>
      </c>
      <c r="F14" s="23">
        <v>107</v>
      </c>
      <c r="G14" s="23">
        <v>32</v>
      </c>
      <c r="H14" s="23">
        <v>57</v>
      </c>
      <c r="I14" s="23">
        <v>136</v>
      </c>
      <c r="J14" s="23">
        <v>259</v>
      </c>
      <c r="K14" s="23">
        <v>33</v>
      </c>
      <c r="L14" s="23">
        <v>77</v>
      </c>
      <c r="M14" s="23">
        <v>19</v>
      </c>
      <c r="N14" s="23">
        <v>85</v>
      </c>
      <c r="O14" s="23">
        <v>242</v>
      </c>
      <c r="P14" s="23">
        <v>40</v>
      </c>
      <c r="Q14" s="23">
        <v>184</v>
      </c>
      <c r="R14" s="23">
        <v>105</v>
      </c>
      <c r="S14" s="23">
        <v>10</v>
      </c>
      <c r="T14" s="23">
        <v>47</v>
      </c>
    </row>
    <row r="15" spans="1:20" ht="15.95" customHeight="1">
      <c r="B15" s="58"/>
      <c r="C15" s="61"/>
      <c r="D15" s="24">
        <v>1</v>
      </c>
      <c r="E15" s="19">
        <v>0.20020533880903491</v>
      </c>
      <c r="F15" s="20">
        <v>0.10985626283367557</v>
      </c>
      <c r="G15" s="20">
        <v>3.2854209445585217E-2</v>
      </c>
      <c r="H15" s="20">
        <v>5.8521560574948665E-2</v>
      </c>
      <c r="I15" s="20">
        <v>0.13963039014373715</v>
      </c>
      <c r="J15" s="20">
        <v>0.26591375770020537</v>
      </c>
      <c r="K15" s="20">
        <v>3.3880903490759756E-2</v>
      </c>
      <c r="L15" s="20">
        <v>7.9055441478439431E-2</v>
      </c>
      <c r="M15" s="20">
        <v>1.9507186858316223E-2</v>
      </c>
      <c r="N15" s="20">
        <v>8.7268993839835732E-2</v>
      </c>
      <c r="O15" s="20">
        <v>0.24845995893223818</v>
      </c>
      <c r="P15" s="20">
        <v>4.1067761806981518E-2</v>
      </c>
      <c r="Q15" s="20">
        <v>0.18891170431211499</v>
      </c>
      <c r="R15" s="20">
        <v>0.10780287474332649</v>
      </c>
      <c r="S15" s="20">
        <v>0.01</v>
      </c>
      <c r="T15" s="20">
        <v>4.8254620123203286E-2</v>
      </c>
    </row>
    <row r="16" spans="1:20" ht="15.95" customHeight="1">
      <c r="B16" s="58"/>
      <c r="C16" s="54" t="s">
        <v>283</v>
      </c>
      <c r="D16" s="21">
        <v>1890</v>
      </c>
      <c r="E16" s="22">
        <v>369</v>
      </c>
      <c r="F16" s="23">
        <v>211</v>
      </c>
      <c r="G16" s="23">
        <v>66</v>
      </c>
      <c r="H16" s="23">
        <v>85</v>
      </c>
      <c r="I16" s="23">
        <v>161</v>
      </c>
      <c r="J16" s="23">
        <v>766</v>
      </c>
      <c r="K16" s="23">
        <v>81</v>
      </c>
      <c r="L16" s="23">
        <v>153</v>
      </c>
      <c r="M16" s="23">
        <v>33</v>
      </c>
      <c r="N16" s="23">
        <v>159</v>
      </c>
      <c r="O16" s="23">
        <v>445</v>
      </c>
      <c r="P16" s="23">
        <v>74</v>
      </c>
      <c r="Q16" s="23">
        <v>479</v>
      </c>
      <c r="R16" s="23">
        <v>182</v>
      </c>
      <c r="S16" s="23">
        <v>14</v>
      </c>
      <c r="T16" s="23">
        <v>98</v>
      </c>
    </row>
    <row r="17" spans="1:20" ht="15.95" customHeight="1">
      <c r="B17" s="58"/>
      <c r="C17" s="53"/>
      <c r="D17" s="24">
        <v>1</v>
      </c>
      <c r="E17" s="19">
        <v>0.19523809523809524</v>
      </c>
      <c r="F17" s="20">
        <v>0.11164021164021164</v>
      </c>
      <c r="G17" s="20">
        <v>3.4920634920634921E-2</v>
      </c>
      <c r="H17" s="20">
        <v>4.4973544973544971E-2</v>
      </c>
      <c r="I17" s="20">
        <v>8.5185185185185183E-2</v>
      </c>
      <c r="J17" s="20">
        <v>0.40529100529100531</v>
      </c>
      <c r="K17" s="20">
        <v>4.2857142857142858E-2</v>
      </c>
      <c r="L17" s="20">
        <v>8.0952380952380956E-2</v>
      </c>
      <c r="M17" s="20">
        <v>1.7460317460317461E-2</v>
      </c>
      <c r="N17" s="20">
        <v>8.4126984126984133E-2</v>
      </c>
      <c r="O17" s="20">
        <v>0.23544973544973544</v>
      </c>
      <c r="P17" s="20">
        <v>3.9153439153439155E-2</v>
      </c>
      <c r="Q17" s="20">
        <v>0.25343915343915346</v>
      </c>
      <c r="R17" s="20">
        <v>9.6296296296296297E-2</v>
      </c>
      <c r="S17" s="20">
        <v>7.0000000000000001E-3</v>
      </c>
      <c r="T17" s="20">
        <v>5.185185185185185E-2</v>
      </c>
    </row>
    <row r="18" spans="1:20" ht="15.95" customHeight="1">
      <c r="B18" s="58"/>
      <c r="C18" s="54" t="s">
        <v>106</v>
      </c>
      <c r="D18" s="21">
        <v>520</v>
      </c>
      <c r="E18" s="22">
        <v>110</v>
      </c>
      <c r="F18" s="23">
        <v>69</v>
      </c>
      <c r="G18" s="23">
        <v>24</v>
      </c>
      <c r="H18" s="23">
        <v>19</v>
      </c>
      <c r="I18" s="23">
        <v>49</v>
      </c>
      <c r="J18" s="23">
        <v>173</v>
      </c>
      <c r="K18" s="23">
        <v>25</v>
      </c>
      <c r="L18" s="23">
        <v>50</v>
      </c>
      <c r="M18" s="23">
        <v>18</v>
      </c>
      <c r="N18" s="23">
        <v>37</v>
      </c>
      <c r="O18" s="23">
        <v>138</v>
      </c>
      <c r="P18" s="23">
        <v>28</v>
      </c>
      <c r="Q18" s="23">
        <v>91</v>
      </c>
      <c r="R18" s="23">
        <v>59</v>
      </c>
      <c r="S18" s="23">
        <v>7</v>
      </c>
      <c r="T18" s="23">
        <v>38</v>
      </c>
    </row>
    <row r="19" spans="1:20" ht="15.95" customHeight="1">
      <c r="B19" s="58"/>
      <c r="C19" s="59"/>
      <c r="D19" s="18">
        <v>1</v>
      </c>
      <c r="E19" s="32">
        <v>0.21153846153846154</v>
      </c>
      <c r="F19" s="33">
        <v>0.13269230769230769</v>
      </c>
      <c r="G19" s="33">
        <v>4.6153846153846156E-2</v>
      </c>
      <c r="H19" s="33">
        <v>3.653846153846154E-2</v>
      </c>
      <c r="I19" s="33">
        <v>9.4230769230769229E-2</v>
      </c>
      <c r="J19" s="33">
        <v>0.33269230769230768</v>
      </c>
      <c r="K19" s="33">
        <v>4.807692307692308E-2</v>
      </c>
      <c r="L19" s="33">
        <v>9.6153846153846159E-2</v>
      </c>
      <c r="M19" s="33">
        <v>3.4615384615384617E-2</v>
      </c>
      <c r="N19" s="33">
        <v>7.1153846153846151E-2</v>
      </c>
      <c r="O19" s="33">
        <v>0.26538461538461539</v>
      </c>
      <c r="P19" s="33">
        <v>5.3846153846153849E-2</v>
      </c>
      <c r="Q19" s="33">
        <v>0.17499999999999999</v>
      </c>
      <c r="R19" s="33">
        <v>0.11346153846153846</v>
      </c>
      <c r="S19" s="33">
        <v>1.2999999999999999E-2</v>
      </c>
      <c r="T19" s="33">
        <v>7.3076923076923081E-2</v>
      </c>
    </row>
    <row r="20" spans="1:20" ht="15.95" customHeight="1">
      <c r="A20" s="38"/>
      <c r="B20" s="41"/>
      <c r="C20" s="47"/>
      <c r="D20" s="42"/>
      <c r="E20" s="42"/>
      <c r="F20" s="42"/>
      <c r="G20" s="42"/>
      <c r="H20" s="42"/>
      <c r="I20" s="42"/>
      <c r="J20" s="42"/>
      <c r="K20" s="42"/>
      <c r="L20" s="42"/>
      <c r="M20" s="42"/>
      <c r="N20" s="42"/>
      <c r="O20" s="42"/>
      <c r="P20" s="42"/>
      <c r="Q20" s="42"/>
      <c r="R20" s="42"/>
      <c r="S20" s="42"/>
      <c r="T20" s="42"/>
    </row>
    <row r="21" spans="1:20" ht="15.95" hidden="1" customHeight="1">
      <c r="A21" s="38"/>
      <c r="B21" s="43"/>
      <c r="C21" s="46"/>
      <c r="D21" s="44"/>
      <c r="E21" s="44"/>
      <c r="F21" s="44"/>
      <c r="G21" s="44"/>
      <c r="H21" s="44"/>
      <c r="I21" s="44"/>
      <c r="J21" s="44"/>
      <c r="K21" s="44"/>
      <c r="L21" s="44"/>
      <c r="M21" s="44"/>
      <c r="N21" s="44"/>
      <c r="O21" s="44"/>
      <c r="P21" s="44"/>
      <c r="Q21" s="44"/>
      <c r="R21" s="44"/>
      <c r="S21" s="44"/>
      <c r="T21" s="44"/>
    </row>
    <row r="22" spans="1:20" ht="15.95" hidden="1" customHeight="1">
      <c r="A22" s="38"/>
      <c r="B22" s="43"/>
      <c r="C22" s="46"/>
      <c r="D22" s="45"/>
      <c r="E22" s="45"/>
      <c r="F22" s="45"/>
      <c r="G22" s="45"/>
      <c r="H22" s="45"/>
      <c r="I22" s="45"/>
      <c r="J22" s="45"/>
      <c r="K22" s="45"/>
      <c r="L22" s="45"/>
      <c r="M22" s="45"/>
      <c r="N22" s="45"/>
      <c r="O22" s="45"/>
      <c r="P22" s="45"/>
      <c r="Q22" s="45"/>
      <c r="R22" s="45"/>
      <c r="S22" s="45"/>
      <c r="T22" s="45"/>
    </row>
    <row r="23" spans="1:20" ht="15.95" hidden="1" customHeight="1">
      <c r="A23" s="38"/>
      <c r="B23" s="43"/>
      <c r="C23" s="46"/>
      <c r="D23" s="44"/>
      <c r="E23" s="44"/>
      <c r="F23" s="44"/>
      <c r="G23" s="44"/>
      <c r="H23" s="44"/>
      <c r="I23" s="44"/>
      <c r="J23" s="44"/>
      <c r="K23" s="44"/>
      <c r="L23" s="44"/>
      <c r="M23" s="44"/>
      <c r="N23" s="44"/>
      <c r="O23" s="44"/>
      <c r="P23" s="44"/>
      <c r="Q23" s="44"/>
      <c r="R23" s="44"/>
      <c r="S23" s="44"/>
      <c r="T23" s="44"/>
    </row>
    <row r="24" spans="1:20" ht="15.95" hidden="1" customHeight="1">
      <c r="A24" s="38"/>
      <c r="B24" s="43"/>
      <c r="C24" s="46"/>
      <c r="D24" s="45"/>
      <c r="E24" s="45"/>
      <c r="F24" s="45"/>
      <c r="G24" s="45"/>
      <c r="H24" s="45"/>
      <c r="I24" s="45"/>
      <c r="J24" s="45"/>
      <c r="K24" s="45"/>
      <c r="L24" s="45"/>
      <c r="M24" s="45"/>
      <c r="N24" s="45"/>
      <c r="O24" s="45"/>
      <c r="P24" s="45"/>
      <c r="Q24" s="45"/>
      <c r="R24" s="45"/>
      <c r="S24" s="45"/>
      <c r="T24" s="45"/>
    </row>
    <row r="25" spans="1:20" ht="15.95" hidden="1" customHeight="1">
      <c r="A25" s="38"/>
      <c r="B25" s="43"/>
      <c r="C25" s="46"/>
      <c r="D25" s="44"/>
      <c r="E25" s="44"/>
      <c r="F25" s="44"/>
      <c r="G25" s="44"/>
      <c r="H25" s="44"/>
      <c r="I25" s="44"/>
      <c r="J25" s="44"/>
      <c r="K25" s="44"/>
      <c r="L25" s="44"/>
      <c r="M25" s="44"/>
      <c r="N25" s="44"/>
      <c r="O25" s="44"/>
      <c r="P25" s="44"/>
      <c r="Q25" s="44"/>
      <c r="R25" s="44"/>
      <c r="S25" s="44"/>
      <c r="T25" s="44"/>
    </row>
    <row r="26" spans="1:20" ht="15.95" hidden="1" customHeight="1">
      <c r="A26" s="38"/>
      <c r="B26" s="43"/>
      <c r="C26" s="46"/>
      <c r="D26" s="45"/>
      <c r="E26" s="45"/>
      <c r="F26" s="45"/>
      <c r="G26" s="45"/>
      <c r="H26" s="45"/>
      <c r="I26" s="45"/>
      <c r="J26" s="45"/>
      <c r="K26" s="45"/>
      <c r="L26" s="45"/>
      <c r="M26" s="45"/>
      <c r="N26" s="45"/>
      <c r="O26" s="45"/>
      <c r="P26" s="45"/>
      <c r="Q26" s="45"/>
      <c r="R26" s="45"/>
      <c r="S26" s="45"/>
      <c r="T26" s="45"/>
    </row>
    <row r="27" spans="1:20" ht="15.95" hidden="1" customHeight="1">
      <c r="A27" s="38"/>
      <c r="B27" s="43"/>
      <c r="C27" s="46"/>
      <c r="D27" s="44"/>
      <c r="E27" s="44"/>
      <c r="F27" s="44"/>
      <c r="G27" s="44"/>
      <c r="H27" s="44"/>
      <c r="I27" s="44"/>
      <c r="J27" s="44"/>
      <c r="K27" s="44"/>
      <c r="L27" s="44"/>
      <c r="M27" s="44"/>
      <c r="N27" s="44"/>
      <c r="O27" s="44"/>
      <c r="P27" s="44"/>
      <c r="Q27" s="44"/>
      <c r="R27" s="44"/>
      <c r="S27" s="44"/>
      <c r="T27" s="44"/>
    </row>
    <row r="28" spans="1:20" ht="15.95" hidden="1" customHeight="1">
      <c r="A28" s="38"/>
      <c r="B28" s="43"/>
      <c r="C28" s="46"/>
      <c r="D28" s="45"/>
      <c r="E28" s="45"/>
      <c r="F28" s="45"/>
      <c r="G28" s="45"/>
      <c r="H28" s="45"/>
      <c r="I28" s="45"/>
      <c r="J28" s="45"/>
      <c r="K28" s="45"/>
      <c r="L28" s="45"/>
      <c r="M28" s="45"/>
      <c r="N28" s="45"/>
      <c r="O28" s="45"/>
      <c r="P28" s="45"/>
      <c r="Q28" s="45"/>
      <c r="R28" s="45"/>
      <c r="S28" s="45"/>
      <c r="T28" s="45"/>
    </row>
    <row r="29" spans="1:20" ht="15.95" hidden="1" customHeight="1">
      <c r="A29" s="38"/>
      <c r="B29" s="43"/>
      <c r="C29" s="46"/>
      <c r="D29" s="44"/>
      <c r="E29" s="44"/>
      <c r="F29" s="44"/>
      <c r="G29" s="44"/>
      <c r="H29" s="44"/>
      <c r="I29" s="44"/>
      <c r="J29" s="44"/>
      <c r="K29" s="44"/>
      <c r="L29" s="44"/>
      <c r="M29" s="44"/>
      <c r="N29" s="44"/>
      <c r="O29" s="44"/>
      <c r="P29" s="44"/>
      <c r="Q29" s="44"/>
      <c r="R29" s="44"/>
      <c r="S29" s="44"/>
      <c r="T29" s="44"/>
    </row>
    <row r="30" spans="1:20" ht="15.95" hidden="1" customHeight="1">
      <c r="A30" s="38"/>
      <c r="B30" s="43"/>
      <c r="C30" s="46"/>
      <c r="D30" s="45"/>
      <c r="E30" s="45"/>
      <c r="F30" s="45"/>
      <c r="G30" s="45"/>
      <c r="H30" s="45"/>
      <c r="I30" s="45"/>
      <c r="J30" s="45"/>
      <c r="K30" s="45"/>
      <c r="L30" s="45"/>
      <c r="M30" s="45"/>
      <c r="N30" s="45"/>
      <c r="O30" s="45"/>
      <c r="P30" s="45"/>
      <c r="Q30" s="45"/>
      <c r="R30" s="45"/>
      <c r="S30" s="45"/>
      <c r="T30" s="45"/>
    </row>
    <row r="31" spans="1:20" ht="15.95" hidden="1" customHeight="1">
      <c r="A31" s="38"/>
      <c r="B31" s="43"/>
      <c r="C31" s="46"/>
      <c r="D31" s="44"/>
      <c r="E31" s="44"/>
      <c r="F31" s="44"/>
      <c r="G31" s="44"/>
      <c r="H31" s="44"/>
      <c r="I31" s="44"/>
      <c r="J31" s="44"/>
      <c r="K31" s="44"/>
      <c r="L31" s="44"/>
      <c r="M31" s="44"/>
      <c r="N31" s="44"/>
      <c r="O31" s="44"/>
      <c r="P31" s="44"/>
      <c r="Q31" s="44"/>
      <c r="R31" s="44"/>
      <c r="S31" s="44"/>
      <c r="T31" s="44"/>
    </row>
    <row r="32" spans="1:20" ht="15.95" hidden="1" customHeight="1">
      <c r="A32" s="38"/>
      <c r="B32" s="43"/>
      <c r="C32" s="46"/>
      <c r="D32" s="45"/>
      <c r="E32" s="45"/>
      <c r="F32" s="45"/>
      <c r="G32" s="45"/>
      <c r="H32" s="45"/>
      <c r="I32" s="45"/>
      <c r="J32" s="45"/>
      <c r="K32" s="45"/>
      <c r="L32" s="45"/>
      <c r="M32" s="45"/>
      <c r="N32" s="45"/>
      <c r="O32" s="45"/>
      <c r="P32" s="45"/>
      <c r="Q32" s="45"/>
      <c r="R32" s="45"/>
      <c r="S32" s="45"/>
      <c r="T32" s="45"/>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622" priority="90" rank="1"/>
  </conditionalFormatting>
  <conditionalFormatting sqref="E11:T11">
    <cfRule type="top10" dxfId="621" priority="89" rank="1"/>
  </conditionalFormatting>
  <conditionalFormatting sqref="E13:T13">
    <cfRule type="top10" dxfId="620" priority="88" rank="1"/>
  </conditionalFormatting>
  <conditionalFormatting sqref="E15:T15">
    <cfRule type="top10" dxfId="619" priority="87" rank="1"/>
  </conditionalFormatting>
  <conditionalFormatting sqref="E17:T17">
    <cfRule type="top10" dxfId="618" priority="86" rank="1"/>
  </conditionalFormatting>
  <conditionalFormatting sqref="E19:T19">
    <cfRule type="top10" dxfId="617" priority="85" rank="1"/>
  </conditionalFormatting>
  <conditionalFormatting sqref="E21:T21">
    <cfRule type="top10" dxfId="616" priority="83" rank="1"/>
  </conditionalFormatting>
  <conditionalFormatting sqref="E23:T23">
    <cfRule type="top10" dxfId="615" priority="82" rank="1"/>
  </conditionalFormatting>
  <conditionalFormatting sqref="E25:T25">
    <cfRule type="top10" dxfId="614" priority="81" rank="1"/>
  </conditionalFormatting>
  <conditionalFormatting sqref="E27:T27">
    <cfRule type="top10" dxfId="613" priority="80" rank="1"/>
  </conditionalFormatting>
  <conditionalFormatting sqref="E29:T29">
    <cfRule type="top10" dxfId="612" priority="79" rank="1"/>
  </conditionalFormatting>
  <conditionalFormatting sqref="E31:T31">
    <cfRule type="top10" dxfId="611" priority="78" rank="1"/>
  </conditionalFormatting>
  <conditionalFormatting sqref="E33:T33">
    <cfRule type="top10" dxfId="610" priority="77" rank="1"/>
  </conditionalFormatting>
  <conditionalFormatting sqref="E35:T35">
    <cfRule type="top10" dxfId="609" priority="76" rank="1"/>
  </conditionalFormatting>
  <conditionalFormatting sqref="E37:T37">
    <cfRule type="top10" dxfId="608" priority="75" rank="1"/>
  </conditionalFormatting>
  <conditionalFormatting sqref="E39:T39">
    <cfRule type="top10" dxfId="607" priority="74" rank="1"/>
  </conditionalFormatting>
  <conditionalFormatting sqref="E41:T41">
    <cfRule type="top10" dxfId="606" priority="73" rank="1"/>
  </conditionalFormatting>
  <conditionalFormatting sqref="E43:T43">
    <cfRule type="top10" dxfId="605" priority="72" rank="1"/>
  </conditionalFormatting>
  <conditionalFormatting sqref="E45:T45">
    <cfRule type="top10" dxfId="604" priority="71" rank="1"/>
  </conditionalFormatting>
  <conditionalFormatting sqref="E47:T47">
    <cfRule type="top10" dxfId="603" priority="70" rank="1"/>
  </conditionalFormatting>
  <conditionalFormatting sqref="E49:T49">
    <cfRule type="top10" dxfId="602" priority="69" rank="1"/>
  </conditionalFormatting>
  <conditionalFormatting sqref="E51:T51">
    <cfRule type="top10" dxfId="601" priority="68" rank="1"/>
  </conditionalFormatting>
  <conditionalFormatting sqref="E53:T53">
    <cfRule type="top10" dxfId="600" priority="67" rank="1"/>
  </conditionalFormatting>
  <conditionalFormatting sqref="E55:T55">
    <cfRule type="top10" dxfId="599" priority="66" rank="1"/>
  </conditionalFormatting>
  <conditionalFormatting sqref="E57:T57">
    <cfRule type="top10" dxfId="598" priority="65" rank="1"/>
  </conditionalFormatting>
  <conditionalFormatting sqref="E59:T59">
    <cfRule type="top10" dxfId="597" priority="64" rank="1"/>
  </conditionalFormatting>
  <conditionalFormatting sqref="E61:T61">
    <cfRule type="top10" dxfId="596" priority="63" rank="1"/>
  </conditionalFormatting>
  <conditionalFormatting sqref="E63:T63">
    <cfRule type="top10" dxfId="595" priority="62" rank="1"/>
  </conditionalFormatting>
  <conditionalFormatting sqref="E65:T65">
    <cfRule type="top10" dxfId="594" priority="61" rank="1"/>
  </conditionalFormatting>
  <conditionalFormatting sqref="E67:T67">
    <cfRule type="top10" dxfId="593" priority="60" rank="1"/>
  </conditionalFormatting>
  <conditionalFormatting sqref="E69:T69">
    <cfRule type="top10" dxfId="592" priority="59" rank="1"/>
  </conditionalFormatting>
  <conditionalFormatting sqref="E71:T71">
    <cfRule type="top10" dxfId="591" priority="58" rank="1"/>
  </conditionalFormatting>
  <conditionalFormatting sqref="E73:T73">
    <cfRule type="top10" dxfId="590" priority="57" rank="1"/>
  </conditionalFormatting>
  <conditionalFormatting sqref="E75:T75">
    <cfRule type="top10" dxfId="589" priority="56" rank="1"/>
  </conditionalFormatting>
  <conditionalFormatting sqref="E77:T77">
    <cfRule type="top10" dxfId="588" priority="55" rank="1"/>
  </conditionalFormatting>
  <conditionalFormatting sqref="E79:T79">
    <cfRule type="top10" dxfId="587" priority="54" rank="1"/>
  </conditionalFormatting>
  <conditionalFormatting sqref="E81:T81">
    <cfRule type="top10" dxfId="586" priority="53" rank="1"/>
  </conditionalFormatting>
  <conditionalFormatting sqref="E83:T83">
    <cfRule type="top10" dxfId="585" priority="52" rank="1"/>
  </conditionalFormatting>
  <conditionalFormatting sqref="E85:T85">
    <cfRule type="top10" dxfId="584" priority="51" rank="1"/>
  </conditionalFormatting>
  <conditionalFormatting sqref="E87:T87">
    <cfRule type="top10" dxfId="583" priority="50" rank="1"/>
  </conditionalFormatting>
  <conditionalFormatting sqref="E89:T89">
    <cfRule type="top10" dxfId="582" priority="49" rank="1"/>
  </conditionalFormatting>
  <conditionalFormatting sqref="E91:T91">
    <cfRule type="top10" dxfId="581" priority="48" rank="1"/>
  </conditionalFormatting>
  <conditionalFormatting sqref="E93:T93">
    <cfRule type="top10" dxfId="580" priority="47" rank="1"/>
  </conditionalFormatting>
  <conditionalFormatting sqref="E95:T95">
    <cfRule type="top10" dxfId="579" priority="46" rank="1"/>
  </conditionalFormatting>
  <conditionalFormatting sqref="E97:T97">
    <cfRule type="top10" dxfId="578" priority="45" rank="1"/>
  </conditionalFormatting>
  <conditionalFormatting sqref="E99:T99">
    <cfRule type="top10" dxfId="577" priority="44" rank="1"/>
  </conditionalFormatting>
  <conditionalFormatting sqref="E101:T101">
    <cfRule type="top10" dxfId="576" priority="43" rank="1"/>
  </conditionalFormatting>
  <conditionalFormatting sqref="E103:T103">
    <cfRule type="top10" dxfId="575" priority="42" rank="1"/>
  </conditionalFormatting>
  <conditionalFormatting sqref="E105:T105">
    <cfRule type="top10" dxfId="574" priority="41" rank="1"/>
  </conditionalFormatting>
  <conditionalFormatting sqref="E107:T107">
    <cfRule type="top10" dxfId="573" priority="40" rank="1"/>
  </conditionalFormatting>
  <conditionalFormatting sqref="E109:T109">
    <cfRule type="top10" dxfId="572" priority="39" rank="1"/>
  </conditionalFormatting>
  <conditionalFormatting sqref="E111:T111">
    <cfRule type="top10" dxfId="571" priority="38" rank="1"/>
  </conditionalFormatting>
  <conditionalFormatting sqref="E113:T113">
    <cfRule type="top10" dxfId="570" priority="37" rank="1"/>
  </conditionalFormatting>
  <conditionalFormatting sqref="E115:T115">
    <cfRule type="top10" dxfId="569" priority="36" rank="1"/>
  </conditionalFormatting>
  <conditionalFormatting sqref="E117:T117">
    <cfRule type="top10" dxfId="568" priority="35" rank="1"/>
  </conditionalFormatting>
  <conditionalFormatting sqref="E119:T119">
    <cfRule type="top10" dxfId="567" priority="34" rank="1"/>
  </conditionalFormatting>
  <conditionalFormatting sqref="E121:T121">
    <cfRule type="top10" dxfId="566" priority="33" rank="1"/>
  </conditionalFormatting>
  <conditionalFormatting sqref="E123:T123">
    <cfRule type="top10" dxfId="565" priority="32" rank="1"/>
  </conditionalFormatting>
  <conditionalFormatting sqref="E125:T125">
    <cfRule type="top10" dxfId="564" priority="31" rank="1"/>
  </conditionalFormatting>
  <conditionalFormatting sqref="E127:T127">
    <cfRule type="top10" dxfId="563" priority="30" rank="1"/>
  </conditionalFormatting>
  <conditionalFormatting sqref="E129:T129">
    <cfRule type="top10" dxfId="562" priority="29" rank="1"/>
  </conditionalFormatting>
  <conditionalFormatting sqref="E131:T131">
    <cfRule type="top10" dxfId="561" priority="28" rank="1"/>
  </conditionalFormatting>
  <conditionalFormatting sqref="E133:T133">
    <cfRule type="top10" dxfId="560" priority="27" rank="1"/>
  </conditionalFormatting>
  <conditionalFormatting sqref="E135:T135">
    <cfRule type="top10" dxfId="559" priority="26" rank="1"/>
  </conditionalFormatting>
  <conditionalFormatting sqref="E137:T137">
    <cfRule type="top10" dxfId="558" priority="25" rank="1"/>
  </conditionalFormatting>
  <conditionalFormatting sqref="E139:T139">
    <cfRule type="top10" dxfId="557" priority="24" rank="1"/>
  </conditionalFormatting>
  <conditionalFormatting sqref="E141:T141">
    <cfRule type="top10" dxfId="556" priority="23" rank="1"/>
  </conditionalFormatting>
  <conditionalFormatting sqref="E143:T143">
    <cfRule type="top10" dxfId="555" priority="22" rank="1"/>
  </conditionalFormatting>
  <conditionalFormatting sqref="E145:T145">
    <cfRule type="top10" dxfId="554" priority="21" rank="1"/>
  </conditionalFormatting>
  <conditionalFormatting sqref="E147:T147">
    <cfRule type="top10" dxfId="553" priority="20" rank="1"/>
  </conditionalFormatting>
  <conditionalFormatting sqref="E149:T149">
    <cfRule type="top10" dxfId="552" priority="19" rank="1"/>
  </conditionalFormatting>
  <conditionalFormatting sqref="E151:T151">
    <cfRule type="top10" dxfId="551" priority="18" rank="1"/>
  </conditionalFormatting>
  <conditionalFormatting sqref="E153:T153">
    <cfRule type="top10" dxfId="550" priority="17" rank="1"/>
  </conditionalFormatting>
  <conditionalFormatting sqref="E155:T155">
    <cfRule type="top10" dxfId="549" priority="16" rank="1"/>
  </conditionalFormatting>
  <conditionalFormatting sqref="E157:T157">
    <cfRule type="top10" dxfId="548" priority="15" rank="1"/>
  </conditionalFormatting>
  <conditionalFormatting sqref="E159:T159">
    <cfRule type="top10" dxfId="547" priority="14" rank="1"/>
  </conditionalFormatting>
  <conditionalFormatting sqref="E161:T161">
    <cfRule type="top10" dxfId="546" priority="13" rank="1"/>
  </conditionalFormatting>
  <conditionalFormatting sqref="E163:T163">
    <cfRule type="top10" dxfId="545" priority="12" rank="1"/>
  </conditionalFormatting>
  <conditionalFormatting sqref="E165:T165">
    <cfRule type="top10" dxfId="544" priority="11" rank="1"/>
  </conditionalFormatting>
  <conditionalFormatting sqref="E167:T167">
    <cfRule type="top10" dxfId="543" priority="10" rank="1"/>
  </conditionalFormatting>
  <conditionalFormatting sqref="E169:T169">
    <cfRule type="top10" dxfId="542" priority="9" rank="1"/>
  </conditionalFormatting>
  <conditionalFormatting sqref="E171:T171">
    <cfRule type="top10" dxfId="541" priority="8" rank="1"/>
  </conditionalFormatting>
  <conditionalFormatting sqref="E173:T173">
    <cfRule type="top10" dxfId="540" priority="7" rank="1"/>
  </conditionalFormatting>
  <conditionalFormatting sqref="E175:T175">
    <cfRule type="top10" dxfId="539" priority="6" rank="1"/>
  </conditionalFormatting>
  <conditionalFormatting sqref="E177:T177">
    <cfRule type="top10" dxfId="538" priority="5" rank="1"/>
  </conditionalFormatting>
  <conditionalFormatting sqref="E179:T179">
    <cfRule type="top10" dxfId="537" priority="4" rank="1"/>
  </conditionalFormatting>
  <conditionalFormatting sqref="E181:T181">
    <cfRule type="top10" dxfId="536" priority="3" rank="1"/>
  </conditionalFormatting>
  <conditionalFormatting sqref="E183:T183">
    <cfRule type="top10" dxfId="535" priority="2" rank="1"/>
  </conditionalFormatting>
  <conditionalFormatting sqref="E185:T185">
    <cfRule type="top10" dxfId="53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333</v>
      </c>
    </row>
    <row r="3" spans="1:15" ht="15" customHeight="1">
      <c r="B3" s="4"/>
    </row>
    <row r="4" spans="1:15" ht="15" customHeight="1">
      <c r="B4" s="4" t="s">
        <v>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334</v>
      </c>
      <c r="C10" s="52" t="s">
        <v>280</v>
      </c>
      <c r="D10" s="34">
        <v>1817</v>
      </c>
      <c r="E10" s="35">
        <v>554</v>
      </c>
      <c r="F10" s="36">
        <v>844</v>
      </c>
      <c r="G10" s="36">
        <v>409</v>
      </c>
      <c r="H10" s="36">
        <v>226</v>
      </c>
      <c r="I10" s="36">
        <v>252</v>
      </c>
      <c r="J10" s="36">
        <v>47</v>
      </c>
      <c r="K10" s="36">
        <v>126</v>
      </c>
      <c r="L10" s="36">
        <v>408</v>
      </c>
      <c r="M10" s="36">
        <v>378</v>
      </c>
      <c r="N10" s="36">
        <v>90</v>
      </c>
      <c r="O10" s="36">
        <v>94</v>
      </c>
    </row>
    <row r="11" spans="1:15" ht="15.95" customHeight="1">
      <c r="B11" s="58"/>
      <c r="C11" s="53"/>
      <c r="D11" s="18">
        <v>1</v>
      </c>
      <c r="E11" s="19">
        <v>0.30489818381948264</v>
      </c>
      <c r="F11" s="20">
        <v>0.46450192625206382</v>
      </c>
      <c r="G11" s="20">
        <v>0.22509631260319207</v>
      </c>
      <c r="H11" s="20">
        <v>0.12438084755090809</v>
      </c>
      <c r="I11" s="20">
        <v>0.13869014859658779</v>
      </c>
      <c r="J11" s="20">
        <v>2.5866813428728673E-2</v>
      </c>
      <c r="K11" s="20">
        <v>6.9345074298293896E-2</v>
      </c>
      <c r="L11" s="20">
        <v>0.22454595487066592</v>
      </c>
      <c r="M11" s="20">
        <v>0.20803522289488166</v>
      </c>
      <c r="N11" s="20">
        <v>4.9532195927352779E-2</v>
      </c>
      <c r="O11" s="20">
        <v>5.1733626857457346E-2</v>
      </c>
    </row>
    <row r="12" spans="1:15" ht="15.95" customHeight="1">
      <c r="B12" s="58"/>
      <c r="C12" s="54" t="s">
        <v>281</v>
      </c>
      <c r="D12" s="21">
        <v>6099</v>
      </c>
      <c r="E12" s="22">
        <v>2032</v>
      </c>
      <c r="F12" s="23">
        <v>3406</v>
      </c>
      <c r="G12" s="23">
        <v>1656</v>
      </c>
      <c r="H12" s="23">
        <v>847</v>
      </c>
      <c r="I12" s="23">
        <v>1018</v>
      </c>
      <c r="J12" s="23">
        <v>125</v>
      </c>
      <c r="K12" s="23">
        <v>335</v>
      </c>
      <c r="L12" s="23">
        <v>1746</v>
      </c>
      <c r="M12" s="23">
        <v>920</v>
      </c>
      <c r="N12" s="23">
        <v>305</v>
      </c>
      <c r="O12" s="23">
        <v>200</v>
      </c>
    </row>
    <row r="13" spans="1:15" ht="15.95" customHeight="1">
      <c r="B13" s="58"/>
      <c r="C13" s="53"/>
      <c r="D13" s="24">
        <v>1</v>
      </c>
      <c r="E13" s="19">
        <v>0.33316937202820135</v>
      </c>
      <c r="F13" s="20">
        <v>0.55845220527955397</v>
      </c>
      <c r="G13" s="20">
        <v>0.27151992129857355</v>
      </c>
      <c r="H13" s="20">
        <v>0.13887522544679456</v>
      </c>
      <c r="I13" s="20">
        <v>0.16691260862436466</v>
      </c>
      <c r="J13" s="20">
        <v>2.0495163141498605E-2</v>
      </c>
      <c r="K13" s="20">
        <v>5.4927037219216268E-2</v>
      </c>
      <c r="L13" s="20">
        <v>0.28627643876045256</v>
      </c>
      <c r="M13" s="20">
        <v>0.15084440072142974</v>
      </c>
      <c r="N13" s="20">
        <v>5.0008198065256602E-2</v>
      </c>
      <c r="O13" s="20">
        <v>3.2792261026397769E-2</v>
      </c>
    </row>
    <row r="14" spans="1:15" ht="15.95" customHeight="1">
      <c r="B14" s="58"/>
      <c r="C14" s="60" t="s">
        <v>282</v>
      </c>
      <c r="D14" s="21">
        <v>1060</v>
      </c>
      <c r="E14" s="22">
        <v>397</v>
      </c>
      <c r="F14" s="23">
        <v>601</v>
      </c>
      <c r="G14" s="23">
        <v>328</v>
      </c>
      <c r="H14" s="23">
        <v>177</v>
      </c>
      <c r="I14" s="23">
        <v>175</v>
      </c>
      <c r="J14" s="23">
        <v>19</v>
      </c>
      <c r="K14" s="23">
        <v>72</v>
      </c>
      <c r="L14" s="23">
        <v>299</v>
      </c>
      <c r="M14" s="23">
        <v>152</v>
      </c>
      <c r="N14" s="23">
        <v>43</v>
      </c>
      <c r="O14" s="23">
        <v>40</v>
      </c>
    </row>
    <row r="15" spans="1:15" ht="15.95" customHeight="1">
      <c r="B15" s="58"/>
      <c r="C15" s="61"/>
      <c r="D15" s="24">
        <v>1</v>
      </c>
      <c r="E15" s="19">
        <v>0.37452830188679243</v>
      </c>
      <c r="F15" s="20">
        <v>0.56698113207547174</v>
      </c>
      <c r="G15" s="20">
        <v>0.30943396226415093</v>
      </c>
      <c r="H15" s="20">
        <v>0.16698113207547169</v>
      </c>
      <c r="I15" s="20">
        <v>0.1650943396226415</v>
      </c>
      <c r="J15" s="20">
        <v>1.7924528301886792E-2</v>
      </c>
      <c r="K15" s="20">
        <v>6.7924528301886791E-2</v>
      </c>
      <c r="L15" s="20">
        <v>0.2820754716981132</v>
      </c>
      <c r="M15" s="20">
        <v>0.14339622641509434</v>
      </c>
      <c r="N15" s="20">
        <v>4.0566037735849055E-2</v>
      </c>
      <c r="O15" s="20">
        <v>3.7735849056603772E-2</v>
      </c>
    </row>
    <row r="16" spans="1:15" ht="15.95" customHeight="1">
      <c r="B16" s="58"/>
      <c r="C16" s="54" t="s">
        <v>283</v>
      </c>
      <c r="D16" s="21">
        <v>1995</v>
      </c>
      <c r="E16" s="22">
        <v>677</v>
      </c>
      <c r="F16" s="23">
        <v>1067</v>
      </c>
      <c r="G16" s="23">
        <v>670</v>
      </c>
      <c r="H16" s="23">
        <v>457</v>
      </c>
      <c r="I16" s="23">
        <v>519</v>
      </c>
      <c r="J16" s="23">
        <v>97</v>
      </c>
      <c r="K16" s="23">
        <v>155</v>
      </c>
      <c r="L16" s="23">
        <v>739</v>
      </c>
      <c r="M16" s="23">
        <v>177</v>
      </c>
      <c r="N16" s="23">
        <v>156</v>
      </c>
      <c r="O16" s="23">
        <v>81</v>
      </c>
    </row>
    <row r="17" spans="1:15" ht="15.95" customHeight="1">
      <c r="B17" s="58"/>
      <c r="C17" s="53"/>
      <c r="D17" s="24">
        <v>1</v>
      </c>
      <c r="E17" s="19">
        <v>0.33934837092731829</v>
      </c>
      <c r="F17" s="20">
        <v>0.53483709273182956</v>
      </c>
      <c r="G17" s="20">
        <v>0.33583959899749372</v>
      </c>
      <c r="H17" s="20">
        <v>0.22907268170426065</v>
      </c>
      <c r="I17" s="20">
        <v>0.26015037593984963</v>
      </c>
      <c r="J17" s="20">
        <v>4.8621553884711781E-2</v>
      </c>
      <c r="K17" s="20">
        <v>7.7694235588972427E-2</v>
      </c>
      <c r="L17" s="20">
        <v>0.37042606516290727</v>
      </c>
      <c r="M17" s="20">
        <v>8.8721804511278202E-2</v>
      </c>
      <c r="N17" s="20">
        <v>7.8195488721804512E-2</v>
      </c>
      <c r="O17" s="20">
        <v>4.06015037593985E-2</v>
      </c>
    </row>
    <row r="18" spans="1:15" ht="15.95" customHeight="1">
      <c r="B18" s="58"/>
      <c r="C18" s="54" t="s">
        <v>106</v>
      </c>
      <c r="D18" s="21">
        <v>572</v>
      </c>
      <c r="E18" s="22">
        <v>205</v>
      </c>
      <c r="F18" s="23">
        <v>264</v>
      </c>
      <c r="G18" s="23">
        <v>132</v>
      </c>
      <c r="H18" s="23">
        <v>61</v>
      </c>
      <c r="I18" s="23">
        <v>109</v>
      </c>
      <c r="J18" s="23">
        <v>16</v>
      </c>
      <c r="K18" s="23">
        <v>40</v>
      </c>
      <c r="L18" s="23">
        <v>111</v>
      </c>
      <c r="M18" s="23">
        <v>93</v>
      </c>
      <c r="N18" s="23">
        <v>66</v>
      </c>
      <c r="O18" s="23">
        <v>19</v>
      </c>
    </row>
    <row r="19" spans="1:15" ht="15.95" customHeight="1">
      <c r="B19" s="58"/>
      <c r="C19" s="59"/>
      <c r="D19" s="18">
        <v>1</v>
      </c>
      <c r="E19" s="32">
        <v>0.35839160839160839</v>
      </c>
      <c r="F19" s="33">
        <v>0.46153846153846156</v>
      </c>
      <c r="G19" s="33">
        <v>0.23076923076923078</v>
      </c>
      <c r="H19" s="33">
        <v>0.10664335664335664</v>
      </c>
      <c r="I19" s="33">
        <v>0.19055944055944055</v>
      </c>
      <c r="J19" s="33">
        <v>2.7972027972027972E-2</v>
      </c>
      <c r="K19" s="33">
        <v>6.9930069930069935E-2</v>
      </c>
      <c r="L19" s="33">
        <v>0.19405594405594406</v>
      </c>
      <c r="M19" s="33">
        <v>0.16258741258741258</v>
      </c>
      <c r="N19" s="33">
        <v>0.11538461538461539</v>
      </c>
      <c r="O19" s="33">
        <v>3.3216783216783216E-2</v>
      </c>
    </row>
    <row r="20" spans="1:15" ht="15.95" customHeight="1">
      <c r="A20" s="38"/>
      <c r="B20" s="41"/>
      <c r="C20" s="47"/>
      <c r="D20" s="42"/>
      <c r="E20" s="42"/>
      <c r="F20" s="42"/>
      <c r="G20" s="42"/>
      <c r="H20" s="42"/>
      <c r="I20" s="42"/>
      <c r="J20" s="42"/>
      <c r="K20" s="42"/>
      <c r="L20" s="42"/>
      <c r="M20" s="42"/>
      <c r="N20" s="42"/>
      <c r="O20" s="42"/>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533" priority="90" rank="1"/>
  </conditionalFormatting>
  <conditionalFormatting sqref="E11:O11">
    <cfRule type="top10" dxfId="532" priority="89" rank="1"/>
  </conditionalFormatting>
  <conditionalFormatting sqref="E13:O13">
    <cfRule type="top10" dxfId="531" priority="88" rank="1"/>
  </conditionalFormatting>
  <conditionalFormatting sqref="E15:O15">
    <cfRule type="top10" dxfId="530" priority="87" rank="1"/>
  </conditionalFormatting>
  <conditionalFormatting sqref="E17:O17">
    <cfRule type="top10" dxfId="529" priority="86" rank="1"/>
  </conditionalFormatting>
  <conditionalFormatting sqref="E19:O19">
    <cfRule type="top10" dxfId="528" priority="85" rank="1"/>
  </conditionalFormatting>
  <conditionalFormatting sqref="E21:O21">
    <cfRule type="top10" dxfId="527" priority="83" rank="1"/>
  </conditionalFormatting>
  <conditionalFormatting sqref="E23:O23">
    <cfRule type="top10" dxfId="526" priority="82" rank="1"/>
  </conditionalFormatting>
  <conditionalFormatting sqref="E25:O25">
    <cfRule type="top10" dxfId="525" priority="81" rank="1"/>
  </conditionalFormatting>
  <conditionalFormatting sqref="E27:O27">
    <cfRule type="top10" dxfId="524" priority="80" rank="1"/>
  </conditionalFormatting>
  <conditionalFormatting sqref="E29:O29">
    <cfRule type="top10" dxfId="523" priority="79" rank="1"/>
  </conditionalFormatting>
  <conditionalFormatting sqref="E31:O31">
    <cfRule type="top10" dxfId="522" priority="78" rank="1"/>
  </conditionalFormatting>
  <conditionalFormatting sqref="E33:O33">
    <cfRule type="top10" dxfId="521" priority="77" rank="1"/>
  </conditionalFormatting>
  <conditionalFormatting sqref="E35:O35">
    <cfRule type="top10" dxfId="520" priority="76" rank="1"/>
  </conditionalFormatting>
  <conditionalFormatting sqref="E37:O37">
    <cfRule type="top10" dxfId="519" priority="75" rank="1"/>
  </conditionalFormatting>
  <conditionalFormatting sqref="E39:O39">
    <cfRule type="top10" dxfId="518" priority="74" rank="1"/>
  </conditionalFormatting>
  <conditionalFormatting sqref="E41:O41">
    <cfRule type="top10" dxfId="517" priority="73" rank="1"/>
  </conditionalFormatting>
  <conditionalFormatting sqref="E43:O43">
    <cfRule type="top10" dxfId="516" priority="72" rank="1"/>
  </conditionalFormatting>
  <conditionalFormatting sqref="E45:O45">
    <cfRule type="top10" dxfId="515" priority="71" rank="1"/>
  </conditionalFormatting>
  <conditionalFormatting sqref="E47:O47">
    <cfRule type="top10" dxfId="514" priority="70" rank="1"/>
  </conditionalFormatting>
  <conditionalFormatting sqref="E49:O49">
    <cfRule type="top10" dxfId="513" priority="69" rank="1"/>
  </conditionalFormatting>
  <conditionalFormatting sqref="E51:O51">
    <cfRule type="top10" dxfId="512" priority="68" rank="1"/>
  </conditionalFormatting>
  <conditionalFormatting sqref="E53:O53">
    <cfRule type="top10" dxfId="511" priority="67" rank="1"/>
  </conditionalFormatting>
  <conditionalFormatting sqref="E55:O55">
    <cfRule type="top10" dxfId="510" priority="66" rank="1"/>
  </conditionalFormatting>
  <conditionalFormatting sqref="E57:O57">
    <cfRule type="top10" dxfId="509" priority="65" rank="1"/>
  </conditionalFormatting>
  <conditionalFormatting sqref="E59:O59">
    <cfRule type="top10" dxfId="508" priority="64" rank="1"/>
  </conditionalFormatting>
  <conditionalFormatting sqref="E61:O61">
    <cfRule type="top10" dxfId="507" priority="63" rank="1"/>
  </conditionalFormatting>
  <conditionalFormatting sqref="E63:O63">
    <cfRule type="top10" dxfId="506" priority="62" rank="1"/>
  </conditionalFormatting>
  <conditionalFormatting sqref="E65:O65">
    <cfRule type="top10" dxfId="505" priority="61" rank="1"/>
  </conditionalFormatting>
  <conditionalFormatting sqref="E67:O67">
    <cfRule type="top10" dxfId="504" priority="60" rank="1"/>
  </conditionalFormatting>
  <conditionalFormatting sqref="E69:O69">
    <cfRule type="top10" dxfId="503" priority="59" rank="1"/>
  </conditionalFormatting>
  <conditionalFormatting sqref="E71:O71">
    <cfRule type="top10" dxfId="502" priority="58" rank="1"/>
  </conditionalFormatting>
  <conditionalFormatting sqref="E73:O73">
    <cfRule type="top10" dxfId="501" priority="57" rank="1"/>
  </conditionalFormatting>
  <conditionalFormatting sqref="E75:O75">
    <cfRule type="top10" dxfId="500" priority="56" rank="1"/>
  </conditionalFormatting>
  <conditionalFormatting sqref="E77:O77">
    <cfRule type="top10" dxfId="499" priority="55" rank="1"/>
  </conditionalFormatting>
  <conditionalFormatting sqref="E79:O79">
    <cfRule type="top10" dxfId="498" priority="54" rank="1"/>
  </conditionalFormatting>
  <conditionalFormatting sqref="E81:O81">
    <cfRule type="top10" dxfId="497" priority="53" rank="1"/>
  </conditionalFormatting>
  <conditionalFormatting sqref="E83:O83">
    <cfRule type="top10" dxfId="496" priority="52" rank="1"/>
  </conditionalFormatting>
  <conditionalFormatting sqref="E85:O85">
    <cfRule type="top10" dxfId="495" priority="51" rank="1"/>
  </conditionalFormatting>
  <conditionalFormatting sqref="E87:O87">
    <cfRule type="top10" dxfId="494" priority="50" rank="1"/>
  </conditionalFormatting>
  <conditionalFormatting sqref="E89:O89">
    <cfRule type="top10" dxfId="493" priority="49" rank="1"/>
  </conditionalFormatting>
  <conditionalFormatting sqref="E91:O91">
    <cfRule type="top10" dxfId="492" priority="48" rank="1"/>
  </conditionalFormatting>
  <conditionalFormatting sqref="E93:O93">
    <cfRule type="top10" dxfId="491" priority="47" rank="1"/>
  </conditionalFormatting>
  <conditionalFormatting sqref="E95:O95">
    <cfRule type="top10" dxfId="490" priority="46" rank="1"/>
  </conditionalFormatting>
  <conditionalFormatting sqref="E97:O97">
    <cfRule type="top10" dxfId="489" priority="45" rank="1"/>
  </conditionalFormatting>
  <conditionalFormatting sqref="E99:O99">
    <cfRule type="top10" dxfId="488" priority="44" rank="1"/>
  </conditionalFormatting>
  <conditionalFormatting sqref="E101:O101">
    <cfRule type="top10" dxfId="487" priority="43" rank="1"/>
  </conditionalFormatting>
  <conditionalFormatting sqref="E103:O103">
    <cfRule type="top10" dxfId="486" priority="42" rank="1"/>
  </conditionalFormatting>
  <conditionalFormatting sqref="E105:O105">
    <cfRule type="top10" dxfId="485" priority="41" rank="1"/>
  </conditionalFormatting>
  <conditionalFormatting sqref="E107:O107">
    <cfRule type="top10" dxfId="484" priority="40" rank="1"/>
  </conditionalFormatting>
  <conditionalFormatting sqref="E109:O109">
    <cfRule type="top10" dxfId="483" priority="39" rank="1"/>
  </conditionalFormatting>
  <conditionalFormatting sqref="E111:O111">
    <cfRule type="top10" dxfId="482" priority="38" rank="1"/>
  </conditionalFormatting>
  <conditionalFormatting sqref="E113:O113">
    <cfRule type="top10" dxfId="481" priority="37" rank="1"/>
  </conditionalFormatting>
  <conditionalFormatting sqref="E115:O115">
    <cfRule type="top10" dxfId="480" priority="36" rank="1"/>
  </conditionalFormatting>
  <conditionalFormatting sqref="E117:O117">
    <cfRule type="top10" dxfId="479" priority="35" rank="1"/>
  </conditionalFormatting>
  <conditionalFormatting sqref="E119:O119">
    <cfRule type="top10" dxfId="478" priority="34" rank="1"/>
  </conditionalFormatting>
  <conditionalFormatting sqref="E121:O121">
    <cfRule type="top10" dxfId="477" priority="33" rank="1"/>
  </conditionalFormatting>
  <conditionalFormatting sqref="E123:O123">
    <cfRule type="top10" dxfId="476" priority="32" rank="1"/>
  </conditionalFormatting>
  <conditionalFormatting sqref="E125:O125">
    <cfRule type="top10" dxfId="475" priority="31" rank="1"/>
  </conditionalFormatting>
  <conditionalFormatting sqref="E127:O127">
    <cfRule type="top10" dxfId="474" priority="30" rank="1"/>
  </conditionalFormatting>
  <conditionalFormatting sqref="E129:O129">
    <cfRule type="top10" dxfId="473" priority="29" rank="1"/>
  </conditionalFormatting>
  <conditionalFormatting sqref="E131:O131">
    <cfRule type="top10" dxfId="472" priority="28" rank="1"/>
  </conditionalFormatting>
  <conditionalFormatting sqref="E133:O133">
    <cfRule type="top10" dxfId="471" priority="27" rank="1"/>
  </conditionalFormatting>
  <conditionalFormatting sqref="E135:O135">
    <cfRule type="top10" dxfId="470" priority="26" rank="1"/>
  </conditionalFormatting>
  <conditionalFormatting sqref="E137:O137">
    <cfRule type="top10" dxfId="469" priority="25" rank="1"/>
  </conditionalFormatting>
  <conditionalFormatting sqref="E139:O139">
    <cfRule type="top10" dxfId="468" priority="24" rank="1"/>
  </conditionalFormatting>
  <conditionalFormatting sqref="E141:O141">
    <cfRule type="top10" dxfId="467" priority="23" rank="1"/>
  </conditionalFormatting>
  <conditionalFormatting sqref="E143:O143">
    <cfRule type="top10" dxfId="466" priority="22" rank="1"/>
  </conditionalFormatting>
  <conditionalFormatting sqref="E145:O145">
    <cfRule type="top10" dxfId="465" priority="21" rank="1"/>
  </conditionalFormatting>
  <conditionalFormatting sqref="E147:O147">
    <cfRule type="top10" dxfId="464" priority="20" rank="1"/>
  </conditionalFormatting>
  <conditionalFormatting sqref="E149:O149">
    <cfRule type="top10" dxfId="463" priority="19" rank="1"/>
  </conditionalFormatting>
  <conditionalFormatting sqref="E151:O151">
    <cfRule type="top10" dxfId="462" priority="18" rank="1"/>
  </conditionalFormatting>
  <conditionalFormatting sqref="E153:O153">
    <cfRule type="top10" dxfId="461" priority="17" rank="1"/>
  </conditionalFormatting>
  <conditionalFormatting sqref="E155:O155">
    <cfRule type="top10" dxfId="460" priority="16" rank="1"/>
  </conditionalFormatting>
  <conditionalFormatting sqref="E157:O157">
    <cfRule type="top10" dxfId="459" priority="15" rank="1"/>
  </conditionalFormatting>
  <conditionalFormatting sqref="E159:O159">
    <cfRule type="top10" dxfId="458" priority="14" rank="1"/>
  </conditionalFormatting>
  <conditionalFormatting sqref="E161:O161">
    <cfRule type="top10" dxfId="457" priority="13" rank="1"/>
  </conditionalFormatting>
  <conditionalFormatting sqref="E163:O163">
    <cfRule type="top10" dxfId="456" priority="12" rank="1"/>
  </conditionalFormatting>
  <conditionalFormatting sqref="E165:O165">
    <cfRule type="top10" dxfId="455" priority="11" rank="1"/>
  </conditionalFormatting>
  <conditionalFormatting sqref="E167:O167">
    <cfRule type="top10" dxfId="454" priority="10" rank="1"/>
  </conditionalFormatting>
  <conditionalFormatting sqref="E169:O169">
    <cfRule type="top10" dxfId="453" priority="9" rank="1"/>
  </conditionalFormatting>
  <conditionalFormatting sqref="E171:O171">
    <cfRule type="top10" dxfId="452" priority="8" rank="1"/>
  </conditionalFormatting>
  <conditionalFormatting sqref="E173:O173">
    <cfRule type="top10" dxfId="451" priority="7" rank="1"/>
  </conditionalFormatting>
  <conditionalFormatting sqref="E175:O175">
    <cfRule type="top10" dxfId="450" priority="6" rank="1"/>
  </conditionalFormatting>
  <conditionalFormatting sqref="E177:O177">
    <cfRule type="top10" dxfId="449" priority="5" rank="1"/>
  </conditionalFormatting>
  <conditionalFormatting sqref="E179:O179">
    <cfRule type="top10" dxfId="448" priority="4" rank="1"/>
  </conditionalFormatting>
  <conditionalFormatting sqref="E181:O181">
    <cfRule type="top10" dxfId="447" priority="3" rank="1"/>
  </conditionalFormatting>
  <conditionalFormatting sqref="E183:O183">
    <cfRule type="top10" dxfId="446" priority="2" rank="1"/>
  </conditionalFormatting>
  <conditionalFormatting sqref="E185:O185">
    <cfRule type="top10" dxfId="44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333</v>
      </c>
    </row>
    <row r="3" spans="1:15" ht="15" customHeight="1">
      <c r="B3" s="4"/>
    </row>
    <row r="4" spans="1:15" ht="15" customHeight="1">
      <c r="B4" s="4" t="s">
        <v>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334</v>
      </c>
      <c r="C10" s="52" t="s">
        <v>280</v>
      </c>
      <c r="D10" s="34">
        <v>1817</v>
      </c>
      <c r="E10" s="35">
        <v>257</v>
      </c>
      <c r="F10" s="36">
        <v>247</v>
      </c>
      <c r="G10" s="36">
        <v>247</v>
      </c>
      <c r="H10" s="36">
        <v>85</v>
      </c>
      <c r="I10" s="36">
        <v>248</v>
      </c>
      <c r="J10" s="36">
        <v>59</v>
      </c>
      <c r="K10" s="36">
        <v>378</v>
      </c>
      <c r="L10" s="36">
        <v>25</v>
      </c>
      <c r="M10" s="36">
        <v>659</v>
      </c>
      <c r="N10" s="36">
        <v>182</v>
      </c>
      <c r="O10" s="36">
        <v>193</v>
      </c>
    </row>
    <row r="11" spans="1:15" ht="15.95" customHeight="1">
      <c r="B11" s="58"/>
      <c r="C11" s="53"/>
      <c r="D11" s="18">
        <v>1</v>
      </c>
      <c r="E11" s="19">
        <v>0.1414419372592185</v>
      </c>
      <c r="F11" s="20">
        <v>0.13593835993395706</v>
      </c>
      <c r="G11" s="20">
        <v>0.13593835993395706</v>
      </c>
      <c r="H11" s="20">
        <v>4.6780407264722067E-2</v>
      </c>
      <c r="I11" s="20">
        <v>0.13648871766648321</v>
      </c>
      <c r="J11" s="20">
        <v>3.2471106219042374E-2</v>
      </c>
      <c r="K11" s="20">
        <v>0.20803522289488166</v>
      </c>
      <c r="L11" s="20">
        <v>1.3758943313153549E-2</v>
      </c>
      <c r="M11" s="20">
        <v>0.36268574573472756</v>
      </c>
      <c r="N11" s="20">
        <v>0.10016510731975785</v>
      </c>
      <c r="O11" s="20">
        <v>0.10621904237754541</v>
      </c>
    </row>
    <row r="12" spans="1:15" ht="15.95" customHeight="1">
      <c r="B12" s="58"/>
      <c r="C12" s="54" t="s">
        <v>281</v>
      </c>
      <c r="D12" s="21">
        <v>6099</v>
      </c>
      <c r="E12" s="22">
        <v>941</v>
      </c>
      <c r="F12" s="23">
        <v>794</v>
      </c>
      <c r="G12" s="23">
        <v>1025</v>
      </c>
      <c r="H12" s="23">
        <v>318</v>
      </c>
      <c r="I12" s="23">
        <v>1024</v>
      </c>
      <c r="J12" s="23">
        <v>253</v>
      </c>
      <c r="K12" s="23">
        <v>1537</v>
      </c>
      <c r="L12" s="23">
        <v>106</v>
      </c>
      <c r="M12" s="23">
        <v>1955</v>
      </c>
      <c r="N12" s="23">
        <v>636</v>
      </c>
      <c r="O12" s="23">
        <v>542</v>
      </c>
    </row>
    <row r="13" spans="1:15" ht="15.95" customHeight="1">
      <c r="B13" s="58"/>
      <c r="C13" s="53"/>
      <c r="D13" s="24">
        <v>1</v>
      </c>
      <c r="E13" s="19">
        <v>0.15428758812920151</v>
      </c>
      <c r="F13" s="20">
        <v>0.13018527627479914</v>
      </c>
      <c r="G13" s="20">
        <v>0.16806033776028856</v>
      </c>
      <c r="H13" s="20">
        <v>5.2139695031972452E-2</v>
      </c>
      <c r="I13" s="20">
        <v>0.16789637645515659</v>
      </c>
      <c r="J13" s="20">
        <v>4.1482210198393182E-2</v>
      </c>
      <c r="K13" s="20">
        <v>0.25200852598786688</v>
      </c>
      <c r="L13" s="20">
        <v>1.737989834399082E-2</v>
      </c>
      <c r="M13" s="20">
        <v>0.32054435153303823</v>
      </c>
      <c r="N13" s="20">
        <v>0.1042793900639449</v>
      </c>
      <c r="O13" s="20">
        <v>8.8867027381537955E-2</v>
      </c>
    </row>
    <row r="14" spans="1:15" ht="15.95" customHeight="1">
      <c r="B14" s="58"/>
      <c r="C14" s="60" t="s">
        <v>282</v>
      </c>
      <c r="D14" s="21">
        <v>1060</v>
      </c>
      <c r="E14" s="22">
        <v>188</v>
      </c>
      <c r="F14" s="23">
        <v>192</v>
      </c>
      <c r="G14" s="23">
        <v>230</v>
      </c>
      <c r="H14" s="23">
        <v>86</v>
      </c>
      <c r="I14" s="23">
        <v>222</v>
      </c>
      <c r="J14" s="23">
        <v>62</v>
      </c>
      <c r="K14" s="23">
        <v>306</v>
      </c>
      <c r="L14" s="23">
        <v>17</v>
      </c>
      <c r="M14" s="23">
        <v>283</v>
      </c>
      <c r="N14" s="23">
        <v>101</v>
      </c>
      <c r="O14" s="23">
        <v>93</v>
      </c>
    </row>
    <row r="15" spans="1:15" ht="15.95" customHeight="1">
      <c r="B15" s="58"/>
      <c r="C15" s="61"/>
      <c r="D15" s="24">
        <v>1</v>
      </c>
      <c r="E15" s="19">
        <v>0.17735849056603772</v>
      </c>
      <c r="F15" s="20">
        <v>0.1811320754716981</v>
      </c>
      <c r="G15" s="20">
        <v>0.21698113207547171</v>
      </c>
      <c r="H15" s="20">
        <v>8.1132075471698109E-2</v>
      </c>
      <c r="I15" s="20">
        <v>0.20943396226415095</v>
      </c>
      <c r="J15" s="20">
        <v>5.849056603773585E-2</v>
      </c>
      <c r="K15" s="20">
        <v>0.28867924528301886</v>
      </c>
      <c r="L15" s="20">
        <v>1.6037735849056604E-2</v>
      </c>
      <c r="M15" s="20">
        <v>0.26698113207547169</v>
      </c>
      <c r="N15" s="20">
        <v>9.5283018867924535E-2</v>
      </c>
      <c r="O15" s="20">
        <v>8.7735849056603768E-2</v>
      </c>
    </row>
    <row r="16" spans="1:15" ht="15.95" customHeight="1">
      <c r="B16" s="58"/>
      <c r="C16" s="54" t="s">
        <v>283</v>
      </c>
      <c r="D16" s="21">
        <v>1995</v>
      </c>
      <c r="E16" s="22">
        <v>443</v>
      </c>
      <c r="F16" s="23">
        <v>405</v>
      </c>
      <c r="G16" s="23">
        <v>391</v>
      </c>
      <c r="H16" s="23">
        <v>130</v>
      </c>
      <c r="I16" s="23">
        <v>398</v>
      </c>
      <c r="J16" s="23">
        <v>159</v>
      </c>
      <c r="K16" s="23">
        <v>507</v>
      </c>
      <c r="L16" s="23">
        <v>45</v>
      </c>
      <c r="M16" s="23">
        <v>410</v>
      </c>
      <c r="N16" s="23">
        <v>301</v>
      </c>
      <c r="O16" s="23">
        <v>215</v>
      </c>
    </row>
    <row r="17" spans="1:15" ht="15.95" customHeight="1">
      <c r="B17" s="58"/>
      <c r="C17" s="53"/>
      <c r="D17" s="24">
        <v>1</v>
      </c>
      <c r="E17" s="19">
        <v>0.22205513784461153</v>
      </c>
      <c r="F17" s="20">
        <v>0.20300751879699247</v>
      </c>
      <c r="G17" s="20">
        <v>0.19598997493734335</v>
      </c>
      <c r="H17" s="20">
        <v>6.5162907268170422E-2</v>
      </c>
      <c r="I17" s="20">
        <v>0.19949874686716793</v>
      </c>
      <c r="J17" s="20">
        <v>7.9699248120300756E-2</v>
      </c>
      <c r="K17" s="20">
        <v>0.25413533834586466</v>
      </c>
      <c r="L17" s="20">
        <v>2.2556390977443608E-2</v>
      </c>
      <c r="M17" s="20">
        <v>0.20551378446115287</v>
      </c>
      <c r="N17" s="20">
        <v>0.15087719298245614</v>
      </c>
      <c r="O17" s="20">
        <v>0.10776942355889724</v>
      </c>
    </row>
    <row r="18" spans="1:15" ht="15.95" customHeight="1">
      <c r="B18" s="58"/>
      <c r="C18" s="54" t="s">
        <v>106</v>
      </c>
      <c r="D18" s="21">
        <v>572</v>
      </c>
      <c r="E18" s="22">
        <v>79</v>
      </c>
      <c r="F18" s="23">
        <v>70</v>
      </c>
      <c r="G18" s="23">
        <v>90</v>
      </c>
      <c r="H18" s="23">
        <v>24</v>
      </c>
      <c r="I18" s="23">
        <v>77</v>
      </c>
      <c r="J18" s="23">
        <v>38</v>
      </c>
      <c r="K18" s="23">
        <v>95</v>
      </c>
      <c r="L18" s="23">
        <v>31</v>
      </c>
      <c r="M18" s="23">
        <v>182</v>
      </c>
      <c r="N18" s="23">
        <v>104</v>
      </c>
      <c r="O18" s="23">
        <v>50</v>
      </c>
    </row>
    <row r="19" spans="1:15" ht="15.95" customHeight="1">
      <c r="B19" s="58"/>
      <c r="C19" s="59"/>
      <c r="D19" s="18">
        <v>1</v>
      </c>
      <c r="E19" s="32">
        <v>0.1381118881118881</v>
      </c>
      <c r="F19" s="33">
        <v>0.12237762237762238</v>
      </c>
      <c r="G19" s="33">
        <v>0.15734265734265734</v>
      </c>
      <c r="H19" s="33">
        <v>4.195804195804196E-2</v>
      </c>
      <c r="I19" s="33">
        <v>0.13461538461538461</v>
      </c>
      <c r="J19" s="33">
        <v>6.6433566433566432E-2</v>
      </c>
      <c r="K19" s="33">
        <v>0.16608391608391609</v>
      </c>
      <c r="L19" s="33">
        <v>5.4195804195804193E-2</v>
      </c>
      <c r="M19" s="33">
        <v>0.31818181818181818</v>
      </c>
      <c r="N19" s="33">
        <v>0.18181818181818182</v>
      </c>
      <c r="O19" s="33">
        <v>8.7412587412587409E-2</v>
      </c>
    </row>
    <row r="20" spans="1:15" ht="15.95" customHeight="1">
      <c r="A20" s="38"/>
      <c r="B20" s="41"/>
      <c r="C20" s="47"/>
      <c r="D20" s="42"/>
      <c r="E20" s="42"/>
      <c r="F20" s="42"/>
      <c r="G20" s="42"/>
      <c r="H20" s="42"/>
      <c r="I20" s="42"/>
      <c r="J20" s="42"/>
      <c r="K20" s="42"/>
      <c r="L20" s="42"/>
      <c r="M20" s="42"/>
      <c r="N20" s="42"/>
      <c r="O20" s="42"/>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444" priority="90" rank="1"/>
  </conditionalFormatting>
  <conditionalFormatting sqref="E11:O11">
    <cfRule type="top10" dxfId="443" priority="89" rank="1"/>
  </conditionalFormatting>
  <conditionalFormatting sqref="E13:O13">
    <cfRule type="top10" dxfId="442" priority="88" rank="1"/>
  </conditionalFormatting>
  <conditionalFormatting sqref="E15:O15">
    <cfRule type="top10" dxfId="441" priority="87" rank="1"/>
  </conditionalFormatting>
  <conditionalFormatting sqref="E17:O17">
    <cfRule type="top10" dxfId="440" priority="86" rank="1"/>
  </conditionalFormatting>
  <conditionalFormatting sqref="E19:O19">
    <cfRule type="top10" dxfId="439" priority="85" rank="1"/>
  </conditionalFormatting>
  <conditionalFormatting sqref="E21:O21">
    <cfRule type="top10" dxfId="438" priority="83" rank="1"/>
  </conditionalFormatting>
  <conditionalFormatting sqref="E23:O23">
    <cfRule type="top10" dxfId="437" priority="82" rank="1"/>
  </conditionalFormatting>
  <conditionalFormatting sqref="E25:O25">
    <cfRule type="top10" dxfId="436" priority="81" rank="1"/>
  </conditionalFormatting>
  <conditionalFormatting sqref="E27:O27">
    <cfRule type="top10" dxfId="435" priority="80" rank="1"/>
  </conditionalFormatting>
  <conditionalFormatting sqref="E29:O29">
    <cfRule type="top10" dxfId="434" priority="79" rank="1"/>
  </conditionalFormatting>
  <conditionalFormatting sqref="E31:O31">
    <cfRule type="top10" dxfId="433" priority="78" rank="1"/>
  </conditionalFormatting>
  <conditionalFormatting sqref="E33:O33">
    <cfRule type="top10" dxfId="432" priority="77" rank="1"/>
  </conditionalFormatting>
  <conditionalFormatting sqref="E35:O35">
    <cfRule type="top10" dxfId="431" priority="76" rank="1"/>
  </conditionalFormatting>
  <conditionalFormatting sqref="E37:O37">
    <cfRule type="top10" dxfId="430" priority="75" rank="1"/>
  </conditionalFormatting>
  <conditionalFormatting sqref="E39:O39">
    <cfRule type="top10" dxfId="429" priority="74" rank="1"/>
  </conditionalFormatting>
  <conditionalFormatting sqref="E41:O41">
    <cfRule type="top10" dxfId="428" priority="73" rank="1"/>
  </conditionalFormatting>
  <conditionalFormatting sqref="E43:O43">
    <cfRule type="top10" dxfId="427" priority="72" rank="1"/>
  </conditionalFormatting>
  <conditionalFormatting sqref="E45:O45">
    <cfRule type="top10" dxfId="426" priority="71" rank="1"/>
  </conditionalFormatting>
  <conditionalFormatting sqref="E47:O47">
    <cfRule type="top10" dxfId="425" priority="70" rank="1"/>
  </conditionalFormatting>
  <conditionalFormatting sqref="E49:O49">
    <cfRule type="top10" dxfId="424" priority="69" rank="1"/>
  </conditionalFormatting>
  <conditionalFormatting sqref="E51:O51">
    <cfRule type="top10" dxfId="423" priority="68" rank="1"/>
  </conditionalFormatting>
  <conditionalFormatting sqref="E53:O53">
    <cfRule type="top10" dxfId="422" priority="67" rank="1"/>
  </conditionalFormatting>
  <conditionalFormatting sqref="E55:O55">
    <cfRule type="top10" dxfId="421" priority="66" rank="1"/>
  </conditionalFormatting>
  <conditionalFormatting sqref="E57:O57">
    <cfRule type="top10" dxfId="420" priority="65" rank="1"/>
  </conditionalFormatting>
  <conditionalFormatting sqref="E59:O59">
    <cfRule type="top10" dxfId="419" priority="64" rank="1"/>
  </conditionalFormatting>
  <conditionalFormatting sqref="E61:O61">
    <cfRule type="top10" dxfId="418" priority="63" rank="1"/>
  </conditionalFormatting>
  <conditionalFormatting sqref="E63:O63">
    <cfRule type="top10" dxfId="417" priority="62" rank="1"/>
  </conditionalFormatting>
  <conditionalFormatting sqref="E65:O65">
    <cfRule type="top10" dxfId="416" priority="61" rank="1"/>
  </conditionalFormatting>
  <conditionalFormatting sqref="E67:O67">
    <cfRule type="top10" dxfId="415" priority="60" rank="1"/>
  </conditionalFormatting>
  <conditionalFormatting sqref="E69:O69">
    <cfRule type="top10" dxfId="414" priority="59" rank="1"/>
  </conditionalFormatting>
  <conditionalFormatting sqref="E71:O71">
    <cfRule type="top10" dxfId="413" priority="58" rank="1"/>
  </conditionalFormatting>
  <conditionalFormatting sqref="E73:O73">
    <cfRule type="top10" dxfId="412" priority="57" rank="1"/>
  </conditionalFormatting>
  <conditionalFormatting sqref="E75:O75">
    <cfRule type="top10" dxfId="411" priority="56" rank="1"/>
  </conditionalFormatting>
  <conditionalFormatting sqref="E77:O77">
    <cfRule type="top10" dxfId="410" priority="55" rank="1"/>
  </conditionalFormatting>
  <conditionalFormatting sqref="E79:O79">
    <cfRule type="top10" dxfId="409" priority="54" rank="1"/>
  </conditionalFormatting>
  <conditionalFormatting sqref="E81:O81">
    <cfRule type="top10" dxfId="408" priority="53" rank="1"/>
  </conditionalFormatting>
  <conditionalFormatting sqref="E83:O83">
    <cfRule type="top10" dxfId="407" priority="52" rank="1"/>
  </conditionalFormatting>
  <conditionalFormatting sqref="E85:O85">
    <cfRule type="top10" dxfId="406" priority="51" rank="1"/>
  </conditionalFormatting>
  <conditionalFormatting sqref="E87:O87">
    <cfRule type="top10" dxfId="405" priority="50" rank="1"/>
  </conditionalFormatting>
  <conditionalFormatting sqref="E89:O89">
    <cfRule type="top10" dxfId="404" priority="49" rank="1"/>
  </conditionalFormatting>
  <conditionalFormatting sqref="E91:O91">
    <cfRule type="top10" dxfId="403" priority="48" rank="1"/>
  </conditionalFormatting>
  <conditionalFormatting sqref="E93:O93">
    <cfRule type="top10" dxfId="402" priority="47" rank="1"/>
  </conditionalFormatting>
  <conditionalFormatting sqref="E95:O95">
    <cfRule type="top10" dxfId="401" priority="46" rank="1"/>
  </conditionalFormatting>
  <conditionalFormatting sqref="E97:O97">
    <cfRule type="top10" dxfId="400" priority="45" rank="1"/>
  </conditionalFormatting>
  <conditionalFormatting sqref="E99:O99">
    <cfRule type="top10" dxfId="399" priority="44" rank="1"/>
  </conditionalFormatting>
  <conditionalFormatting sqref="E101:O101">
    <cfRule type="top10" dxfId="398" priority="43" rank="1"/>
  </conditionalFormatting>
  <conditionalFormatting sqref="E103:O103">
    <cfRule type="top10" dxfId="397" priority="42" rank="1"/>
  </conditionalFormatting>
  <conditionalFormatting sqref="E105:O105">
    <cfRule type="top10" dxfId="396" priority="41" rank="1"/>
  </conditionalFormatting>
  <conditionalFormatting sqref="E107:O107">
    <cfRule type="top10" dxfId="395" priority="40" rank="1"/>
  </conditionalFormatting>
  <conditionalFormatting sqref="E109:O109">
    <cfRule type="top10" dxfId="394" priority="39" rank="1"/>
  </conditionalFormatting>
  <conditionalFormatting sqref="E111:O111">
    <cfRule type="top10" dxfId="393" priority="38" rank="1"/>
  </conditionalFormatting>
  <conditionalFormatting sqref="E113:O113">
    <cfRule type="top10" dxfId="392" priority="37" rank="1"/>
  </conditionalFormatting>
  <conditionalFormatting sqref="E115:O115">
    <cfRule type="top10" dxfId="391" priority="36" rank="1"/>
  </conditionalFormatting>
  <conditionalFormatting sqref="E117:O117">
    <cfRule type="top10" dxfId="390" priority="35" rank="1"/>
  </conditionalFormatting>
  <conditionalFormatting sqref="E119:O119">
    <cfRule type="top10" dxfId="389" priority="34" rank="1"/>
  </conditionalFormatting>
  <conditionalFormatting sqref="E121:O121">
    <cfRule type="top10" dxfId="388" priority="33" rank="1"/>
  </conditionalFormatting>
  <conditionalFormatting sqref="E123:O123">
    <cfRule type="top10" dxfId="387" priority="32" rank="1"/>
  </conditionalFormatting>
  <conditionalFormatting sqref="E125:O125">
    <cfRule type="top10" dxfId="386" priority="31" rank="1"/>
  </conditionalFormatting>
  <conditionalFormatting sqref="E127:O127">
    <cfRule type="top10" dxfId="385" priority="30" rank="1"/>
  </conditionalFormatting>
  <conditionalFormatting sqref="E129:O129">
    <cfRule type="top10" dxfId="384" priority="29" rank="1"/>
  </conditionalFormatting>
  <conditionalFormatting sqref="E131:O131">
    <cfRule type="top10" dxfId="383" priority="28" rank="1"/>
  </conditionalFormatting>
  <conditionalFormatting sqref="E133:O133">
    <cfRule type="top10" dxfId="382" priority="27" rank="1"/>
  </conditionalFormatting>
  <conditionalFormatting sqref="E135:O135">
    <cfRule type="top10" dxfId="381" priority="26" rank="1"/>
  </conditionalFormatting>
  <conditionalFormatting sqref="E137:O137">
    <cfRule type="top10" dxfId="380" priority="25" rank="1"/>
  </conditionalFormatting>
  <conditionalFormatting sqref="E139:O139">
    <cfRule type="top10" dxfId="379" priority="24" rank="1"/>
  </conditionalFormatting>
  <conditionalFormatting sqref="E141:O141">
    <cfRule type="top10" dxfId="378" priority="23" rank="1"/>
  </conditionalFormatting>
  <conditionalFormatting sqref="E143:O143">
    <cfRule type="top10" dxfId="377" priority="22" rank="1"/>
  </conditionalFormatting>
  <conditionalFormatting sqref="E145:O145">
    <cfRule type="top10" dxfId="376" priority="21" rank="1"/>
  </conditionalFormatting>
  <conditionalFormatting sqref="E147:O147">
    <cfRule type="top10" dxfId="375" priority="20" rank="1"/>
  </conditionalFormatting>
  <conditionalFormatting sqref="E149:O149">
    <cfRule type="top10" dxfId="374" priority="19" rank="1"/>
  </conditionalFormatting>
  <conditionalFormatting sqref="E151:O151">
    <cfRule type="top10" dxfId="373" priority="18" rank="1"/>
  </conditionalFormatting>
  <conditionalFormatting sqref="E153:O153">
    <cfRule type="top10" dxfId="372" priority="17" rank="1"/>
  </conditionalFormatting>
  <conditionalFormatting sqref="E155:O155">
    <cfRule type="top10" dxfId="371" priority="16" rank="1"/>
  </conditionalFormatting>
  <conditionalFormatting sqref="E157:O157">
    <cfRule type="top10" dxfId="370" priority="15" rank="1"/>
  </conditionalFormatting>
  <conditionalFormatting sqref="E159:O159">
    <cfRule type="top10" dxfId="369" priority="14" rank="1"/>
  </conditionalFormatting>
  <conditionalFormatting sqref="E161:O161">
    <cfRule type="top10" dxfId="368" priority="13" rank="1"/>
  </conditionalFormatting>
  <conditionalFormatting sqref="E163:O163">
    <cfRule type="top10" dxfId="367" priority="12" rank="1"/>
  </conditionalFormatting>
  <conditionalFormatting sqref="E165:O165">
    <cfRule type="top10" dxfId="366" priority="11" rank="1"/>
  </conditionalFormatting>
  <conditionalFormatting sqref="E167:O167">
    <cfRule type="top10" dxfId="365" priority="10" rank="1"/>
  </conditionalFormatting>
  <conditionalFormatting sqref="E169:O169">
    <cfRule type="top10" dxfId="364" priority="9" rank="1"/>
  </conditionalFormatting>
  <conditionalFormatting sqref="E171:O171">
    <cfRule type="top10" dxfId="363" priority="8" rank="1"/>
  </conditionalFormatting>
  <conditionalFormatting sqref="E173:O173">
    <cfRule type="top10" dxfId="362" priority="7" rank="1"/>
  </conditionalFormatting>
  <conditionalFormatting sqref="E175:O175">
    <cfRule type="top10" dxfId="361" priority="6" rank="1"/>
  </conditionalFormatting>
  <conditionalFormatting sqref="E177:O177">
    <cfRule type="top10" dxfId="360" priority="5" rank="1"/>
  </conditionalFormatting>
  <conditionalFormatting sqref="E179:O179">
    <cfRule type="top10" dxfId="359" priority="4" rank="1"/>
  </conditionalFormatting>
  <conditionalFormatting sqref="E181:O181">
    <cfRule type="top10" dxfId="358" priority="3" rank="1"/>
  </conditionalFormatting>
  <conditionalFormatting sqref="E183:O183">
    <cfRule type="top10" dxfId="357" priority="2" rank="1"/>
  </conditionalFormatting>
  <conditionalFormatting sqref="E185:O185">
    <cfRule type="top10" dxfId="35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333</v>
      </c>
    </row>
    <row r="3" spans="1:14" ht="15" customHeight="1">
      <c r="B3" s="4"/>
    </row>
    <row r="4" spans="1:14" ht="15" customHeight="1">
      <c r="B4" s="4" t="s">
        <v>47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334</v>
      </c>
      <c r="C10" s="52" t="s">
        <v>280</v>
      </c>
      <c r="D10" s="34">
        <v>1817</v>
      </c>
      <c r="E10" s="35">
        <v>1639</v>
      </c>
      <c r="F10" s="36">
        <v>10</v>
      </c>
      <c r="G10" s="36">
        <v>1</v>
      </c>
      <c r="H10" s="36">
        <v>8</v>
      </c>
      <c r="I10" s="36">
        <v>5</v>
      </c>
      <c r="J10" s="36">
        <v>3</v>
      </c>
      <c r="K10" s="36">
        <v>15</v>
      </c>
      <c r="L10" s="36">
        <v>22</v>
      </c>
      <c r="M10" s="36">
        <v>25</v>
      </c>
      <c r="N10" s="36">
        <v>89</v>
      </c>
    </row>
    <row r="11" spans="1:14" ht="15.95" customHeight="1">
      <c r="B11" s="58"/>
      <c r="C11" s="53"/>
      <c r="D11" s="18">
        <v>1</v>
      </c>
      <c r="E11" s="19">
        <v>0.90203632361034669</v>
      </c>
      <c r="F11" s="20">
        <v>5.5035773252614202E-3</v>
      </c>
      <c r="G11" s="20">
        <v>5.5035773252614197E-4</v>
      </c>
      <c r="H11" s="20">
        <v>4.4028618602091358E-3</v>
      </c>
      <c r="I11" s="20">
        <v>2.7517886626307101E-3</v>
      </c>
      <c r="J11" s="20">
        <v>1.6510731975784259E-3</v>
      </c>
      <c r="K11" s="20">
        <v>8.2553659878921298E-3</v>
      </c>
      <c r="L11" s="20">
        <v>1.2107870115575124E-2</v>
      </c>
      <c r="M11" s="20">
        <v>1.3758943313153549E-2</v>
      </c>
      <c r="N11" s="20">
        <v>4.8981838194826641E-2</v>
      </c>
    </row>
    <row r="12" spans="1:14" ht="15.95" customHeight="1">
      <c r="B12" s="58"/>
      <c r="C12" s="54" t="s">
        <v>281</v>
      </c>
      <c r="D12" s="21">
        <v>6099</v>
      </c>
      <c r="E12" s="22">
        <v>5403</v>
      </c>
      <c r="F12" s="23">
        <v>50</v>
      </c>
      <c r="G12" s="23">
        <v>9</v>
      </c>
      <c r="H12" s="23">
        <v>49</v>
      </c>
      <c r="I12" s="23">
        <v>17</v>
      </c>
      <c r="J12" s="23">
        <v>23</v>
      </c>
      <c r="K12" s="23">
        <v>71</v>
      </c>
      <c r="L12" s="23">
        <v>170</v>
      </c>
      <c r="M12" s="23">
        <v>90</v>
      </c>
      <c r="N12" s="23">
        <v>217</v>
      </c>
    </row>
    <row r="13" spans="1:14" ht="15.95" customHeight="1">
      <c r="B13" s="58"/>
      <c r="C13" s="53"/>
      <c r="D13" s="24">
        <v>1</v>
      </c>
      <c r="E13" s="19">
        <v>0.88588293162813581</v>
      </c>
      <c r="F13" s="20">
        <v>8.1980652565994423E-3</v>
      </c>
      <c r="G13" s="20">
        <v>1.4756517461878996E-3</v>
      </c>
      <c r="H13" s="20">
        <v>8.0341039514674542E-3</v>
      </c>
      <c r="I13" s="20">
        <v>2.7873421872438102E-3</v>
      </c>
      <c r="J13" s="20">
        <v>3.7711100180357437E-3</v>
      </c>
      <c r="K13" s="20">
        <v>1.1641252664371209E-2</v>
      </c>
      <c r="L13" s="20">
        <v>2.7873421872438103E-2</v>
      </c>
      <c r="M13" s="20">
        <v>1.4756517461878997E-2</v>
      </c>
      <c r="N13" s="20">
        <v>3.5579603213641578E-2</v>
      </c>
    </row>
    <row r="14" spans="1:14" ht="15.95" customHeight="1">
      <c r="B14" s="58"/>
      <c r="C14" s="60" t="s">
        <v>282</v>
      </c>
      <c r="D14" s="21">
        <v>1060</v>
      </c>
      <c r="E14" s="22">
        <v>915</v>
      </c>
      <c r="F14" s="23">
        <v>9</v>
      </c>
      <c r="G14" s="23">
        <v>3</v>
      </c>
      <c r="H14" s="23">
        <v>16</v>
      </c>
      <c r="I14" s="23">
        <v>4</v>
      </c>
      <c r="J14" s="23">
        <v>8</v>
      </c>
      <c r="K14" s="23">
        <v>13</v>
      </c>
      <c r="L14" s="23">
        <v>34</v>
      </c>
      <c r="M14" s="23">
        <v>17</v>
      </c>
      <c r="N14" s="23">
        <v>41</v>
      </c>
    </row>
    <row r="15" spans="1:14" ht="15.95" customHeight="1">
      <c r="B15" s="58"/>
      <c r="C15" s="61"/>
      <c r="D15" s="24">
        <v>1</v>
      </c>
      <c r="E15" s="19">
        <v>0.8632075471698113</v>
      </c>
      <c r="F15" s="20">
        <v>8.4905660377358489E-3</v>
      </c>
      <c r="G15" s="20">
        <v>2.8301886792452828E-3</v>
      </c>
      <c r="H15" s="20">
        <v>1.509433962264151E-2</v>
      </c>
      <c r="I15" s="20">
        <v>3.7735849056603774E-3</v>
      </c>
      <c r="J15" s="20">
        <v>7.5471698113207548E-3</v>
      </c>
      <c r="K15" s="20">
        <v>1.2264150943396227E-2</v>
      </c>
      <c r="L15" s="20">
        <v>3.2075471698113207E-2</v>
      </c>
      <c r="M15" s="20">
        <v>1.6037735849056604E-2</v>
      </c>
      <c r="N15" s="20">
        <v>3.8679245283018866E-2</v>
      </c>
    </row>
    <row r="16" spans="1:14" ht="15.95" customHeight="1">
      <c r="B16" s="58"/>
      <c r="C16" s="54" t="s">
        <v>283</v>
      </c>
      <c r="D16" s="21">
        <v>1995</v>
      </c>
      <c r="E16" s="22">
        <v>999</v>
      </c>
      <c r="F16" s="23">
        <v>20</v>
      </c>
      <c r="G16" s="23">
        <v>2</v>
      </c>
      <c r="H16" s="23">
        <v>21</v>
      </c>
      <c r="I16" s="23">
        <v>24</v>
      </c>
      <c r="J16" s="23">
        <v>113</v>
      </c>
      <c r="K16" s="23">
        <v>156</v>
      </c>
      <c r="L16" s="23">
        <v>421</v>
      </c>
      <c r="M16" s="23">
        <v>73</v>
      </c>
      <c r="N16" s="23">
        <v>166</v>
      </c>
    </row>
    <row r="17" spans="1:14" ht="15.95" customHeight="1">
      <c r="B17" s="58"/>
      <c r="C17" s="53"/>
      <c r="D17" s="24">
        <v>1</v>
      </c>
      <c r="E17" s="19">
        <v>0.50075187969924817</v>
      </c>
      <c r="F17" s="20">
        <v>1.0025062656641603E-2</v>
      </c>
      <c r="G17" s="20">
        <v>1.0025062656641604E-3</v>
      </c>
      <c r="H17" s="20">
        <v>1.0526315789473684E-2</v>
      </c>
      <c r="I17" s="20">
        <v>1.2030075187969926E-2</v>
      </c>
      <c r="J17" s="20">
        <v>5.6641604010025062E-2</v>
      </c>
      <c r="K17" s="20">
        <v>7.8195488721804512E-2</v>
      </c>
      <c r="L17" s="20">
        <v>0.21102756892230576</v>
      </c>
      <c r="M17" s="20">
        <v>3.6591478696741855E-2</v>
      </c>
      <c r="N17" s="20">
        <v>8.3208020050125314E-2</v>
      </c>
    </row>
    <row r="18" spans="1:14" ht="15.95" customHeight="1">
      <c r="B18" s="58"/>
      <c r="C18" s="54" t="s">
        <v>106</v>
      </c>
      <c r="D18" s="21">
        <v>572</v>
      </c>
      <c r="E18" s="22">
        <v>332</v>
      </c>
      <c r="F18" s="23">
        <v>5</v>
      </c>
      <c r="G18" s="23">
        <v>1</v>
      </c>
      <c r="H18" s="23">
        <v>20</v>
      </c>
      <c r="I18" s="23">
        <v>9</v>
      </c>
      <c r="J18" s="23">
        <v>18</v>
      </c>
      <c r="K18" s="23">
        <v>20</v>
      </c>
      <c r="L18" s="23">
        <v>25</v>
      </c>
      <c r="M18" s="23">
        <v>100</v>
      </c>
      <c r="N18" s="23">
        <v>42</v>
      </c>
    </row>
    <row r="19" spans="1:14" ht="15.95" customHeight="1">
      <c r="B19" s="58"/>
      <c r="C19" s="59"/>
      <c r="D19" s="18">
        <v>1</v>
      </c>
      <c r="E19" s="32">
        <v>0.58041958041958042</v>
      </c>
      <c r="F19" s="33">
        <v>8.7412587412587419E-3</v>
      </c>
      <c r="G19" s="33">
        <v>1.7482517482517483E-3</v>
      </c>
      <c r="H19" s="33">
        <v>3.4965034965034968E-2</v>
      </c>
      <c r="I19" s="33">
        <v>1.5734265734265736E-2</v>
      </c>
      <c r="J19" s="33">
        <v>3.1468531468531472E-2</v>
      </c>
      <c r="K19" s="33">
        <v>3.4965034965034968E-2</v>
      </c>
      <c r="L19" s="33">
        <v>4.3706293706293704E-2</v>
      </c>
      <c r="M19" s="33">
        <v>0.17482517482517482</v>
      </c>
      <c r="N19" s="33">
        <v>7.3426573426573424E-2</v>
      </c>
    </row>
    <row r="20" spans="1:14" ht="15.95" customHeight="1">
      <c r="A20" s="38"/>
      <c r="B20" s="41"/>
      <c r="C20" s="47"/>
      <c r="D20" s="42"/>
      <c r="E20" s="42"/>
      <c r="F20" s="42"/>
      <c r="G20" s="42"/>
      <c r="H20" s="42"/>
      <c r="I20" s="42"/>
      <c r="J20" s="42"/>
      <c r="K20" s="42"/>
      <c r="L20" s="42"/>
      <c r="M20" s="42"/>
      <c r="N20" s="42"/>
    </row>
    <row r="21" spans="1:14" ht="15.95" hidden="1" customHeight="1">
      <c r="A21" s="38"/>
      <c r="B21" s="43"/>
      <c r="C21" s="46"/>
      <c r="D21" s="44"/>
      <c r="E21" s="44"/>
      <c r="F21" s="44"/>
      <c r="G21" s="44"/>
      <c r="H21" s="44"/>
      <c r="I21" s="44"/>
      <c r="J21" s="44"/>
      <c r="K21" s="44"/>
      <c r="L21" s="44"/>
      <c r="M21" s="44"/>
      <c r="N21" s="44"/>
    </row>
    <row r="22" spans="1:14" ht="15.95" hidden="1" customHeight="1">
      <c r="A22" s="38"/>
      <c r="B22" s="43"/>
      <c r="C22" s="46"/>
      <c r="D22" s="45"/>
      <c r="E22" s="45"/>
      <c r="F22" s="45"/>
      <c r="G22" s="45"/>
      <c r="H22" s="45"/>
      <c r="I22" s="45"/>
      <c r="J22" s="45"/>
      <c r="K22" s="45"/>
      <c r="L22" s="45"/>
      <c r="M22" s="45"/>
      <c r="N22" s="45"/>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55" priority="90" rank="1"/>
  </conditionalFormatting>
  <conditionalFormatting sqref="E11:N11">
    <cfRule type="top10" dxfId="354" priority="89" rank="1"/>
  </conditionalFormatting>
  <conditionalFormatting sqref="E13:N13">
    <cfRule type="top10" dxfId="353" priority="88" rank="1"/>
  </conditionalFormatting>
  <conditionalFormatting sqref="E15:N15">
    <cfRule type="top10" dxfId="352" priority="87" rank="1"/>
  </conditionalFormatting>
  <conditionalFormatting sqref="E17:N17">
    <cfRule type="top10" dxfId="351" priority="86" rank="1"/>
  </conditionalFormatting>
  <conditionalFormatting sqref="E19:N19">
    <cfRule type="top10" dxfId="350" priority="85" rank="1"/>
  </conditionalFormatting>
  <conditionalFormatting sqref="E21:N21">
    <cfRule type="top10" dxfId="349" priority="83" rank="1"/>
  </conditionalFormatting>
  <conditionalFormatting sqref="E23:N23">
    <cfRule type="top10" dxfId="348" priority="82" rank="1"/>
  </conditionalFormatting>
  <conditionalFormatting sqref="E25:N25">
    <cfRule type="top10" dxfId="347" priority="81" rank="1"/>
  </conditionalFormatting>
  <conditionalFormatting sqref="E27:N27">
    <cfRule type="top10" dxfId="346" priority="80" rank="1"/>
  </conditionalFormatting>
  <conditionalFormatting sqref="E29:N29">
    <cfRule type="top10" dxfId="345" priority="79" rank="1"/>
  </conditionalFormatting>
  <conditionalFormatting sqref="E31:N31">
    <cfRule type="top10" dxfId="344" priority="78" rank="1"/>
  </conditionalFormatting>
  <conditionalFormatting sqref="E33:N33">
    <cfRule type="top10" dxfId="343" priority="77" rank="1"/>
  </conditionalFormatting>
  <conditionalFormatting sqref="E35:N35">
    <cfRule type="top10" dxfId="342" priority="76" rank="1"/>
  </conditionalFormatting>
  <conditionalFormatting sqref="E37:N37">
    <cfRule type="top10" dxfId="341" priority="75" rank="1"/>
  </conditionalFormatting>
  <conditionalFormatting sqref="E39:N39">
    <cfRule type="top10" dxfId="340" priority="74" rank="1"/>
  </conditionalFormatting>
  <conditionalFormatting sqref="E41:N41">
    <cfRule type="top10" dxfId="339" priority="73" rank="1"/>
  </conditionalFormatting>
  <conditionalFormatting sqref="E43:N43">
    <cfRule type="top10" dxfId="338" priority="72" rank="1"/>
  </conditionalFormatting>
  <conditionalFormatting sqref="E45:N45">
    <cfRule type="top10" dxfId="337" priority="71" rank="1"/>
  </conditionalFormatting>
  <conditionalFormatting sqref="E47:N47">
    <cfRule type="top10" dxfId="336" priority="70" rank="1"/>
  </conditionalFormatting>
  <conditionalFormatting sqref="E49:N49">
    <cfRule type="top10" dxfId="335" priority="69" rank="1"/>
  </conditionalFormatting>
  <conditionalFormatting sqref="E51:N51">
    <cfRule type="top10" dxfId="334" priority="68" rank="1"/>
  </conditionalFormatting>
  <conditionalFormatting sqref="E53:N53">
    <cfRule type="top10" dxfId="333" priority="67" rank="1"/>
  </conditionalFormatting>
  <conditionalFormatting sqref="E55:N55">
    <cfRule type="top10" dxfId="332" priority="66" rank="1"/>
  </conditionalFormatting>
  <conditionalFormatting sqref="E57:N57">
    <cfRule type="top10" dxfId="331" priority="65" rank="1"/>
  </conditionalFormatting>
  <conditionalFormatting sqref="E59:N59">
    <cfRule type="top10" dxfId="330" priority="64" rank="1"/>
  </conditionalFormatting>
  <conditionalFormatting sqref="E61:N61">
    <cfRule type="top10" dxfId="329" priority="63" rank="1"/>
  </conditionalFormatting>
  <conditionalFormatting sqref="E63:N63">
    <cfRule type="top10" dxfId="328" priority="62" rank="1"/>
  </conditionalFormatting>
  <conditionalFormatting sqref="E65:N65">
    <cfRule type="top10" dxfId="327" priority="61" rank="1"/>
  </conditionalFormatting>
  <conditionalFormatting sqref="E67:N67">
    <cfRule type="top10" dxfId="326" priority="60" rank="1"/>
  </conditionalFormatting>
  <conditionalFormatting sqref="E69:N69">
    <cfRule type="top10" dxfId="325" priority="59" rank="1"/>
  </conditionalFormatting>
  <conditionalFormatting sqref="E71:N71">
    <cfRule type="top10" dxfId="324" priority="58" rank="1"/>
  </conditionalFormatting>
  <conditionalFormatting sqref="E73:N73">
    <cfRule type="top10" dxfId="323" priority="57" rank="1"/>
  </conditionalFormatting>
  <conditionalFormatting sqref="E75:N75">
    <cfRule type="top10" dxfId="322" priority="56" rank="1"/>
  </conditionalFormatting>
  <conditionalFormatting sqref="E77:N77">
    <cfRule type="top10" dxfId="321" priority="55" rank="1"/>
  </conditionalFormatting>
  <conditionalFormatting sqref="E79:N79">
    <cfRule type="top10" dxfId="320" priority="54" rank="1"/>
  </conditionalFormatting>
  <conditionalFormatting sqref="E81:N81">
    <cfRule type="top10" dxfId="319" priority="53" rank="1"/>
  </conditionalFormatting>
  <conditionalFormatting sqref="E83:N83">
    <cfRule type="top10" dxfId="318" priority="52" rank="1"/>
  </conditionalFormatting>
  <conditionalFormatting sqref="E85:N85">
    <cfRule type="top10" dxfId="317" priority="51" rank="1"/>
  </conditionalFormatting>
  <conditionalFormatting sqref="E87:N87">
    <cfRule type="top10" dxfId="316" priority="50" rank="1"/>
  </conditionalFormatting>
  <conditionalFormatting sqref="E89:N89">
    <cfRule type="top10" dxfId="315" priority="49" rank="1"/>
  </conditionalFormatting>
  <conditionalFormatting sqref="E91:N91">
    <cfRule type="top10" dxfId="314" priority="48" rank="1"/>
  </conditionalFormatting>
  <conditionalFormatting sqref="E93:N93">
    <cfRule type="top10" dxfId="313" priority="47" rank="1"/>
  </conditionalFormatting>
  <conditionalFormatting sqref="E95:N95">
    <cfRule type="top10" dxfId="312" priority="46" rank="1"/>
  </conditionalFormatting>
  <conditionalFormatting sqref="E97:N97">
    <cfRule type="top10" dxfId="311" priority="45" rank="1"/>
  </conditionalFormatting>
  <conditionalFormatting sqref="E99:N99">
    <cfRule type="top10" dxfId="310" priority="44" rank="1"/>
  </conditionalFormatting>
  <conditionalFormatting sqref="E101:N101">
    <cfRule type="top10" dxfId="309" priority="43" rank="1"/>
  </conditionalFormatting>
  <conditionalFormatting sqref="E103:N103">
    <cfRule type="top10" dxfId="308" priority="42" rank="1"/>
  </conditionalFormatting>
  <conditionalFormatting sqref="E105:N105">
    <cfRule type="top10" dxfId="307" priority="41" rank="1"/>
  </conditionalFormatting>
  <conditionalFormatting sqref="E107:N107">
    <cfRule type="top10" dxfId="306" priority="40" rank="1"/>
  </conditionalFormatting>
  <conditionalFormatting sqref="E109:N109">
    <cfRule type="top10" dxfId="305" priority="39" rank="1"/>
  </conditionalFormatting>
  <conditionalFormatting sqref="E111:N111">
    <cfRule type="top10" dxfId="304" priority="38" rank="1"/>
  </conditionalFormatting>
  <conditionalFormatting sqref="E113:N113">
    <cfRule type="top10" dxfId="303" priority="37" rank="1"/>
  </conditionalFormatting>
  <conditionalFormatting sqref="E115:N115">
    <cfRule type="top10" dxfId="302" priority="36" rank="1"/>
  </conditionalFormatting>
  <conditionalFormatting sqref="E117:N117">
    <cfRule type="top10" dxfId="301" priority="35" rank="1"/>
  </conditionalFormatting>
  <conditionalFormatting sqref="E119:N119">
    <cfRule type="top10" dxfId="300" priority="34" rank="1"/>
  </conditionalFormatting>
  <conditionalFormatting sqref="E121:N121">
    <cfRule type="top10" dxfId="299" priority="33" rank="1"/>
  </conditionalFormatting>
  <conditionalFormatting sqref="E123:N123">
    <cfRule type="top10" dxfId="298" priority="32" rank="1"/>
  </conditionalFormatting>
  <conditionalFormatting sqref="E125:N125">
    <cfRule type="top10" dxfId="297" priority="31" rank="1"/>
  </conditionalFormatting>
  <conditionalFormatting sqref="E127:N127">
    <cfRule type="top10" dxfId="296" priority="30" rank="1"/>
  </conditionalFormatting>
  <conditionalFormatting sqref="E129:N129">
    <cfRule type="top10" dxfId="295" priority="29" rank="1"/>
  </conditionalFormatting>
  <conditionalFormatting sqref="E131:N131">
    <cfRule type="top10" dxfId="294" priority="28" rank="1"/>
  </conditionalFormatting>
  <conditionalFormatting sqref="E133:N133">
    <cfRule type="top10" dxfId="293" priority="27" rank="1"/>
  </conditionalFormatting>
  <conditionalFormatting sqref="E135:N135">
    <cfRule type="top10" dxfId="292" priority="26" rank="1"/>
  </conditionalFormatting>
  <conditionalFormatting sqref="E137:N137">
    <cfRule type="top10" dxfId="291" priority="25" rank="1"/>
  </conditionalFormatting>
  <conditionalFormatting sqref="E139:N139">
    <cfRule type="top10" dxfId="290" priority="24" rank="1"/>
  </conditionalFormatting>
  <conditionalFormatting sqref="E141:N141">
    <cfRule type="top10" dxfId="289" priority="23" rank="1"/>
  </conditionalFormatting>
  <conditionalFormatting sqref="E143:N143">
    <cfRule type="top10" dxfId="288" priority="22" rank="1"/>
  </conditionalFormatting>
  <conditionalFormatting sqref="E145:N145">
    <cfRule type="top10" dxfId="287" priority="21" rank="1"/>
  </conditionalFormatting>
  <conditionalFormatting sqref="E147:N147">
    <cfRule type="top10" dxfId="286" priority="20" rank="1"/>
  </conditionalFormatting>
  <conditionalFormatting sqref="E149:N149">
    <cfRule type="top10" dxfId="285" priority="19" rank="1"/>
  </conditionalFormatting>
  <conditionalFormatting sqref="E151:N151">
    <cfRule type="top10" dxfId="284" priority="18" rank="1"/>
  </conditionalFormatting>
  <conditionalFormatting sqref="E153:N153">
    <cfRule type="top10" dxfId="283" priority="17" rank="1"/>
  </conditionalFormatting>
  <conditionalFormatting sqref="E155:N155">
    <cfRule type="top10" dxfId="282" priority="16" rank="1"/>
  </conditionalFormatting>
  <conditionalFormatting sqref="E157:N157">
    <cfRule type="top10" dxfId="281" priority="15" rank="1"/>
  </conditionalFormatting>
  <conditionalFormatting sqref="E159:N159">
    <cfRule type="top10" dxfId="280" priority="14" rank="1"/>
  </conditionalFormatting>
  <conditionalFormatting sqref="E161:N161">
    <cfRule type="top10" dxfId="279" priority="13" rank="1"/>
  </conditionalFormatting>
  <conditionalFormatting sqref="E163:N163">
    <cfRule type="top10" dxfId="278" priority="12" rank="1"/>
  </conditionalFormatting>
  <conditionalFormatting sqref="E165:N165">
    <cfRule type="top10" dxfId="277" priority="11" rank="1"/>
  </conditionalFormatting>
  <conditionalFormatting sqref="E167:N167">
    <cfRule type="top10" dxfId="276" priority="10" rank="1"/>
  </conditionalFormatting>
  <conditionalFormatting sqref="E169:N169">
    <cfRule type="top10" dxfId="275" priority="9" rank="1"/>
  </conditionalFormatting>
  <conditionalFormatting sqref="E171:N171">
    <cfRule type="top10" dxfId="274" priority="8" rank="1"/>
  </conditionalFormatting>
  <conditionalFormatting sqref="E173:N173">
    <cfRule type="top10" dxfId="273" priority="7" rank="1"/>
  </conditionalFormatting>
  <conditionalFormatting sqref="E175:N175">
    <cfRule type="top10" dxfId="272" priority="6" rank="1"/>
  </conditionalFormatting>
  <conditionalFormatting sqref="E177:N177">
    <cfRule type="top10" dxfId="271" priority="5" rank="1"/>
  </conditionalFormatting>
  <conditionalFormatting sqref="E179:N179">
    <cfRule type="top10" dxfId="270" priority="4" rank="1"/>
  </conditionalFormatting>
  <conditionalFormatting sqref="E181:N181">
    <cfRule type="top10" dxfId="269" priority="3" rank="1"/>
  </conditionalFormatting>
  <conditionalFormatting sqref="E183:N183">
    <cfRule type="top10" dxfId="268" priority="2" rank="1"/>
  </conditionalFormatting>
  <conditionalFormatting sqref="E185:N185">
    <cfRule type="top10" dxfId="26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333</v>
      </c>
    </row>
    <row r="3" spans="1:11" ht="15" customHeight="1">
      <c r="B3" s="4"/>
    </row>
    <row r="4" spans="1:11" ht="15" customHeight="1">
      <c r="B4" s="4" t="s">
        <v>102</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179</v>
      </c>
      <c r="F7" s="14" t="s">
        <v>180</v>
      </c>
      <c r="G7" s="14" t="s">
        <v>181</v>
      </c>
      <c r="H7" s="14" t="s">
        <v>182</v>
      </c>
      <c r="I7" s="14" t="s">
        <v>183</v>
      </c>
      <c r="J7" s="14" t="s">
        <v>176</v>
      </c>
      <c r="K7" s="14" t="s">
        <v>103</v>
      </c>
    </row>
    <row r="8" spans="1:11" ht="15.95" customHeight="1" thickTop="1">
      <c r="B8" s="48" t="s">
        <v>300</v>
      </c>
      <c r="C8" s="49"/>
      <c r="D8" s="15">
        <v>16158</v>
      </c>
      <c r="E8" s="16">
        <v>3752</v>
      </c>
      <c r="F8" s="17">
        <v>5532</v>
      </c>
      <c r="G8" s="17">
        <v>1092</v>
      </c>
      <c r="H8" s="17">
        <v>329</v>
      </c>
      <c r="I8" s="17">
        <v>114</v>
      </c>
      <c r="J8" s="17">
        <v>875</v>
      </c>
      <c r="K8" s="17">
        <v>4464</v>
      </c>
    </row>
    <row r="9" spans="1:11" ht="15.95" customHeight="1">
      <c r="B9" s="50"/>
      <c r="C9" s="51"/>
      <c r="D9" s="18">
        <v>1</v>
      </c>
      <c r="E9" s="32">
        <v>0.23220695630647356</v>
      </c>
      <c r="F9" s="33">
        <v>0.34236910508726326</v>
      </c>
      <c r="G9" s="33">
        <v>6.7582621611585597E-2</v>
      </c>
      <c r="H9" s="33">
        <v>2.0361430870157196E-2</v>
      </c>
      <c r="I9" s="33">
        <v>7.0553286297809137E-3</v>
      </c>
      <c r="J9" s="33">
        <v>5.4152741675949995E-2</v>
      </c>
      <c r="K9" s="33">
        <v>0.27627181581878946</v>
      </c>
    </row>
    <row r="10" spans="1:11" ht="15.95" customHeight="1">
      <c r="B10" s="57" t="s">
        <v>334</v>
      </c>
      <c r="C10" s="52" t="s">
        <v>280</v>
      </c>
      <c r="D10" s="34">
        <v>1817</v>
      </c>
      <c r="E10" s="35">
        <v>587</v>
      </c>
      <c r="F10" s="36">
        <v>666</v>
      </c>
      <c r="G10" s="36">
        <v>146</v>
      </c>
      <c r="H10" s="36">
        <v>52</v>
      </c>
      <c r="I10" s="36">
        <v>16</v>
      </c>
      <c r="J10" s="36">
        <v>202</v>
      </c>
      <c r="K10" s="36">
        <v>148</v>
      </c>
    </row>
    <row r="11" spans="1:11" ht="15.95" customHeight="1">
      <c r="B11" s="58"/>
      <c r="C11" s="53"/>
      <c r="D11" s="18">
        <v>1</v>
      </c>
      <c r="E11" s="19">
        <v>0.32305998899284533</v>
      </c>
      <c r="F11" s="20">
        <v>0.36653824986241057</v>
      </c>
      <c r="G11" s="20">
        <v>8.0352228948816731E-2</v>
      </c>
      <c r="H11" s="20">
        <v>2.8618602091359385E-2</v>
      </c>
      <c r="I11" s="20">
        <v>8.8057237204182716E-3</v>
      </c>
      <c r="J11" s="20">
        <v>0.11117226197028068</v>
      </c>
      <c r="K11" s="20">
        <v>8.1452944413869022E-2</v>
      </c>
    </row>
    <row r="12" spans="1:11" ht="15.95" customHeight="1">
      <c r="B12" s="58"/>
      <c r="C12" s="54" t="s">
        <v>281</v>
      </c>
      <c r="D12" s="21">
        <v>6099</v>
      </c>
      <c r="E12" s="22">
        <v>2002</v>
      </c>
      <c r="F12" s="23">
        <v>2977</v>
      </c>
      <c r="G12" s="23">
        <v>469</v>
      </c>
      <c r="H12" s="23">
        <v>133</v>
      </c>
      <c r="I12" s="23">
        <v>29</v>
      </c>
      <c r="J12" s="23">
        <v>258</v>
      </c>
      <c r="K12" s="23">
        <v>231</v>
      </c>
    </row>
    <row r="13" spans="1:11" ht="15.95" customHeight="1">
      <c r="B13" s="58"/>
      <c r="C13" s="53"/>
      <c r="D13" s="24">
        <v>1</v>
      </c>
      <c r="E13" s="19">
        <v>0.32825053287424166</v>
      </c>
      <c r="F13" s="20">
        <v>0.48811280537793078</v>
      </c>
      <c r="G13" s="20">
        <v>7.6897852106902767E-2</v>
      </c>
      <c r="H13" s="20">
        <v>2.1806853582554516E-2</v>
      </c>
      <c r="I13" s="20">
        <v>4.7548778488276768E-3</v>
      </c>
      <c r="J13" s="20">
        <v>4.2302016724053121E-2</v>
      </c>
      <c r="K13" s="20">
        <v>3.7875061485489421E-2</v>
      </c>
    </row>
    <row r="14" spans="1:11" ht="15.95" customHeight="1">
      <c r="B14" s="58"/>
      <c r="C14" s="60" t="s">
        <v>282</v>
      </c>
      <c r="D14" s="21">
        <v>1060</v>
      </c>
      <c r="E14" s="22">
        <v>310</v>
      </c>
      <c r="F14" s="23">
        <v>497</v>
      </c>
      <c r="G14" s="23">
        <v>104</v>
      </c>
      <c r="H14" s="23">
        <v>37</v>
      </c>
      <c r="I14" s="23">
        <v>14</v>
      </c>
      <c r="J14" s="23">
        <v>50</v>
      </c>
      <c r="K14" s="23">
        <v>48</v>
      </c>
    </row>
    <row r="15" spans="1:11" ht="15.95" customHeight="1">
      <c r="B15" s="58"/>
      <c r="C15" s="61"/>
      <c r="D15" s="24">
        <v>1</v>
      </c>
      <c r="E15" s="19">
        <v>0.29245283018867924</v>
      </c>
      <c r="F15" s="20">
        <v>0.46886792452830189</v>
      </c>
      <c r="G15" s="20">
        <v>9.8113207547169817E-2</v>
      </c>
      <c r="H15" s="20">
        <v>3.490566037735849E-2</v>
      </c>
      <c r="I15" s="20">
        <v>1.3207547169811321E-2</v>
      </c>
      <c r="J15" s="20">
        <v>4.716981132075472E-2</v>
      </c>
      <c r="K15" s="20">
        <v>4.5283018867924525E-2</v>
      </c>
    </row>
    <row r="16" spans="1:11" ht="15.95" customHeight="1">
      <c r="B16" s="58"/>
      <c r="C16" s="54" t="s">
        <v>283</v>
      </c>
      <c r="D16" s="21">
        <v>1995</v>
      </c>
      <c r="E16" s="22">
        <v>466</v>
      </c>
      <c r="F16" s="23">
        <v>912</v>
      </c>
      <c r="G16" s="23">
        <v>235</v>
      </c>
      <c r="H16" s="23">
        <v>67</v>
      </c>
      <c r="I16" s="23">
        <v>42</v>
      </c>
      <c r="J16" s="23">
        <v>164</v>
      </c>
      <c r="K16" s="23">
        <v>109</v>
      </c>
    </row>
    <row r="17" spans="1:11" ht="15.95" customHeight="1">
      <c r="B17" s="58"/>
      <c r="C17" s="53"/>
      <c r="D17" s="24">
        <v>1</v>
      </c>
      <c r="E17" s="19">
        <v>0.23358395989974937</v>
      </c>
      <c r="F17" s="20">
        <v>0.45714285714285713</v>
      </c>
      <c r="G17" s="20">
        <v>0.11779448621553884</v>
      </c>
      <c r="H17" s="20">
        <v>3.3583959899749376E-2</v>
      </c>
      <c r="I17" s="20">
        <v>2.1052631578947368E-2</v>
      </c>
      <c r="J17" s="20">
        <v>8.2205513784461157E-2</v>
      </c>
      <c r="K17" s="20">
        <v>5.463659147869674E-2</v>
      </c>
    </row>
    <row r="18" spans="1:11" ht="15.95" customHeight="1">
      <c r="B18" s="58"/>
      <c r="C18" s="54" t="s">
        <v>106</v>
      </c>
      <c r="D18" s="21">
        <v>572</v>
      </c>
      <c r="E18" s="22">
        <v>133</v>
      </c>
      <c r="F18" s="23">
        <v>211</v>
      </c>
      <c r="G18" s="23">
        <v>65</v>
      </c>
      <c r="H18" s="23">
        <v>15</v>
      </c>
      <c r="I18" s="23">
        <v>4</v>
      </c>
      <c r="J18" s="23">
        <v>88</v>
      </c>
      <c r="K18" s="23">
        <v>56</v>
      </c>
    </row>
    <row r="19" spans="1:11" ht="15.95" customHeight="1">
      <c r="B19" s="58"/>
      <c r="C19" s="59"/>
      <c r="D19" s="18">
        <v>1</v>
      </c>
      <c r="E19" s="32">
        <v>0.23251748251748253</v>
      </c>
      <c r="F19" s="33">
        <v>0.36888111888111891</v>
      </c>
      <c r="G19" s="33">
        <v>0.11363636363636363</v>
      </c>
      <c r="H19" s="33">
        <v>2.6223776223776224E-2</v>
      </c>
      <c r="I19" s="33">
        <v>6.993006993006993E-3</v>
      </c>
      <c r="J19" s="33">
        <v>0.15384615384615385</v>
      </c>
      <c r="K19" s="33">
        <v>9.7902097902097904E-2</v>
      </c>
    </row>
    <row r="20" spans="1:11" ht="15.95" customHeight="1">
      <c r="A20" s="38"/>
      <c r="B20" s="41"/>
      <c r="C20" s="47"/>
      <c r="D20" s="42"/>
      <c r="E20" s="42"/>
      <c r="F20" s="42"/>
      <c r="G20" s="42"/>
      <c r="H20" s="42"/>
      <c r="I20" s="42"/>
      <c r="J20" s="42"/>
      <c r="K20" s="42"/>
    </row>
    <row r="21" spans="1:11" ht="15.95" hidden="1" customHeight="1">
      <c r="A21" s="38"/>
      <c r="B21" s="43"/>
      <c r="C21" s="46"/>
      <c r="D21" s="44"/>
      <c r="E21" s="44"/>
      <c r="F21" s="44"/>
      <c r="G21" s="44"/>
      <c r="H21" s="44"/>
      <c r="I21" s="44"/>
      <c r="J21" s="44"/>
      <c r="K21" s="44"/>
    </row>
    <row r="22" spans="1:11" ht="15.95" hidden="1" customHeight="1">
      <c r="A22" s="38"/>
      <c r="B22" s="43"/>
      <c r="C22" s="46"/>
      <c r="D22" s="45"/>
      <c r="E22" s="45"/>
      <c r="F22" s="45"/>
      <c r="G22" s="45"/>
      <c r="H22" s="45"/>
      <c r="I22" s="45"/>
      <c r="J22" s="45"/>
      <c r="K22" s="45"/>
    </row>
    <row r="23" spans="1:11" ht="15.95" hidden="1" customHeight="1">
      <c r="A23" s="38"/>
      <c r="B23" s="43"/>
      <c r="C23" s="46"/>
      <c r="D23" s="44"/>
      <c r="E23" s="44"/>
      <c r="F23" s="44"/>
      <c r="G23" s="44"/>
      <c r="H23" s="44"/>
      <c r="I23" s="44"/>
      <c r="J23" s="44"/>
      <c r="K23" s="44"/>
    </row>
    <row r="24" spans="1:11" ht="15.95" hidden="1" customHeight="1">
      <c r="A24" s="38"/>
      <c r="B24" s="43"/>
      <c r="C24" s="46"/>
      <c r="D24" s="45"/>
      <c r="E24" s="45"/>
      <c r="F24" s="45"/>
      <c r="G24" s="45"/>
      <c r="H24" s="45"/>
      <c r="I24" s="45"/>
      <c r="J24" s="45"/>
      <c r="K24" s="45"/>
    </row>
    <row r="25" spans="1:11" ht="15.95" hidden="1" customHeight="1">
      <c r="A25" s="38"/>
      <c r="B25" s="43"/>
      <c r="C25" s="46"/>
      <c r="D25" s="44"/>
      <c r="E25" s="44"/>
      <c r="F25" s="44"/>
      <c r="G25" s="44"/>
      <c r="H25" s="44"/>
      <c r="I25" s="44"/>
      <c r="J25" s="44"/>
      <c r="K25" s="44"/>
    </row>
    <row r="26" spans="1:11" ht="15.95" hidden="1" customHeight="1">
      <c r="A26" s="38"/>
      <c r="B26" s="43"/>
      <c r="C26" s="46"/>
      <c r="D26" s="45"/>
      <c r="E26" s="45"/>
      <c r="F26" s="45"/>
      <c r="G26" s="45"/>
      <c r="H26" s="45"/>
      <c r="I26" s="45"/>
      <c r="J26" s="45"/>
      <c r="K26" s="45"/>
    </row>
    <row r="27" spans="1:11" ht="15.95" hidden="1" customHeight="1">
      <c r="A27" s="38"/>
      <c r="B27" s="43"/>
      <c r="C27" s="46"/>
      <c r="D27" s="44"/>
      <c r="E27" s="44"/>
      <c r="F27" s="44"/>
      <c r="G27" s="44"/>
      <c r="H27" s="44"/>
      <c r="I27" s="44"/>
      <c r="J27" s="44"/>
      <c r="K27" s="44"/>
    </row>
    <row r="28" spans="1:11" ht="15.95" hidden="1" customHeight="1">
      <c r="A28" s="38"/>
      <c r="B28" s="43"/>
      <c r="C28" s="46"/>
      <c r="D28" s="45"/>
      <c r="E28" s="45"/>
      <c r="F28" s="45"/>
      <c r="G28" s="45"/>
      <c r="H28" s="45"/>
      <c r="I28" s="45"/>
      <c r="J28" s="45"/>
      <c r="K28" s="45"/>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266" priority="90" rank="1"/>
  </conditionalFormatting>
  <conditionalFormatting sqref="E11:K11">
    <cfRule type="top10" dxfId="265" priority="89" rank="1"/>
  </conditionalFormatting>
  <conditionalFormatting sqref="E13:K13">
    <cfRule type="top10" dxfId="264" priority="88" rank="1"/>
  </conditionalFormatting>
  <conditionalFormatting sqref="E15:K15">
    <cfRule type="top10" dxfId="263" priority="87" rank="1"/>
  </conditionalFormatting>
  <conditionalFormatting sqref="E17:K17">
    <cfRule type="top10" dxfId="262" priority="86" rank="1"/>
  </conditionalFormatting>
  <conditionalFormatting sqref="E19:K19">
    <cfRule type="top10" dxfId="261" priority="85" rank="1"/>
  </conditionalFormatting>
  <conditionalFormatting sqref="E21:K21">
    <cfRule type="top10" dxfId="260" priority="83" rank="1"/>
  </conditionalFormatting>
  <conditionalFormatting sqref="E23:K23">
    <cfRule type="top10" dxfId="259" priority="82" rank="1"/>
  </conditionalFormatting>
  <conditionalFormatting sqref="E25:K25">
    <cfRule type="top10" dxfId="258" priority="81" rank="1"/>
  </conditionalFormatting>
  <conditionalFormatting sqref="E27:K27">
    <cfRule type="top10" dxfId="257" priority="80" rank="1"/>
  </conditionalFormatting>
  <conditionalFormatting sqref="E29:K29">
    <cfRule type="top10" dxfId="256" priority="79" rank="1"/>
  </conditionalFormatting>
  <conditionalFormatting sqref="E31:K31">
    <cfRule type="top10" dxfId="255" priority="78" rank="1"/>
  </conditionalFormatting>
  <conditionalFormatting sqref="E33:K33">
    <cfRule type="top10" dxfId="254" priority="77" rank="1"/>
  </conditionalFormatting>
  <conditionalFormatting sqref="E35:K35">
    <cfRule type="top10" dxfId="253" priority="76" rank="1"/>
  </conditionalFormatting>
  <conditionalFormatting sqref="E37:K37">
    <cfRule type="top10" dxfId="252" priority="75" rank="1"/>
  </conditionalFormatting>
  <conditionalFormatting sqref="E39:K39">
    <cfRule type="top10" dxfId="251" priority="74" rank="1"/>
  </conditionalFormatting>
  <conditionalFormatting sqref="E41:K41">
    <cfRule type="top10" dxfId="250" priority="73" rank="1"/>
  </conditionalFormatting>
  <conditionalFormatting sqref="E43:K43">
    <cfRule type="top10" dxfId="249" priority="72" rank="1"/>
  </conditionalFormatting>
  <conditionalFormatting sqref="E45:K45">
    <cfRule type="top10" dxfId="248" priority="71" rank="1"/>
  </conditionalFormatting>
  <conditionalFormatting sqref="E47:K47">
    <cfRule type="top10" dxfId="247" priority="70" rank="1"/>
  </conditionalFormatting>
  <conditionalFormatting sqref="E49:K49">
    <cfRule type="top10" dxfId="246" priority="69" rank="1"/>
  </conditionalFormatting>
  <conditionalFormatting sqref="E51:K51">
    <cfRule type="top10" dxfId="245" priority="68" rank="1"/>
  </conditionalFormatting>
  <conditionalFormatting sqref="E53:K53">
    <cfRule type="top10" dxfId="244" priority="67" rank="1"/>
  </conditionalFormatting>
  <conditionalFormatting sqref="E55:K55">
    <cfRule type="top10" dxfId="243" priority="66" rank="1"/>
  </conditionalFormatting>
  <conditionalFormatting sqref="E57:K57">
    <cfRule type="top10" dxfId="242" priority="65" rank="1"/>
  </conditionalFormatting>
  <conditionalFormatting sqref="E59:K59">
    <cfRule type="top10" dxfId="241" priority="64" rank="1"/>
  </conditionalFormatting>
  <conditionalFormatting sqref="E61:K61">
    <cfRule type="top10" dxfId="240" priority="63" rank="1"/>
  </conditionalFormatting>
  <conditionalFormatting sqref="E63:K63">
    <cfRule type="top10" dxfId="239" priority="62" rank="1"/>
  </conditionalFormatting>
  <conditionalFormatting sqref="E65:K65">
    <cfRule type="top10" dxfId="238" priority="61" rank="1"/>
  </conditionalFormatting>
  <conditionalFormatting sqref="E67:K67">
    <cfRule type="top10" dxfId="237" priority="60" rank="1"/>
  </conditionalFormatting>
  <conditionalFormatting sqref="E69:K69">
    <cfRule type="top10" dxfId="236" priority="59" rank="1"/>
  </conditionalFormatting>
  <conditionalFormatting sqref="E71:K71">
    <cfRule type="top10" dxfId="235" priority="58" rank="1"/>
  </conditionalFormatting>
  <conditionalFormatting sqref="E73:K73">
    <cfRule type="top10" dxfId="234" priority="57" rank="1"/>
  </conditionalFormatting>
  <conditionalFormatting sqref="E75:K75">
    <cfRule type="top10" dxfId="233" priority="56" rank="1"/>
  </conditionalFormatting>
  <conditionalFormatting sqref="E77:K77">
    <cfRule type="top10" dxfId="232" priority="55" rank="1"/>
  </conditionalFormatting>
  <conditionalFormatting sqref="E79:K79">
    <cfRule type="top10" dxfId="231" priority="54" rank="1"/>
  </conditionalFormatting>
  <conditionalFormatting sqref="E81:K81">
    <cfRule type="top10" dxfId="230" priority="53" rank="1"/>
  </conditionalFormatting>
  <conditionalFormatting sqref="E83:K83">
    <cfRule type="top10" dxfId="229" priority="52" rank="1"/>
  </conditionalFormatting>
  <conditionalFormatting sqref="E85:K85">
    <cfRule type="top10" dxfId="228" priority="51" rank="1"/>
  </conditionalFormatting>
  <conditionalFormatting sqref="E87:K87">
    <cfRule type="top10" dxfId="227" priority="50" rank="1"/>
  </conditionalFormatting>
  <conditionalFormatting sqref="E89:K89">
    <cfRule type="top10" dxfId="226" priority="49" rank="1"/>
  </conditionalFormatting>
  <conditionalFormatting sqref="E91:K91">
    <cfRule type="top10" dxfId="225" priority="48" rank="1"/>
  </conditionalFormatting>
  <conditionalFormatting sqref="E93:K93">
    <cfRule type="top10" dxfId="224" priority="47" rank="1"/>
  </conditionalFormatting>
  <conditionalFormatting sqref="E95:K95">
    <cfRule type="top10" dxfId="223" priority="46" rank="1"/>
  </conditionalFormatting>
  <conditionalFormatting sqref="E97:K97">
    <cfRule type="top10" dxfId="222" priority="45" rank="1"/>
  </conditionalFormatting>
  <conditionalFormatting sqref="E99:K99">
    <cfRule type="top10" dxfId="221" priority="44" rank="1"/>
  </conditionalFormatting>
  <conditionalFormatting sqref="E101:K101">
    <cfRule type="top10" dxfId="220" priority="43" rank="1"/>
  </conditionalFormatting>
  <conditionalFormatting sqref="E103:K103">
    <cfRule type="top10" dxfId="219" priority="42" rank="1"/>
  </conditionalFormatting>
  <conditionalFormatting sqref="E105:K105">
    <cfRule type="top10" dxfId="218" priority="41" rank="1"/>
  </conditionalFormatting>
  <conditionalFormatting sqref="E107:K107">
    <cfRule type="top10" dxfId="217" priority="40" rank="1"/>
  </conditionalFormatting>
  <conditionalFormatting sqref="E109:K109">
    <cfRule type="top10" dxfId="216" priority="39" rank="1"/>
  </conditionalFormatting>
  <conditionalFormatting sqref="E111:K111">
    <cfRule type="top10" dxfId="215" priority="38" rank="1"/>
  </conditionalFormatting>
  <conditionalFormatting sqref="E113:K113">
    <cfRule type="top10" dxfId="214" priority="37" rank="1"/>
  </conditionalFormatting>
  <conditionalFormatting sqref="E115:K115">
    <cfRule type="top10" dxfId="213" priority="36" rank="1"/>
  </conditionalFormatting>
  <conditionalFormatting sqref="E117:K117">
    <cfRule type="top10" dxfId="212" priority="35" rank="1"/>
  </conditionalFormatting>
  <conditionalFormatting sqref="E119:K119">
    <cfRule type="top10" dxfId="211" priority="34" rank="1"/>
  </conditionalFormatting>
  <conditionalFormatting sqref="E121:K121">
    <cfRule type="top10" dxfId="210" priority="33" rank="1"/>
  </conditionalFormatting>
  <conditionalFormatting sqref="E123:K123">
    <cfRule type="top10" dxfId="209" priority="32" rank="1"/>
  </conditionalFormatting>
  <conditionalFormatting sqref="E125:K125">
    <cfRule type="top10" dxfId="208" priority="31" rank="1"/>
  </conditionalFormatting>
  <conditionalFormatting sqref="E127:K127">
    <cfRule type="top10" dxfId="207" priority="30" rank="1"/>
  </conditionalFormatting>
  <conditionalFormatting sqref="E129:K129">
    <cfRule type="top10" dxfId="206" priority="29" rank="1"/>
  </conditionalFormatting>
  <conditionalFormatting sqref="E131:K131">
    <cfRule type="top10" dxfId="205" priority="28" rank="1"/>
  </conditionalFormatting>
  <conditionalFormatting sqref="E133:K133">
    <cfRule type="top10" dxfId="204" priority="27" rank="1"/>
  </conditionalFormatting>
  <conditionalFormatting sqref="E135:K135">
    <cfRule type="top10" dxfId="203" priority="26" rank="1"/>
  </conditionalFormatting>
  <conditionalFormatting sqref="E137:K137">
    <cfRule type="top10" dxfId="202" priority="25" rank="1"/>
  </conditionalFormatting>
  <conditionalFormatting sqref="E139:K139">
    <cfRule type="top10" dxfId="201" priority="24" rank="1"/>
  </conditionalFormatting>
  <conditionalFormatting sqref="E141:K141">
    <cfRule type="top10" dxfId="200" priority="23" rank="1"/>
  </conditionalFormatting>
  <conditionalFormatting sqref="E143:K143">
    <cfRule type="top10" dxfId="199" priority="22" rank="1"/>
  </conditionalFormatting>
  <conditionalFormatting sqref="E145:K145">
    <cfRule type="top10" dxfId="198" priority="21" rank="1"/>
  </conditionalFormatting>
  <conditionalFormatting sqref="E147:K147">
    <cfRule type="top10" dxfId="197" priority="20" rank="1"/>
  </conditionalFormatting>
  <conditionalFormatting sqref="E149:K149">
    <cfRule type="top10" dxfId="196" priority="19" rank="1"/>
  </conditionalFormatting>
  <conditionalFormatting sqref="E151:K151">
    <cfRule type="top10" dxfId="195" priority="18" rank="1"/>
  </conditionalFormatting>
  <conditionalFormatting sqref="E153:K153">
    <cfRule type="top10" dxfId="194" priority="17" rank="1"/>
  </conditionalFormatting>
  <conditionalFormatting sqref="E155:K155">
    <cfRule type="top10" dxfId="193" priority="16" rank="1"/>
  </conditionalFormatting>
  <conditionalFormatting sqref="E157:K157">
    <cfRule type="top10" dxfId="192" priority="15" rank="1"/>
  </conditionalFormatting>
  <conditionalFormatting sqref="E159:K159">
    <cfRule type="top10" dxfId="191" priority="14" rank="1"/>
  </conditionalFormatting>
  <conditionalFormatting sqref="E161:K161">
    <cfRule type="top10" dxfId="190" priority="13" rank="1"/>
  </conditionalFormatting>
  <conditionalFormatting sqref="E163:K163">
    <cfRule type="top10" dxfId="189" priority="12" rank="1"/>
  </conditionalFormatting>
  <conditionalFormatting sqref="E165:K165">
    <cfRule type="top10" dxfId="188" priority="11" rank="1"/>
  </conditionalFormatting>
  <conditionalFormatting sqref="E167:K167">
    <cfRule type="top10" dxfId="187" priority="10" rank="1"/>
  </conditionalFormatting>
  <conditionalFormatting sqref="E169:K169">
    <cfRule type="top10" dxfId="186" priority="9" rank="1"/>
  </conditionalFormatting>
  <conditionalFormatting sqref="E171:K171">
    <cfRule type="top10" dxfId="185" priority="8" rank="1"/>
  </conditionalFormatting>
  <conditionalFormatting sqref="E173:K173">
    <cfRule type="top10" dxfId="184" priority="7" rank="1"/>
  </conditionalFormatting>
  <conditionalFormatting sqref="E175:K175">
    <cfRule type="top10" dxfId="183" priority="6" rank="1"/>
  </conditionalFormatting>
  <conditionalFormatting sqref="E177:K177">
    <cfRule type="top10" dxfId="182" priority="5" rank="1"/>
  </conditionalFormatting>
  <conditionalFormatting sqref="E179:K179">
    <cfRule type="top10" dxfId="181" priority="4" rank="1"/>
  </conditionalFormatting>
  <conditionalFormatting sqref="E181:K181">
    <cfRule type="top10" dxfId="180" priority="3" rank="1"/>
  </conditionalFormatting>
  <conditionalFormatting sqref="E183:K183">
    <cfRule type="top10" dxfId="179" priority="2" rank="1"/>
  </conditionalFormatting>
  <conditionalFormatting sqref="E185:K185">
    <cfRule type="top10" dxfId="17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333</v>
      </c>
    </row>
    <row r="3" spans="1:14" ht="15" customHeight="1">
      <c r="B3" s="4"/>
    </row>
    <row r="4" spans="1:14" ht="15" customHeight="1">
      <c r="B4" s="4" t="s">
        <v>78</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1857</v>
      </c>
      <c r="F8" s="17">
        <v>459</v>
      </c>
      <c r="G8" s="17">
        <v>429</v>
      </c>
      <c r="H8" s="17">
        <v>495</v>
      </c>
      <c r="I8" s="17">
        <v>1752</v>
      </c>
      <c r="J8" s="17">
        <v>700</v>
      </c>
      <c r="K8" s="17">
        <v>428</v>
      </c>
      <c r="L8" s="17">
        <v>2463</v>
      </c>
      <c r="M8" s="17">
        <v>2089</v>
      </c>
      <c r="N8" s="17">
        <v>9311</v>
      </c>
    </row>
    <row r="9" spans="1:14" ht="15.95" customHeight="1">
      <c r="B9" s="50"/>
      <c r="C9" s="51"/>
      <c r="D9" s="18">
        <v>1</v>
      </c>
      <c r="E9" s="32">
        <v>0.1149275900482733</v>
      </c>
      <c r="F9" s="33">
        <v>2.8406981062012625E-2</v>
      </c>
      <c r="G9" s="33">
        <v>2.655031563312291E-2</v>
      </c>
      <c r="H9" s="33">
        <v>3.0634979576680283E-2</v>
      </c>
      <c r="I9" s="33">
        <v>0.1084292610471593</v>
      </c>
      <c r="J9" s="33">
        <v>4.3322193340759999E-2</v>
      </c>
      <c r="K9" s="33">
        <v>2.6488426785493253E-2</v>
      </c>
      <c r="L9" s="33">
        <v>0.15243223171184553</v>
      </c>
      <c r="M9" s="33">
        <v>0.12928580269835377</v>
      </c>
      <c r="N9" s="33">
        <v>0.5762470602797376</v>
      </c>
    </row>
    <row r="10" spans="1:14" ht="15.95" customHeight="1">
      <c r="B10" s="57" t="s">
        <v>334</v>
      </c>
      <c r="C10" s="52" t="s">
        <v>280</v>
      </c>
      <c r="D10" s="34">
        <v>1817</v>
      </c>
      <c r="E10" s="35">
        <v>226</v>
      </c>
      <c r="F10" s="36">
        <v>62</v>
      </c>
      <c r="G10" s="36">
        <v>44</v>
      </c>
      <c r="H10" s="36">
        <v>46</v>
      </c>
      <c r="I10" s="36">
        <v>169</v>
      </c>
      <c r="J10" s="36">
        <v>96</v>
      </c>
      <c r="K10" s="36">
        <v>46</v>
      </c>
      <c r="L10" s="36">
        <v>274</v>
      </c>
      <c r="M10" s="36">
        <v>409</v>
      </c>
      <c r="N10" s="36">
        <v>843</v>
      </c>
    </row>
    <row r="11" spans="1:14" ht="15.95" customHeight="1">
      <c r="B11" s="58"/>
      <c r="C11" s="53"/>
      <c r="D11" s="18">
        <v>1</v>
      </c>
      <c r="E11" s="19">
        <v>0.12438084755090809</v>
      </c>
      <c r="F11" s="20">
        <v>3.4122179416620803E-2</v>
      </c>
      <c r="G11" s="20">
        <v>2.4215740231150248E-2</v>
      </c>
      <c r="H11" s="20">
        <v>2.5316455696202531E-2</v>
      </c>
      <c r="I11" s="20">
        <v>9.3010456796917995E-2</v>
      </c>
      <c r="J11" s="20">
        <v>5.283434232250963E-2</v>
      </c>
      <c r="K11" s="20">
        <v>2.5316455696202531E-2</v>
      </c>
      <c r="L11" s="20">
        <v>0.15079801871216292</v>
      </c>
      <c r="M11" s="20">
        <v>0.22509631260319207</v>
      </c>
      <c r="N11" s="20">
        <v>0.46395156851953773</v>
      </c>
    </row>
    <row r="12" spans="1:14" ht="15.95" customHeight="1">
      <c r="B12" s="58"/>
      <c r="C12" s="54" t="s">
        <v>281</v>
      </c>
      <c r="D12" s="21">
        <v>6099</v>
      </c>
      <c r="E12" s="22">
        <v>831</v>
      </c>
      <c r="F12" s="23">
        <v>155</v>
      </c>
      <c r="G12" s="23">
        <v>174</v>
      </c>
      <c r="H12" s="23">
        <v>210</v>
      </c>
      <c r="I12" s="23">
        <v>774</v>
      </c>
      <c r="J12" s="23">
        <v>298</v>
      </c>
      <c r="K12" s="23">
        <v>169</v>
      </c>
      <c r="L12" s="23">
        <v>1256</v>
      </c>
      <c r="M12" s="23">
        <v>1115</v>
      </c>
      <c r="N12" s="23">
        <v>2692</v>
      </c>
    </row>
    <row r="13" spans="1:14" ht="15.95" customHeight="1">
      <c r="B13" s="58"/>
      <c r="C13" s="53"/>
      <c r="D13" s="24">
        <v>1</v>
      </c>
      <c r="E13" s="19">
        <v>0.13625184456468273</v>
      </c>
      <c r="F13" s="20">
        <v>2.541400229545827E-2</v>
      </c>
      <c r="G13" s="20">
        <v>2.8529267092966059E-2</v>
      </c>
      <c r="H13" s="20">
        <v>3.443187407771766E-2</v>
      </c>
      <c r="I13" s="20">
        <v>0.12690605017215936</v>
      </c>
      <c r="J13" s="20">
        <v>4.8860468929332677E-2</v>
      </c>
      <c r="K13" s="20">
        <v>2.7709460567306117E-2</v>
      </c>
      <c r="L13" s="20">
        <v>0.205935399245778</v>
      </c>
      <c r="M13" s="20">
        <v>0.18281685522216756</v>
      </c>
      <c r="N13" s="20">
        <v>0.44138383341531401</v>
      </c>
    </row>
    <row r="14" spans="1:14" ht="15.95" customHeight="1">
      <c r="B14" s="58"/>
      <c r="C14" s="60" t="s">
        <v>282</v>
      </c>
      <c r="D14" s="21">
        <v>1060</v>
      </c>
      <c r="E14" s="22">
        <v>148</v>
      </c>
      <c r="F14" s="23">
        <v>43</v>
      </c>
      <c r="G14" s="23">
        <v>42</v>
      </c>
      <c r="H14" s="23">
        <v>52</v>
      </c>
      <c r="I14" s="23">
        <v>166</v>
      </c>
      <c r="J14" s="23">
        <v>64</v>
      </c>
      <c r="K14" s="23">
        <v>59</v>
      </c>
      <c r="L14" s="23">
        <v>270</v>
      </c>
      <c r="M14" s="23">
        <v>196</v>
      </c>
      <c r="N14" s="23">
        <v>412</v>
      </c>
    </row>
    <row r="15" spans="1:14" ht="15.95" customHeight="1">
      <c r="B15" s="58"/>
      <c r="C15" s="61"/>
      <c r="D15" s="24">
        <v>1</v>
      </c>
      <c r="E15" s="19">
        <v>0.13962264150943396</v>
      </c>
      <c r="F15" s="20">
        <v>4.0566037735849055E-2</v>
      </c>
      <c r="G15" s="20">
        <v>3.962264150943396E-2</v>
      </c>
      <c r="H15" s="20">
        <v>4.9056603773584909E-2</v>
      </c>
      <c r="I15" s="20">
        <v>0.15660377358490565</v>
      </c>
      <c r="J15" s="20">
        <v>6.0377358490566038E-2</v>
      </c>
      <c r="K15" s="20">
        <v>5.5660377358490568E-2</v>
      </c>
      <c r="L15" s="20">
        <v>0.25471698113207547</v>
      </c>
      <c r="M15" s="20">
        <v>0.18490566037735848</v>
      </c>
      <c r="N15" s="20">
        <v>0.38867924528301889</v>
      </c>
    </row>
    <row r="16" spans="1:14" ht="15.95" customHeight="1">
      <c r="B16" s="58"/>
      <c r="C16" s="54" t="s">
        <v>283</v>
      </c>
      <c r="D16" s="21">
        <v>1995</v>
      </c>
      <c r="E16" s="22">
        <v>435</v>
      </c>
      <c r="F16" s="23">
        <v>129</v>
      </c>
      <c r="G16" s="23">
        <v>113</v>
      </c>
      <c r="H16" s="23">
        <v>131</v>
      </c>
      <c r="I16" s="23">
        <v>481</v>
      </c>
      <c r="J16" s="23">
        <v>165</v>
      </c>
      <c r="K16" s="23">
        <v>104</v>
      </c>
      <c r="L16" s="23">
        <v>442</v>
      </c>
      <c r="M16" s="23">
        <v>191</v>
      </c>
      <c r="N16" s="23">
        <v>821</v>
      </c>
    </row>
    <row r="17" spans="1:14" ht="15.95" customHeight="1">
      <c r="B17" s="58"/>
      <c r="C17" s="53"/>
      <c r="D17" s="24">
        <v>1</v>
      </c>
      <c r="E17" s="19">
        <v>0.21804511278195488</v>
      </c>
      <c r="F17" s="20">
        <v>6.4661654135338351E-2</v>
      </c>
      <c r="G17" s="20">
        <v>5.6641604010025062E-2</v>
      </c>
      <c r="H17" s="20">
        <v>6.5664160401002508E-2</v>
      </c>
      <c r="I17" s="20">
        <v>0.24110275689223057</v>
      </c>
      <c r="J17" s="20">
        <v>8.2706766917293228E-2</v>
      </c>
      <c r="K17" s="20">
        <v>5.2130325814536339E-2</v>
      </c>
      <c r="L17" s="20">
        <v>0.22155388471177945</v>
      </c>
      <c r="M17" s="20">
        <v>9.5739348370927319E-2</v>
      </c>
      <c r="N17" s="20">
        <v>0.41152882205513786</v>
      </c>
    </row>
    <row r="18" spans="1:14" ht="15.95" customHeight="1">
      <c r="B18" s="58"/>
      <c r="C18" s="54" t="s">
        <v>106</v>
      </c>
      <c r="D18" s="21">
        <v>572</v>
      </c>
      <c r="E18" s="22">
        <v>93</v>
      </c>
      <c r="F18" s="23">
        <v>29</v>
      </c>
      <c r="G18" s="23">
        <v>22</v>
      </c>
      <c r="H18" s="23">
        <v>28</v>
      </c>
      <c r="I18" s="23">
        <v>66</v>
      </c>
      <c r="J18" s="23">
        <v>30</v>
      </c>
      <c r="K18" s="23">
        <v>26</v>
      </c>
      <c r="L18" s="23">
        <v>98</v>
      </c>
      <c r="M18" s="23">
        <v>95</v>
      </c>
      <c r="N18" s="23">
        <v>281</v>
      </c>
    </row>
    <row r="19" spans="1:14" ht="15.95" customHeight="1">
      <c r="B19" s="58"/>
      <c r="C19" s="59"/>
      <c r="D19" s="18">
        <v>1</v>
      </c>
      <c r="E19" s="32">
        <v>0.16258741258741258</v>
      </c>
      <c r="F19" s="33">
        <v>5.0699300699300696E-2</v>
      </c>
      <c r="G19" s="33">
        <v>3.8461538461538464E-2</v>
      </c>
      <c r="H19" s="33">
        <v>4.8951048951048952E-2</v>
      </c>
      <c r="I19" s="33">
        <v>0.11538461538461539</v>
      </c>
      <c r="J19" s="33">
        <v>5.2447552447552448E-2</v>
      </c>
      <c r="K19" s="33">
        <v>4.5454545454545456E-2</v>
      </c>
      <c r="L19" s="33">
        <v>0.17132867132867133</v>
      </c>
      <c r="M19" s="33">
        <v>0.16608391608391609</v>
      </c>
      <c r="N19" s="33">
        <v>0.49125874125874125</v>
      </c>
    </row>
    <row r="20" spans="1:14" ht="15.95" customHeight="1">
      <c r="A20" s="38"/>
      <c r="B20" s="41"/>
      <c r="C20" s="47"/>
      <c r="D20" s="42"/>
      <c r="E20" s="42"/>
      <c r="F20" s="42"/>
      <c r="G20" s="42"/>
      <c r="H20" s="42"/>
      <c r="I20" s="42"/>
      <c r="J20" s="42"/>
      <c r="K20" s="42"/>
      <c r="L20" s="42"/>
      <c r="M20" s="42"/>
      <c r="N20" s="42"/>
    </row>
    <row r="21" spans="1:14" ht="15.95" hidden="1" customHeight="1">
      <c r="A21" s="38"/>
      <c r="B21" s="43"/>
      <c r="C21" s="46"/>
      <c r="D21" s="44"/>
      <c r="E21" s="44"/>
      <c r="F21" s="44"/>
      <c r="G21" s="44"/>
      <c r="H21" s="44"/>
      <c r="I21" s="44"/>
      <c r="J21" s="44"/>
      <c r="K21" s="44"/>
      <c r="L21" s="44"/>
      <c r="M21" s="44"/>
      <c r="N21" s="44"/>
    </row>
    <row r="22" spans="1:14" ht="15.95" hidden="1" customHeight="1">
      <c r="A22" s="38"/>
      <c r="B22" s="43"/>
      <c r="C22" s="46"/>
      <c r="D22" s="45"/>
      <c r="E22" s="45"/>
      <c r="F22" s="45"/>
      <c r="G22" s="45"/>
      <c r="H22" s="45"/>
      <c r="I22" s="45"/>
      <c r="J22" s="45"/>
      <c r="K22" s="45"/>
      <c r="L22" s="45"/>
      <c r="M22" s="45"/>
      <c r="N22" s="45"/>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177" priority="90" rank="1"/>
  </conditionalFormatting>
  <conditionalFormatting sqref="E11:N11">
    <cfRule type="top10" dxfId="176" priority="89" rank="1"/>
  </conditionalFormatting>
  <conditionalFormatting sqref="E13:N13">
    <cfRule type="top10" dxfId="175" priority="88" rank="1"/>
  </conditionalFormatting>
  <conditionalFormatting sqref="E15:N15">
    <cfRule type="top10" dxfId="174" priority="87" rank="1"/>
  </conditionalFormatting>
  <conditionalFormatting sqref="E17:N17">
    <cfRule type="top10" dxfId="173" priority="86" rank="1"/>
  </conditionalFormatting>
  <conditionalFormatting sqref="E19:N19">
    <cfRule type="top10" dxfId="172" priority="85" rank="1"/>
  </conditionalFormatting>
  <conditionalFormatting sqref="E21:N21">
    <cfRule type="top10" dxfId="171" priority="83" rank="1"/>
  </conditionalFormatting>
  <conditionalFormatting sqref="E23:N23">
    <cfRule type="top10" dxfId="170" priority="82" rank="1"/>
  </conditionalFormatting>
  <conditionalFormatting sqref="E25:N25">
    <cfRule type="top10" dxfId="169" priority="81" rank="1"/>
  </conditionalFormatting>
  <conditionalFormatting sqref="E27:N27">
    <cfRule type="top10" dxfId="168" priority="80" rank="1"/>
  </conditionalFormatting>
  <conditionalFormatting sqref="E29:N29">
    <cfRule type="top10" dxfId="167" priority="79" rank="1"/>
  </conditionalFormatting>
  <conditionalFormatting sqref="E31:N31">
    <cfRule type="top10" dxfId="166" priority="78" rank="1"/>
  </conditionalFormatting>
  <conditionalFormatting sqref="E33:N33">
    <cfRule type="top10" dxfId="165" priority="77" rank="1"/>
  </conditionalFormatting>
  <conditionalFormatting sqref="E35:N35">
    <cfRule type="top10" dxfId="164" priority="76" rank="1"/>
  </conditionalFormatting>
  <conditionalFormatting sqref="E37:N37">
    <cfRule type="top10" dxfId="163" priority="75" rank="1"/>
  </conditionalFormatting>
  <conditionalFormatting sqref="E39:N39">
    <cfRule type="top10" dxfId="162" priority="74" rank="1"/>
  </conditionalFormatting>
  <conditionalFormatting sqref="E41:N41">
    <cfRule type="top10" dxfId="161" priority="73" rank="1"/>
  </conditionalFormatting>
  <conditionalFormatting sqref="E43:N43">
    <cfRule type="top10" dxfId="160" priority="72" rank="1"/>
  </conditionalFormatting>
  <conditionalFormatting sqref="E45:N45">
    <cfRule type="top10" dxfId="159" priority="71" rank="1"/>
  </conditionalFormatting>
  <conditionalFormatting sqref="E47:N47">
    <cfRule type="top10" dxfId="158" priority="70" rank="1"/>
  </conditionalFormatting>
  <conditionalFormatting sqref="E49:N49">
    <cfRule type="top10" dxfId="157" priority="69" rank="1"/>
  </conditionalFormatting>
  <conditionalFormatting sqref="E51:N51">
    <cfRule type="top10" dxfId="156" priority="68" rank="1"/>
  </conditionalFormatting>
  <conditionalFormatting sqref="E53:N53">
    <cfRule type="top10" dxfId="155" priority="67" rank="1"/>
  </conditionalFormatting>
  <conditionalFormatting sqref="E55:N55">
    <cfRule type="top10" dxfId="154" priority="66" rank="1"/>
  </conditionalFormatting>
  <conditionalFormatting sqref="E57:N57">
    <cfRule type="top10" dxfId="153" priority="65" rank="1"/>
  </conditionalFormatting>
  <conditionalFormatting sqref="E59:N59">
    <cfRule type="top10" dxfId="152" priority="64" rank="1"/>
  </conditionalFormatting>
  <conditionalFormatting sqref="E61:N61">
    <cfRule type="top10" dxfId="151" priority="63" rank="1"/>
  </conditionalFormatting>
  <conditionalFormatting sqref="E63:N63">
    <cfRule type="top10" dxfId="150" priority="62" rank="1"/>
  </conditionalFormatting>
  <conditionalFormatting sqref="E65:N65">
    <cfRule type="top10" dxfId="149" priority="61" rank="1"/>
  </conditionalFormatting>
  <conditionalFormatting sqref="E67:N67">
    <cfRule type="top10" dxfId="148" priority="60" rank="1"/>
  </conditionalFormatting>
  <conditionalFormatting sqref="E69:N69">
    <cfRule type="top10" dxfId="147" priority="59" rank="1"/>
  </conditionalFormatting>
  <conditionalFormatting sqref="E71:N71">
    <cfRule type="top10" dxfId="146" priority="58" rank="1"/>
  </conditionalFormatting>
  <conditionalFormatting sqref="E73:N73">
    <cfRule type="top10" dxfId="145" priority="57" rank="1"/>
  </conditionalFormatting>
  <conditionalFormatting sqref="E75:N75">
    <cfRule type="top10" dxfId="144" priority="56" rank="1"/>
  </conditionalFormatting>
  <conditionalFormatting sqref="E77:N77">
    <cfRule type="top10" dxfId="143" priority="55" rank="1"/>
  </conditionalFormatting>
  <conditionalFormatting sqref="E79:N79">
    <cfRule type="top10" dxfId="142" priority="54" rank="1"/>
  </conditionalFormatting>
  <conditionalFormatting sqref="E81:N81">
    <cfRule type="top10" dxfId="141" priority="53" rank="1"/>
  </conditionalFormatting>
  <conditionalFormatting sqref="E83:N83">
    <cfRule type="top10" dxfId="140" priority="52" rank="1"/>
  </conditionalFormatting>
  <conditionalFormatting sqref="E85:N85">
    <cfRule type="top10" dxfId="139" priority="51" rank="1"/>
  </conditionalFormatting>
  <conditionalFormatting sqref="E87:N87">
    <cfRule type="top10" dxfId="138" priority="50" rank="1"/>
  </conditionalFormatting>
  <conditionalFormatting sqref="E89:N89">
    <cfRule type="top10" dxfId="137" priority="49" rank="1"/>
  </conditionalFormatting>
  <conditionalFormatting sqref="E91:N91">
    <cfRule type="top10" dxfId="136" priority="48" rank="1"/>
  </conditionalFormatting>
  <conditionalFormatting sqref="E93:N93">
    <cfRule type="top10" dxfId="135" priority="47" rank="1"/>
  </conditionalFormatting>
  <conditionalFormatting sqref="E95:N95">
    <cfRule type="top10" dxfId="134" priority="46" rank="1"/>
  </conditionalFormatting>
  <conditionalFormatting sqref="E97:N97">
    <cfRule type="top10" dxfId="133" priority="45" rank="1"/>
  </conditionalFormatting>
  <conditionalFormatting sqref="E99:N99">
    <cfRule type="top10" dxfId="132" priority="44" rank="1"/>
  </conditionalFormatting>
  <conditionalFormatting sqref="E101:N101">
    <cfRule type="top10" dxfId="131" priority="43" rank="1"/>
  </conditionalFormatting>
  <conditionalFormatting sqref="E103:N103">
    <cfRule type="top10" dxfId="130" priority="42" rank="1"/>
  </conditionalFormatting>
  <conditionalFormatting sqref="E105:N105">
    <cfRule type="top10" dxfId="129" priority="41" rank="1"/>
  </conditionalFormatting>
  <conditionalFormatting sqref="E107:N107">
    <cfRule type="top10" dxfId="128" priority="40" rank="1"/>
  </conditionalFormatting>
  <conditionalFormatting sqref="E109:N109">
    <cfRule type="top10" dxfId="127" priority="39" rank="1"/>
  </conditionalFormatting>
  <conditionalFormatting sqref="E111:N111">
    <cfRule type="top10" dxfId="126" priority="38" rank="1"/>
  </conditionalFormatting>
  <conditionalFormatting sqref="E113:N113">
    <cfRule type="top10" dxfId="125" priority="37" rank="1"/>
  </conditionalFormatting>
  <conditionalFormatting sqref="E115:N115">
    <cfRule type="top10" dxfId="124" priority="36" rank="1"/>
  </conditionalFormatting>
  <conditionalFormatting sqref="E117:N117">
    <cfRule type="top10" dxfId="123" priority="35" rank="1"/>
  </conditionalFormatting>
  <conditionalFormatting sqref="E119:N119">
    <cfRule type="top10" dxfId="122" priority="34" rank="1"/>
  </conditionalFormatting>
  <conditionalFormatting sqref="E121:N121">
    <cfRule type="top10" dxfId="121" priority="33" rank="1"/>
  </conditionalFormatting>
  <conditionalFormatting sqref="E123:N123">
    <cfRule type="top10" dxfId="120" priority="32" rank="1"/>
  </conditionalFormatting>
  <conditionalFormatting sqref="E125:N125">
    <cfRule type="top10" dxfId="119" priority="31" rank="1"/>
  </conditionalFormatting>
  <conditionalFormatting sqref="E127:N127">
    <cfRule type="top10" dxfId="118" priority="30" rank="1"/>
  </conditionalFormatting>
  <conditionalFormatting sqref="E129:N129">
    <cfRule type="top10" dxfId="117" priority="29" rank="1"/>
  </conditionalFormatting>
  <conditionalFormatting sqref="E131:N131">
    <cfRule type="top10" dxfId="116" priority="28" rank="1"/>
  </conditionalFormatting>
  <conditionalFormatting sqref="E133:N133">
    <cfRule type="top10" dxfId="115" priority="27" rank="1"/>
  </conditionalFormatting>
  <conditionalFormatting sqref="E135:N135">
    <cfRule type="top10" dxfId="114" priority="26" rank="1"/>
  </conditionalFormatting>
  <conditionalFormatting sqref="E137:N137">
    <cfRule type="top10" dxfId="113" priority="25" rank="1"/>
  </conditionalFormatting>
  <conditionalFormatting sqref="E139:N139">
    <cfRule type="top10" dxfId="112" priority="24" rank="1"/>
  </conditionalFormatting>
  <conditionalFormatting sqref="E141:N141">
    <cfRule type="top10" dxfId="111" priority="23" rank="1"/>
  </conditionalFormatting>
  <conditionalFormatting sqref="E143:N143">
    <cfRule type="top10" dxfId="110" priority="22" rank="1"/>
  </conditionalFormatting>
  <conditionalFormatting sqref="E145:N145">
    <cfRule type="top10" dxfId="109" priority="21" rank="1"/>
  </conditionalFormatting>
  <conditionalFormatting sqref="E147:N147">
    <cfRule type="top10" dxfId="108" priority="20" rank="1"/>
  </conditionalFormatting>
  <conditionalFormatting sqref="E149:N149">
    <cfRule type="top10" dxfId="107" priority="19" rank="1"/>
  </conditionalFormatting>
  <conditionalFormatting sqref="E151:N151">
    <cfRule type="top10" dxfId="106" priority="18" rank="1"/>
  </conditionalFormatting>
  <conditionalFormatting sqref="E153:N153">
    <cfRule type="top10" dxfId="105" priority="17" rank="1"/>
  </conditionalFormatting>
  <conditionalFormatting sqref="E155:N155">
    <cfRule type="top10" dxfId="104" priority="16" rank="1"/>
  </conditionalFormatting>
  <conditionalFormatting sqref="E157:N157">
    <cfRule type="top10" dxfId="103" priority="15" rank="1"/>
  </conditionalFormatting>
  <conditionalFormatting sqref="E159:N159">
    <cfRule type="top10" dxfId="102" priority="14" rank="1"/>
  </conditionalFormatting>
  <conditionalFormatting sqref="E161:N161">
    <cfRule type="top10" dxfId="101" priority="13" rank="1"/>
  </conditionalFormatting>
  <conditionalFormatting sqref="E163:N163">
    <cfRule type="top10" dxfId="100" priority="12" rank="1"/>
  </conditionalFormatting>
  <conditionalFormatting sqref="E165:N165">
    <cfRule type="top10" dxfId="99" priority="11" rank="1"/>
  </conditionalFormatting>
  <conditionalFormatting sqref="E167:N167">
    <cfRule type="top10" dxfId="98" priority="10" rank="1"/>
  </conditionalFormatting>
  <conditionalFormatting sqref="E169:N169">
    <cfRule type="top10" dxfId="97" priority="9" rank="1"/>
  </conditionalFormatting>
  <conditionalFormatting sqref="E171:N171">
    <cfRule type="top10" dxfId="96" priority="8" rank="1"/>
  </conditionalFormatting>
  <conditionalFormatting sqref="E173:N173">
    <cfRule type="top10" dxfId="95" priority="7" rank="1"/>
  </conditionalFormatting>
  <conditionalFormatting sqref="E175:N175">
    <cfRule type="top10" dxfId="94" priority="6" rank="1"/>
  </conditionalFormatting>
  <conditionalFormatting sqref="E177:N177">
    <cfRule type="top10" dxfId="93" priority="5" rank="1"/>
  </conditionalFormatting>
  <conditionalFormatting sqref="E179:N179">
    <cfRule type="top10" dxfId="92" priority="4" rank="1"/>
  </conditionalFormatting>
  <conditionalFormatting sqref="E181:N181">
    <cfRule type="top10" dxfId="91" priority="3" rank="1"/>
  </conditionalFormatting>
  <conditionalFormatting sqref="E183:N183">
    <cfRule type="top10" dxfId="90" priority="2" rank="1"/>
  </conditionalFormatting>
  <conditionalFormatting sqref="E185:N185">
    <cfRule type="top10" dxfId="8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13</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12</v>
      </c>
      <c r="C10" s="52" t="s">
        <v>144</v>
      </c>
      <c r="D10" s="34">
        <v>21</v>
      </c>
      <c r="E10" s="35">
        <v>13</v>
      </c>
      <c r="F10" s="36">
        <v>6</v>
      </c>
      <c r="G10" s="36">
        <v>2</v>
      </c>
    </row>
    <row r="11" spans="1:7" ht="15.95" customHeight="1">
      <c r="B11" s="58"/>
      <c r="C11" s="53"/>
      <c r="D11" s="18">
        <v>1</v>
      </c>
      <c r="E11" s="19">
        <v>0.61904761904761907</v>
      </c>
      <c r="F11" s="20">
        <v>0.2857142857142857</v>
      </c>
      <c r="G11" s="20">
        <v>9.5238095238095233E-2</v>
      </c>
    </row>
    <row r="12" spans="1:7" ht="15.95" customHeight="1">
      <c r="B12" s="58"/>
      <c r="C12" s="54" t="s">
        <v>145</v>
      </c>
      <c r="D12" s="21">
        <v>54</v>
      </c>
      <c r="E12" s="22">
        <v>29</v>
      </c>
      <c r="F12" s="23">
        <v>16</v>
      </c>
      <c r="G12" s="23">
        <v>9</v>
      </c>
    </row>
    <row r="13" spans="1:7" ht="15.95" customHeight="1">
      <c r="B13" s="58"/>
      <c r="C13" s="53"/>
      <c r="D13" s="24">
        <v>1</v>
      </c>
      <c r="E13" s="19">
        <v>0.53703703703703709</v>
      </c>
      <c r="F13" s="20">
        <v>0.29629629629629628</v>
      </c>
      <c r="G13" s="20">
        <v>0.16666666666666666</v>
      </c>
    </row>
    <row r="14" spans="1:7" ht="15.95" customHeight="1">
      <c r="B14" s="58"/>
      <c r="C14" s="54" t="s">
        <v>136</v>
      </c>
      <c r="D14" s="21">
        <v>49</v>
      </c>
      <c r="E14" s="22">
        <v>31</v>
      </c>
      <c r="F14" s="23">
        <v>14</v>
      </c>
      <c r="G14" s="23">
        <v>4</v>
      </c>
    </row>
    <row r="15" spans="1:7" ht="15.95" customHeight="1">
      <c r="B15" s="58"/>
      <c r="C15" s="53"/>
      <c r="D15" s="24">
        <v>1</v>
      </c>
      <c r="E15" s="19">
        <v>0.63265306122448983</v>
      </c>
      <c r="F15" s="20">
        <v>0.2857142857142857</v>
      </c>
      <c r="G15" s="20">
        <v>8.1632653061224483E-2</v>
      </c>
    </row>
    <row r="16" spans="1:7" ht="15.95" customHeight="1">
      <c r="B16" s="58"/>
      <c r="C16" s="54" t="s">
        <v>146</v>
      </c>
      <c r="D16" s="21">
        <v>97</v>
      </c>
      <c r="E16" s="22">
        <v>80</v>
      </c>
      <c r="F16" s="23">
        <v>16</v>
      </c>
      <c r="G16" s="23">
        <v>1</v>
      </c>
    </row>
    <row r="17" spans="1:7" ht="15.95" customHeight="1">
      <c r="B17" s="58"/>
      <c r="C17" s="53"/>
      <c r="D17" s="24">
        <v>1</v>
      </c>
      <c r="E17" s="19">
        <v>0.82474226804123707</v>
      </c>
      <c r="F17" s="20">
        <v>0.16494845360824742</v>
      </c>
      <c r="G17" s="20">
        <v>1.0309278350515464E-2</v>
      </c>
    </row>
    <row r="18" spans="1:7" ht="15.95" customHeight="1">
      <c r="B18" s="58"/>
      <c r="C18" s="54" t="s">
        <v>147</v>
      </c>
      <c r="D18" s="21">
        <v>88</v>
      </c>
      <c r="E18" s="22">
        <v>61</v>
      </c>
      <c r="F18" s="23">
        <v>21</v>
      </c>
      <c r="G18" s="23">
        <v>6</v>
      </c>
    </row>
    <row r="19" spans="1:7" ht="15.95" customHeight="1">
      <c r="B19" s="58"/>
      <c r="C19" s="53"/>
      <c r="D19" s="24">
        <v>1</v>
      </c>
      <c r="E19" s="19">
        <v>0.69318181818181823</v>
      </c>
      <c r="F19" s="20">
        <v>0.23863636363636365</v>
      </c>
      <c r="G19" s="20">
        <v>6.8181818181818177E-2</v>
      </c>
    </row>
    <row r="20" spans="1:7" ht="15.95" customHeight="1">
      <c r="B20" s="58"/>
      <c r="C20" s="54" t="s">
        <v>148</v>
      </c>
      <c r="D20" s="21">
        <v>13076</v>
      </c>
      <c r="E20" s="22">
        <v>4405</v>
      </c>
      <c r="F20" s="23">
        <v>8130</v>
      </c>
      <c r="G20" s="23">
        <v>541</v>
      </c>
    </row>
    <row r="21" spans="1:7" ht="15.95" customHeight="1">
      <c r="B21" s="58"/>
      <c r="C21" s="59"/>
      <c r="D21" s="18">
        <v>1</v>
      </c>
      <c r="E21" s="32">
        <v>0.33687672070969715</v>
      </c>
      <c r="F21" s="33">
        <v>0.62174977057204039</v>
      </c>
      <c r="G21" s="33">
        <v>4.1373508718262467E-2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493" priority="90" rank="1"/>
  </conditionalFormatting>
  <conditionalFormatting sqref="E11:G11">
    <cfRule type="top10" dxfId="10492" priority="89" rank="1"/>
  </conditionalFormatting>
  <conditionalFormatting sqref="E13:G13">
    <cfRule type="top10" dxfId="10491" priority="88" rank="1"/>
  </conditionalFormatting>
  <conditionalFormatting sqref="E15:G15">
    <cfRule type="top10" dxfId="10490" priority="87" rank="1"/>
  </conditionalFormatting>
  <conditionalFormatting sqref="E17:G17">
    <cfRule type="top10" dxfId="10489" priority="86" rank="1"/>
  </conditionalFormatting>
  <conditionalFormatting sqref="E19:G19">
    <cfRule type="top10" dxfId="10488" priority="85" rank="1"/>
  </conditionalFormatting>
  <conditionalFormatting sqref="E21:G21">
    <cfRule type="top10" dxfId="10487" priority="84" rank="1"/>
  </conditionalFormatting>
  <conditionalFormatting sqref="E23:G23">
    <cfRule type="top10" dxfId="10486" priority="82" rank="1"/>
  </conditionalFormatting>
  <conditionalFormatting sqref="E25:G25">
    <cfRule type="top10" dxfId="10485" priority="81" rank="1"/>
  </conditionalFormatting>
  <conditionalFormatting sqref="E27:G27">
    <cfRule type="top10" dxfId="10484" priority="80" rank="1"/>
  </conditionalFormatting>
  <conditionalFormatting sqref="E29:G29">
    <cfRule type="top10" dxfId="10483" priority="79" rank="1"/>
  </conditionalFormatting>
  <conditionalFormatting sqref="E31:G31">
    <cfRule type="top10" dxfId="10482" priority="78" rank="1"/>
  </conditionalFormatting>
  <conditionalFormatting sqref="E33:G33">
    <cfRule type="top10" dxfId="10481" priority="77" rank="1"/>
  </conditionalFormatting>
  <conditionalFormatting sqref="E35:G35">
    <cfRule type="top10" dxfId="10480" priority="76" rank="1"/>
  </conditionalFormatting>
  <conditionalFormatting sqref="E37:G37">
    <cfRule type="top10" dxfId="10479" priority="75" rank="1"/>
  </conditionalFormatting>
  <conditionalFormatting sqref="E39:G39">
    <cfRule type="top10" dxfId="10478" priority="74" rank="1"/>
  </conditionalFormatting>
  <conditionalFormatting sqref="E41:G41">
    <cfRule type="top10" dxfId="10477" priority="73" rank="1"/>
  </conditionalFormatting>
  <conditionalFormatting sqref="E43:G43">
    <cfRule type="top10" dxfId="10476" priority="72" rank="1"/>
  </conditionalFormatting>
  <conditionalFormatting sqref="E45:G45">
    <cfRule type="top10" dxfId="10475" priority="71" rank="1"/>
  </conditionalFormatting>
  <conditionalFormatting sqref="E47:G47">
    <cfRule type="top10" dxfId="10474" priority="70" rank="1"/>
  </conditionalFormatting>
  <conditionalFormatting sqref="E49:G49">
    <cfRule type="top10" dxfId="10473" priority="69" rank="1"/>
  </conditionalFormatting>
  <conditionalFormatting sqref="E51:G51">
    <cfRule type="top10" dxfId="10472" priority="68" rank="1"/>
  </conditionalFormatting>
  <conditionalFormatting sqref="E53:G53">
    <cfRule type="top10" dxfId="10471" priority="67" rank="1"/>
  </conditionalFormatting>
  <conditionalFormatting sqref="E55:G55">
    <cfRule type="top10" dxfId="10470" priority="66" rank="1"/>
  </conditionalFormatting>
  <conditionalFormatting sqref="E57:G57">
    <cfRule type="top10" dxfId="10469" priority="65" rank="1"/>
  </conditionalFormatting>
  <conditionalFormatting sqref="E59:G59">
    <cfRule type="top10" dxfId="10468" priority="64" rank="1"/>
  </conditionalFormatting>
  <conditionalFormatting sqref="E61:G61">
    <cfRule type="top10" dxfId="10467" priority="63" rank="1"/>
  </conditionalFormatting>
  <conditionalFormatting sqref="E63:G63">
    <cfRule type="top10" dxfId="10466" priority="62" rank="1"/>
  </conditionalFormatting>
  <conditionalFormatting sqref="E65:G65">
    <cfRule type="top10" dxfId="10465" priority="61" rank="1"/>
  </conditionalFormatting>
  <conditionalFormatting sqref="E67:G67">
    <cfRule type="top10" dxfId="10464" priority="60" rank="1"/>
  </conditionalFormatting>
  <conditionalFormatting sqref="E69:G69">
    <cfRule type="top10" dxfId="10463" priority="59" rank="1"/>
  </conditionalFormatting>
  <conditionalFormatting sqref="E71:G71">
    <cfRule type="top10" dxfId="10462" priority="58" rank="1"/>
  </conditionalFormatting>
  <conditionalFormatting sqref="E73:G73">
    <cfRule type="top10" dxfId="10461" priority="57" rank="1"/>
  </conditionalFormatting>
  <conditionalFormatting sqref="E75:G75">
    <cfRule type="top10" dxfId="10460" priority="56" rank="1"/>
  </conditionalFormatting>
  <conditionalFormatting sqref="E77:G77">
    <cfRule type="top10" dxfId="10459" priority="55" rank="1"/>
  </conditionalFormatting>
  <conditionalFormatting sqref="E79:G79">
    <cfRule type="top10" dxfId="10458" priority="54" rank="1"/>
  </conditionalFormatting>
  <conditionalFormatting sqref="E81:G81">
    <cfRule type="top10" dxfId="10457" priority="53" rank="1"/>
  </conditionalFormatting>
  <conditionalFormatting sqref="E83:G83">
    <cfRule type="top10" dxfId="10456" priority="52" rank="1"/>
  </conditionalFormatting>
  <conditionalFormatting sqref="E85:G85">
    <cfRule type="top10" dxfId="10455" priority="51" rank="1"/>
  </conditionalFormatting>
  <conditionalFormatting sqref="E87:G87">
    <cfRule type="top10" dxfId="10454" priority="50" rank="1"/>
  </conditionalFormatting>
  <conditionalFormatting sqref="E89:G89">
    <cfRule type="top10" dxfId="10453" priority="49" rank="1"/>
  </conditionalFormatting>
  <conditionalFormatting sqref="E91:G91">
    <cfRule type="top10" dxfId="10452" priority="48" rank="1"/>
  </conditionalFormatting>
  <conditionalFormatting sqref="E93:G93">
    <cfRule type="top10" dxfId="10451" priority="47" rank="1"/>
  </conditionalFormatting>
  <conditionalFormatting sqref="E95:G95">
    <cfRule type="top10" dxfId="10450" priority="46" rank="1"/>
  </conditionalFormatting>
  <conditionalFormatting sqref="E97:G97">
    <cfRule type="top10" dxfId="10449" priority="45" rank="1"/>
  </conditionalFormatting>
  <conditionalFormatting sqref="E99:G99">
    <cfRule type="top10" dxfId="10448" priority="44" rank="1"/>
  </conditionalFormatting>
  <conditionalFormatting sqref="E101:G101">
    <cfRule type="top10" dxfId="10447" priority="43" rank="1"/>
  </conditionalFormatting>
  <conditionalFormatting sqref="E103:G103">
    <cfRule type="top10" dxfId="10446" priority="42" rank="1"/>
  </conditionalFormatting>
  <conditionalFormatting sqref="E105:G105">
    <cfRule type="top10" dxfId="10445" priority="41" rank="1"/>
  </conditionalFormatting>
  <conditionalFormatting sqref="E107:G107">
    <cfRule type="top10" dxfId="10444" priority="40" rank="1"/>
  </conditionalFormatting>
  <conditionalFormatting sqref="E109:G109">
    <cfRule type="top10" dxfId="10443" priority="39" rank="1"/>
  </conditionalFormatting>
  <conditionalFormatting sqref="E111:G111">
    <cfRule type="top10" dxfId="10442" priority="38" rank="1"/>
  </conditionalFormatting>
  <conditionalFormatting sqref="E113:G113">
    <cfRule type="top10" dxfId="10441" priority="37" rank="1"/>
  </conditionalFormatting>
  <conditionalFormatting sqref="E115:G115">
    <cfRule type="top10" dxfId="10440" priority="36" rank="1"/>
  </conditionalFormatting>
  <conditionalFormatting sqref="E117:G117">
    <cfRule type="top10" dxfId="10439" priority="35" rank="1"/>
  </conditionalFormatting>
  <conditionalFormatting sqref="E119:G119">
    <cfRule type="top10" dxfId="10438" priority="34" rank="1"/>
  </conditionalFormatting>
  <conditionalFormatting sqref="E121:G121">
    <cfRule type="top10" dxfId="10437" priority="33" rank="1"/>
  </conditionalFormatting>
  <conditionalFormatting sqref="E123:G123">
    <cfRule type="top10" dxfId="10436" priority="32" rank="1"/>
  </conditionalFormatting>
  <conditionalFormatting sqref="E125:G125">
    <cfRule type="top10" dxfId="10435" priority="31" rank="1"/>
  </conditionalFormatting>
  <conditionalFormatting sqref="E127:G127">
    <cfRule type="top10" dxfId="10434" priority="30" rank="1"/>
  </conditionalFormatting>
  <conditionalFormatting sqref="E129:G129">
    <cfRule type="top10" dxfId="10433" priority="29" rank="1"/>
  </conditionalFormatting>
  <conditionalFormatting sqref="E131:G131">
    <cfRule type="top10" dxfId="10432" priority="28" rank="1"/>
  </conditionalFormatting>
  <conditionalFormatting sqref="E133:G133">
    <cfRule type="top10" dxfId="10431" priority="27" rank="1"/>
  </conditionalFormatting>
  <conditionalFormatting sqref="E135:G135">
    <cfRule type="top10" dxfId="10430" priority="26" rank="1"/>
  </conditionalFormatting>
  <conditionalFormatting sqref="E137:G137">
    <cfRule type="top10" dxfId="10429" priority="25" rank="1"/>
  </conditionalFormatting>
  <conditionalFormatting sqref="E139:G139">
    <cfRule type="top10" dxfId="10428" priority="24" rank="1"/>
  </conditionalFormatting>
  <conditionalFormatting sqref="E141:G141">
    <cfRule type="top10" dxfId="10427" priority="23" rank="1"/>
  </conditionalFormatting>
  <conditionalFormatting sqref="E143:G143">
    <cfRule type="top10" dxfId="10426" priority="22" rank="1"/>
  </conditionalFormatting>
  <conditionalFormatting sqref="E145:G145">
    <cfRule type="top10" dxfId="10425" priority="21" rank="1"/>
  </conditionalFormatting>
  <conditionalFormatting sqref="E147:G147">
    <cfRule type="top10" dxfId="10424" priority="20" rank="1"/>
  </conditionalFormatting>
  <conditionalFormatting sqref="E149:G149">
    <cfRule type="top10" dxfId="10423" priority="19" rank="1"/>
  </conditionalFormatting>
  <conditionalFormatting sqref="E151:G151">
    <cfRule type="top10" dxfId="10422" priority="18" rank="1"/>
  </conditionalFormatting>
  <conditionalFormatting sqref="E153:G153">
    <cfRule type="top10" dxfId="10421" priority="17" rank="1"/>
  </conditionalFormatting>
  <conditionalFormatting sqref="E155:G155">
    <cfRule type="top10" dxfId="10420" priority="16" rank="1"/>
  </conditionalFormatting>
  <conditionalFormatting sqref="E157:G157">
    <cfRule type="top10" dxfId="10419" priority="15" rank="1"/>
  </conditionalFormatting>
  <conditionalFormatting sqref="E159:G159">
    <cfRule type="top10" dxfId="10418" priority="14" rank="1"/>
  </conditionalFormatting>
  <conditionalFormatting sqref="E161:G161">
    <cfRule type="top10" dxfId="10417" priority="13" rank="1"/>
  </conditionalFormatting>
  <conditionalFormatting sqref="E163:G163">
    <cfRule type="top10" dxfId="10416" priority="12" rank="1"/>
  </conditionalFormatting>
  <conditionalFormatting sqref="E165:G165">
    <cfRule type="top10" dxfId="10415" priority="11" rank="1"/>
  </conditionalFormatting>
  <conditionalFormatting sqref="E167:G167">
    <cfRule type="top10" dxfId="10414" priority="10" rank="1"/>
  </conditionalFormatting>
  <conditionalFormatting sqref="E169:G169">
    <cfRule type="top10" dxfId="10413" priority="9" rank="1"/>
  </conditionalFormatting>
  <conditionalFormatting sqref="E171:G171">
    <cfRule type="top10" dxfId="10412" priority="8" rank="1"/>
  </conditionalFormatting>
  <conditionalFormatting sqref="E173:G173">
    <cfRule type="top10" dxfId="10411" priority="7" rank="1"/>
  </conditionalFormatting>
  <conditionalFormatting sqref="E175:G175">
    <cfRule type="top10" dxfId="10410" priority="6" rank="1"/>
  </conditionalFormatting>
  <conditionalFormatting sqref="E177:G177">
    <cfRule type="top10" dxfId="10409" priority="5" rank="1"/>
  </conditionalFormatting>
  <conditionalFormatting sqref="E179:G179">
    <cfRule type="top10" dxfId="10408" priority="4" rank="1"/>
  </conditionalFormatting>
  <conditionalFormatting sqref="E181:G181">
    <cfRule type="top10" dxfId="10407" priority="3" rank="1"/>
  </conditionalFormatting>
  <conditionalFormatting sqref="E183:G183">
    <cfRule type="top10" dxfId="10406" priority="2" rank="1"/>
  </conditionalFormatting>
  <conditionalFormatting sqref="E185:G185">
    <cfRule type="top10" dxfId="1040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333</v>
      </c>
    </row>
    <row r="3" spans="1:14" ht="15" customHeight="1">
      <c r="B3" s="4"/>
    </row>
    <row r="4" spans="1:14" ht="15" customHeight="1">
      <c r="B4" s="4" t="s">
        <v>79</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4322</v>
      </c>
      <c r="F8" s="17">
        <v>994</v>
      </c>
      <c r="G8" s="17">
        <v>855</v>
      </c>
      <c r="H8" s="17">
        <v>2123</v>
      </c>
      <c r="I8" s="17">
        <v>5341</v>
      </c>
      <c r="J8" s="17">
        <v>1270</v>
      </c>
      <c r="K8" s="17">
        <v>1102</v>
      </c>
      <c r="L8" s="17">
        <v>4438</v>
      </c>
      <c r="M8" s="17">
        <v>1662</v>
      </c>
      <c r="N8" s="17">
        <v>6547</v>
      </c>
    </row>
    <row r="9" spans="1:14" ht="15.95" customHeight="1">
      <c r="B9" s="50"/>
      <c r="C9" s="51"/>
      <c r="D9" s="18">
        <v>1</v>
      </c>
      <c r="E9" s="32">
        <v>0.26748359945537814</v>
      </c>
      <c r="F9" s="33">
        <v>6.1517514543879194E-2</v>
      </c>
      <c r="G9" s="33">
        <v>5.2914964723356848E-2</v>
      </c>
      <c r="H9" s="33">
        <v>0.13139002351776211</v>
      </c>
      <c r="I9" s="33">
        <v>0.33054833518999877</v>
      </c>
      <c r="J9" s="33">
        <v>7.8598836489664564E-2</v>
      </c>
      <c r="K9" s="33">
        <v>6.8201510087882167E-2</v>
      </c>
      <c r="L9" s="33">
        <v>0.27466270578041835</v>
      </c>
      <c r="M9" s="33">
        <v>0.10285926476049016</v>
      </c>
      <c r="N9" s="33">
        <v>0.40518628543136526</v>
      </c>
    </row>
    <row r="10" spans="1:14" ht="15.95" customHeight="1">
      <c r="B10" s="57" t="s">
        <v>334</v>
      </c>
      <c r="C10" s="52" t="s">
        <v>280</v>
      </c>
      <c r="D10" s="34">
        <v>1817</v>
      </c>
      <c r="E10" s="35">
        <v>509</v>
      </c>
      <c r="F10" s="36">
        <v>129</v>
      </c>
      <c r="G10" s="36">
        <v>102</v>
      </c>
      <c r="H10" s="36">
        <v>227</v>
      </c>
      <c r="I10" s="36">
        <v>582</v>
      </c>
      <c r="J10" s="36">
        <v>156</v>
      </c>
      <c r="K10" s="36">
        <v>99</v>
      </c>
      <c r="L10" s="36">
        <v>491</v>
      </c>
      <c r="M10" s="36">
        <v>317</v>
      </c>
      <c r="N10" s="36">
        <v>551</v>
      </c>
    </row>
    <row r="11" spans="1:14" ht="15.95" customHeight="1">
      <c r="B11" s="58"/>
      <c r="C11" s="53"/>
      <c r="D11" s="18">
        <v>1</v>
      </c>
      <c r="E11" s="19">
        <v>0.28013208585580629</v>
      </c>
      <c r="F11" s="20">
        <v>7.0996147495872311E-2</v>
      </c>
      <c r="G11" s="20">
        <v>5.613648871766648E-2</v>
      </c>
      <c r="H11" s="20">
        <v>0.12493120528343424</v>
      </c>
      <c r="I11" s="20">
        <v>0.32030820033021462</v>
      </c>
      <c r="J11" s="20">
        <v>8.5855806274078156E-2</v>
      </c>
      <c r="K11" s="20">
        <v>5.4485415520088058E-2</v>
      </c>
      <c r="L11" s="20">
        <v>0.27022564667033572</v>
      </c>
      <c r="M11" s="20">
        <v>0.17446340121078702</v>
      </c>
      <c r="N11" s="20">
        <v>0.30324711062190424</v>
      </c>
    </row>
    <row r="12" spans="1:14" ht="15.95" customHeight="1">
      <c r="B12" s="58"/>
      <c r="C12" s="54" t="s">
        <v>281</v>
      </c>
      <c r="D12" s="21">
        <v>6099</v>
      </c>
      <c r="E12" s="22">
        <v>2119</v>
      </c>
      <c r="F12" s="23">
        <v>413</v>
      </c>
      <c r="G12" s="23">
        <v>359</v>
      </c>
      <c r="H12" s="23">
        <v>1083</v>
      </c>
      <c r="I12" s="23">
        <v>2821</v>
      </c>
      <c r="J12" s="23">
        <v>623</v>
      </c>
      <c r="K12" s="23">
        <v>507</v>
      </c>
      <c r="L12" s="23">
        <v>2432</v>
      </c>
      <c r="M12" s="23">
        <v>826</v>
      </c>
      <c r="N12" s="23">
        <v>1069</v>
      </c>
    </row>
    <row r="13" spans="1:14" ht="15.95" customHeight="1">
      <c r="B13" s="58"/>
      <c r="C13" s="53"/>
      <c r="D13" s="24">
        <v>1</v>
      </c>
      <c r="E13" s="19">
        <v>0.3474340055746844</v>
      </c>
      <c r="F13" s="20">
        <v>6.7716019019511395E-2</v>
      </c>
      <c r="G13" s="20">
        <v>5.8862108542383995E-2</v>
      </c>
      <c r="H13" s="20">
        <v>0.17757009345794392</v>
      </c>
      <c r="I13" s="20">
        <v>0.46253484177734056</v>
      </c>
      <c r="J13" s="20">
        <v>0.10214789309722905</v>
      </c>
      <c r="K13" s="20">
        <v>8.3128381701918344E-2</v>
      </c>
      <c r="L13" s="20">
        <v>0.39875389408099687</v>
      </c>
      <c r="M13" s="20">
        <v>0.13543203803902279</v>
      </c>
      <c r="N13" s="20">
        <v>0.17527463518609609</v>
      </c>
    </row>
    <row r="14" spans="1:14" ht="15.95" customHeight="1">
      <c r="B14" s="58"/>
      <c r="C14" s="60" t="s">
        <v>282</v>
      </c>
      <c r="D14" s="21">
        <v>1060</v>
      </c>
      <c r="E14" s="22">
        <v>376</v>
      </c>
      <c r="F14" s="23">
        <v>92</v>
      </c>
      <c r="G14" s="23">
        <v>75</v>
      </c>
      <c r="H14" s="23">
        <v>227</v>
      </c>
      <c r="I14" s="23">
        <v>511</v>
      </c>
      <c r="J14" s="23">
        <v>111</v>
      </c>
      <c r="K14" s="23">
        <v>134</v>
      </c>
      <c r="L14" s="23">
        <v>428</v>
      </c>
      <c r="M14" s="23">
        <v>125</v>
      </c>
      <c r="N14" s="23">
        <v>209</v>
      </c>
    </row>
    <row r="15" spans="1:14" ht="15.95" customHeight="1">
      <c r="B15" s="58"/>
      <c r="C15" s="61"/>
      <c r="D15" s="24">
        <v>1</v>
      </c>
      <c r="E15" s="19">
        <v>0.35471698113207545</v>
      </c>
      <c r="F15" s="20">
        <v>8.6792452830188674E-2</v>
      </c>
      <c r="G15" s="20">
        <v>7.0754716981132074E-2</v>
      </c>
      <c r="H15" s="20">
        <v>0.21415094339622642</v>
      </c>
      <c r="I15" s="20">
        <v>0.48207547169811321</v>
      </c>
      <c r="J15" s="20">
        <v>0.10471698113207548</v>
      </c>
      <c r="K15" s="20">
        <v>0.12641509433962264</v>
      </c>
      <c r="L15" s="20">
        <v>0.4037735849056604</v>
      </c>
      <c r="M15" s="20">
        <v>0.11792452830188679</v>
      </c>
      <c r="N15" s="20">
        <v>0.19716981132075473</v>
      </c>
    </row>
    <row r="16" spans="1:14" ht="15.95" customHeight="1">
      <c r="B16" s="58"/>
      <c r="C16" s="54" t="s">
        <v>283</v>
      </c>
      <c r="D16" s="21">
        <v>1995</v>
      </c>
      <c r="E16" s="22">
        <v>846</v>
      </c>
      <c r="F16" s="23">
        <v>198</v>
      </c>
      <c r="G16" s="23">
        <v>180</v>
      </c>
      <c r="H16" s="23">
        <v>370</v>
      </c>
      <c r="I16" s="23">
        <v>969</v>
      </c>
      <c r="J16" s="23">
        <v>243</v>
      </c>
      <c r="K16" s="23">
        <v>222</v>
      </c>
      <c r="L16" s="23">
        <v>688</v>
      </c>
      <c r="M16" s="23">
        <v>172</v>
      </c>
      <c r="N16" s="23">
        <v>461</v>
      </c>
    </row>
    <row r="17" spans="1:14" ht="15.95" customHeight="1">
      <c r="B17" s="58"/>
      <c r="C17" s="53"/>
      <c r="D17" s="24">
        <v>1</v>
      </c>
      <c r="E17" s="19">
        <v>0.42406015037593986</v>
      </c>
      <c r="F17" s="20">
        <v>9.9248120300751877E-2</v>
      </c>
      <c r="G17" s="20">
        <v>9.0225563909774431E-2</v>
      </c>
      <c r="H17" s="20">
        <v>0.18546365914786966</v>
      </c>
      <c r="I17" s="20">
        <v>0.48571428571428571</v>
      </c>
      <c r="J17" s="20">
        <v>0.12180451127819548</v>
      </c>
      <c r="K17" s="20">
        <v>0.11127819548872181</v>
      </c>
      <c r="L17" s="20">
        <v>0.3448621553884712</v>
      </c>
      <c r="M17" s="20">
        <v>8.6215538847117801E-2</v>
      </c>
      <c r="N17" s="20">
        <v>0.23107769423558897</v>
      </c>
    </row>
    <row r="18" spans="1:14" ht="15.95" customHeight="1">
      <c r="B18" s="58"/>
      <c r="C18" s="54" t="s">
        <v>106</v>
      </c>
      <c r="D18" s="21">
        <v>572</v>
      </c>
      <c r="E18" s="22">
        <v>196</v>
      </c>
      <c r="F18" s="23">
        <v>59</v>
      </c>
      <c r="G18" s="23">
        <v>52</v>
      </c>
      <c r="H18" s="23">
        <v>83</v>
      </c>
      <c r="I18" s="23">
        <v>184</v>
      </c>
      <c r="J18" s="23">
        <v>53</v>
      </c>
      <c r="K18" s="23">
        <v>55</v>
      </c>
      <c r="L18" s="23">
        <v>155</v>
      </c>
      <c r="M18" s="23">
        <v>99</v>
      </c>
      <c r="N18" s="23">
        <v>184</v>
      </c>
    </row>
    <row r="19" spans="1:14" ht="15.95" customHeight="1">
      <c r="B19" s="58"/>
      <c r="C19" s="59"/>
      <c r="D19" s="18">
        <v>1</v>
      </c>
      <c r="E19" s="32">
        <v>0.34265734265734266</v>
      </c>
      <c r="F19" s="33">
        <v>0.10314685314685315</v>
      </c>
      <c r="G19" s="33">
        <v>9.0909090909090912E-2</v>
      </c>
      <c r="H19" s="33">
        <v>0.1451048951048951</v>
      </c>
      <c r="I19" s="33">
        <v>0.32167832167832167</v>
      </c>
      <c r="J19" s="33">
        <v>9.2657342657342656E-2</v>
      </c>
      <c r="K19" s="33">
        <v>9.6153846153846159E-2</v>
      </c>
      <c r="L19" s="33">
        <v>0.27097902097902099</v>
      </c>
      <c r="M19" s="33">
        <v>0.17307692307692307</v>
      </c>
      <c r="N19" s="33">
        <v>0.32167832167832167</v>
      </c>
    </row>
    <row r="20" spans="1:14" ht="15.95" customHeight="1">
      <c r="A20" s="38"/>
      <c r="B20" s="41"/>
      <c r="C20" s="47"/>
      <c r="D20" s="42"/>
      <c r="E20" s="42"/>
      <c r="F20" s="42"/>
      <c r="G20" s="42"/>
      <c r="H20" s="42"/>
      <c r="I20" s="42"/>
      <c r="J20" s="42"/>
      <c r="K20" s="42"/>
      <c r="L20" s="42"/>
      <c r="M20" s="42"/>
      <c r="N20" s="42"/>
    </row>
    <row r="21" spans="1:14" ht="15.95" hidden="1" customHeight="1">
      <c r="A21" s="38"/>
      <c r="B21" s="43"/>
      <c r="C21" s="46"/>
      <c r="D21" s="44"/>
      <c r="E21" s="44"/>
      <c r="F21" s="44"/>
      <c r="G21" s="44"/>
      <c r="H21" s="44"/>
      <c r="I21" s="44"/>
      <c r="J21" s="44"/>
      <c r="K21" s="44"/>
      <c r="L21" s="44"/>
      <c r="M21" s="44"/>
      <c r="N21" s="44"/>
    </row>
    <row r="22" spans="1:14" ht="15.95" hidden="1" customHeight="1">
      <c r="A22" s="38"/>
      <c r="B22" s="43"/>
      <c r="C22" s="46"/>
      <c r="D22" s="45"/>
      <c r="E22" s="45"/>
      <c r="F22" s="45"/>
      <c r="G22" s="45"/>
      <c r="H22" s="45"/>
      <c r="I22" s="45"/>
      <c r="J22" s="45"/>
      <c r="K22" s="45"/>
      <c r="L22" s="45"/>
      <c r="M22" s="45"/>
      <c r="N22" s="45"/>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1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88" priority="90" rank="1"/>
  </conditionalFormatting>
  <conditionalFormatting sqref="E11:N11">
    <cfRule type="top10" dxfId="87" priority="89" rank="1"/>
  </conditionalFormatting>
  <conditionalFormatting sqref="E13:N13">
    <cfRule type="top10" dxfId="86" priority="88" rank="1"/>
  </conditionalFormatting>
  <conditionalFormatting sqref="E15:N15">
    <cfRule type="top10" dxfId="85" priority="87" rank="1"/>
  </conditionalFormatting>
  <conditionalFormatting sqref="E17:N17">
    <cfRule type="top10" dxfId="84" priority="86" rank="1"/>
  </conditionalFormatting>
  <conditionalFormatting sqref="E19:N19">
    <cfRule type="top10" dxfId="83" priority="85" rank="1"/>
  </conditionalFormatting>
  <conditionalFormatting sqref="E21:N21">
    <cfRule type="top10" dxfId="82" priority="83" rank="1"/>
  </conditionalFormatting>
  <conditionalFormatting sqref="E23:N23">
    <cfRule type="top10" dxfId="81" priority="82" rank="1"/>
  </conditionalFormatting>
  <conditionalFormatting sqref="E25:N25">
    <cfRule type="top10" dxfId="80" priority="81" rank="1"/>
  </conditionalFormatting>
  <conditionalFormatting sqref="E27:N27">
    <cfRule type="top10" dxfId="79" priority="80" rank="1"/>
  </conditionalFormatting>
  <conditionalFormatting sqref="E29:N29">
    <cfRule type="top10" dxfId="78" priority="79" rank="1"/>
  </conditionalFormatting>
  <conditionalFormatting sqref="E31:N31">
    <cfRule type="top10" dxfId="77" priority="78" rank="1"/>
  </conditionalFormatting>
  <conditionalFormatting sqref="E33:N33">
    <cfRule type="top10" dxfId="76" priority="77" rank="1"/>
  </conditionalFormatting>
  <conditionalFormatting sqref="E35:N35">
    <cfRule type="top10" dxfId="75" priority="76" rank="1"/>
  </conditionalFormatting>
  <conditionalFormatting sqref="E37:N37">
    <cfRule type="top10" dxfId="74" priority="75" rank="1"/>
  </conditionalFormatting>
  <conditionalFormatting sqref="E39:N39">
    <cfRule type="top10" dxfId="73" priority="74" rank="1"/>
  </conditionalFormatting>
  <conditionalFormatting sqref="E41:N41">
    <cfRule type="top10" dxfId="72" priority="73" rank="1"/>
  </conditionalFormatting>
  <conditionalFormatting sqref="E43:N43">
    <cfRule type="top10" dxfId="71" priority="72" rank="1"/>
  </conditionalFormatting>
  <conditionalFormatting sqref="E45:N45">
    <cfRule type="top10" dxfId="70" priority="71" rank="1"/>
  </conditionalFormatting>
  <conditionalFormatting sqref="E47:N47">
    <cfRule type="top10" dxfId="69" priority="70" rank="1"/>
  </conditionalFormatting>
  <conditionalFormatting sqref="E49:N49">
    <cfRule type="top10" dxfId="68" priority="69" rank="1"/>
  </conditionalFormatting>
  <conditionalFormatting sqref="E51:N51">
    <cfRule type="top10" dxfId="67" priority="68" rank="1"/>
  </conditionalFormatting>
  <conditionalFormatting sqref="E53:N53">
    <cfRule type="top10" dxfId="66" priority="67" rank="1"/>
  </conditionalFormatting>
  <conditionalFormatting sqref="E55:N55">
    <cfRule type="top10" dxfId="65" priority="66" rank="1"/>
  </conditionalFormatting>
  <conditionalFormatting sqref="E57:N57">
    <cfRule type="top10" dxfId="64" priority="65" rank="1"/>
  </conditionalFormatting>
  <conditionalFormatting sqref="E59:N59">
    <cfRule type="top10" dxfId="63" priority="64" rank="1"/>
  </conditionalFormatting>
  <conditionalFormatting sqref="E61:N61">
    <cfRule type="top10" dxfId="62" priority="63" rank="1"/>
  </conditionalFormatting>
  <conditionalFormatting sqref="E63:N63">
    <cfRule type="top10" dxfId="61" priority="62" rank="1"/>
  </conditionalFormatting>
  <conditionalFormatting sqref="E65:N65">
    <cfRule type="top10" dxfId="60" priority="61" rank="1"/>
  </conditionalFormatting>
  <conditionalFormatting sqref="E67:N67">
    <cfRule type="top10" dxfId="59" priority="60" rank="1"/>
  </conditionalFormatting>
  <conditionalFormatting sqref="E69:N69">
    <cfRule type="top10" dxfId="58" priority="59" rank="1"/>
  </conditionalFormatting>
  <conditionalFormatting sqref="E71:N71">
    <cfRule type="top10" dxfId="57" priority="58" rank="1"/>
  </conditionalFormatting>
  <conditionalFormatting sqref="E73:N73">
    <cfRule type="top10" dxfId="56" priority="57" rank="1"/>
  </conditionalFormatting>
  <conditionalFormatting sqref="E75:N75">
    <cfRule type="top10" dxfId="55" priority="56" rank="1"/>
  </conditionalFormatting>
  <conditionalFormatting sqref="E77:N77">
    <cfRule type="top10" dxfId="54" priority="55" rank="1"/>
  </conditionalFormatting>
  <conditionalFormatting sqref="E79:N79">
    <cfRule type="top10" dxfId="53" priority="54" rank="1"/>
  </conditionalFormatting>
  <conditionalFormatting sqref="E81:N81">
    <cfRule type="top10" dxfId="52" priority="53" rank="1"/>
  </conditionalFormatting>
  <conditionalFormatting sqref="E83:N83">
    <cfRule type="top10" dxfId="51" priority="52" rank="1"/>
  </conditionalFormatting>
  <conditionalFormatting sqref="E85:N85">
    <cfRule type="top10" dxfId="50" priority="51" rank="1"/>
  </conditionalFormatting>
  <conditionalFormatting sqref="E87:N87">
    <cfRule type="top10" dxfId="49" priority="50" rank="1"/>
  </conditionalFormatting>
  <conditionalFormatting sqref="E89:N89">
    <cfRule type="top10" dxfId="48" priority="49" rank="1"/>
  </conditionalFormatting>
  <conditionalFormatting sqref="E91:N91">
    <cfRule type="top10" dxfId="47" priority="48" rank="1"/>
  </conditionalFormatting>
  <conditionalFormatting sqref="E93:N93">
    <cfRule type="top10" dxfId="46" priority="47" rank="1"/>
  </conditionalFormatting>
  <conditionalFormatting sqref="E95:N95">
    <cfRule type="top10" dxfId="45" priority="46" rank="1"/>
  </conditionalFormatting>
  <conditionalFormatting sqref="E97:N97">
    <cfRule type="top10" dxfId="44" priority="45" rank="1"/>
  </conditionalFormatting>
  <conditionalFormatting sqref="E99:N99">
    <cfRule type="top10" dxfId="43" priority="44" rank="1"/>
  </conditionalFormatting>
  <conditionalFormatting sqref="E101:N101">
    <cfRule type="top10" dxfId="42" priority="43" rank="1"/>
  </conditionalFormatting>
  <conditionalFormatting sqref="E103:N103">
    <cfRule type="top10" dxfId="41" priority="42" rank="1"/>
  </conditionalFormatting>
  <conditionalFormatting sqref="E105:N105">
    <cfRule type="top10" dxfId="40" priority="41" rank="1"/>
  </conditionalFormatting>
  <conditionalFormatting sqref="E107:N107">
    <cfRule type="top10" dxfId="39" priority="40" rank="1"/>
  </conditionalFormatting>
  <conditionalFormatting sqref="E109:N109">
    <cfRule type="top10" dxfId="38" priority="39" rank="1"/>
  </conditionalFormatting>
  <conditionalFormatting sqref="E111:N111">
    <cfRule type="top10" dxfId="37" priority="38" rank="1"/>
  </conditionalFormatting>
  <conditionalFormatting sqref="E113:N113">
    <cfRule type="top10" dxfId="36" priority="37" rank="1"/>
  </conditionalFormatting>
  <conditionalFormatting sqref="E115:N115">
    <cfRule type="top10" dxfId="35" priority="36" rank="1"/>
  </conditionalFormatting>
  <conditionalFormatting sqref="E117:N117">
    <cfRule type="top10" dxfId="34" priority="35" rank="1"/>
  </conditionalFormatting>
  <conditionalFormatting sqref="E119:N119">
    <cfRule type="top10" dxfId="33" priority="34" rank="1"/>
  </conditionalFormatting>
  <conditionalFormatting sqref="E121:N121">
    <cfRule type="top10" dxfId="32" priority="33" rank="1"/>
  </conditionalFormatting>
  <conditionalFormatting sqref="E123:N123">
    <cfRule type="top10" dxfId="31" priority="32" rank="1"/>
  </conditionalFormatting>
  <conditionalFormatting sqref="E125:N125">
    <cfRule type="top10" dxfId="30" priority="31" rank="1"/>
  </conditionalFormatting>
  <conditionalFormatting sqref="E127:N127">
    <cfRule type="top10" dxfId="29" priority="30" rank="1"/>
  </conditionalFormatting>
  <conditionalFormatting sqref="E129:N129">
    <cfRule type="top10" dxfId="28" priority="29" rank="1"/>
  </conditionalFormatting>
  <conditionalFormatting sqref="E131:N131">
    <cfRule type="top10" dxfId="27" priority="28" rank="1"/>
  </conditionalFormatting>
  <conditionalFormatting sqref="E133:N133">
    <cfRule type="top10" dxfId="26" priority="27" rank="1"/>
  </conditionalFormatting>
  <conditionalFormatting sqref="E135:N135">
    <cfRule type="top10" dxfId="25" priority="26" rank="1"/>
  </conditionalFormatting>
  <conditionalFormatting sqref="E137:N137">
    <cfRule type="top10" dxfId="24" priority="25" rank="1"/>
  </conditionalFormatting>
  <conditionalFormatting sqref="E139:N139">
    <cfRule type="top10" dxfId="23" priority="24" rank="1"/>
  </conditionalFormatting>
  <conditionalFormatting sqref="E141:N141">
    <cfRule type="top10" dxfId="22" priority="23" rank="1"/>
  </conditionalFormatting>
  <conditionalFormatting sqref="E143:N143">
    <cfRule type="top10" dxfId="21" priority="22" rank="1"/>
  </conditionalFormatting>
  <conditionalFormatting sqref="E145:N145">
    <cfRule type="top10" dxfId="20" priority="21" rank="1"/>
  </conditionalFormatting>
  <conditionalFormatting sqref="E147:N147">
    <cfRule type="top10" dxfId="19" priority="20" rank="1"/>
  </conditionalFormatting>
  <conditionalFormatting sqref="E149:N149">
    <cfRule type="top10" dxfId="18" priority="19" rank="1"/>
  </conditionalFormatting>
  <conditionalFormatting sqref="E151:N151">
    <cfRule type="top10" dxfId="17" priority="18" rank="1"/>
  </conditionalFormatting>
  <conditionalFormatting sqref="E153:N153">
    <cfRule type="top10" dxfId="16" priority="17" rank="1"/>
  </conditionalFormatting>
  <conditionalFormatting sqref="E155:N155">
    <cfRule type="top10" dxfId="15" priority="16" rank="1"/>
  </conditionalFormatting>
  <conditionalFormatting sqref="E157:N157">
    <cfRule type="top10" dxfId="14" priority="15" rank="1"/>
  </conditionalFormatting>
  <conditionalFormatting sqref="E159:N159">
    <cfRule type="top10" dxfId="13" priority="14" rank="1"/>
  </conditionalFormatting>
  <conditionalFormatting sqref="E161:N161">
    <cfRule type="top10" dxfId="12" priority="13" rank="1"/>
  </conditionalFormatting>
  <conditionalFormatting sqref="E163:N163">
    <cfRule type="top10" dxfId="11" priority="12" rank="1"/>
  </conditionalFormatting>
  <conditionalFormatting sqref="E165:N165">
    <cfRule type="top10" dxfId="10" priority="11" rank="1"/>
  </conditionalFormatting>
  <conditionalFormatting sqref="E167:N167">
    <cfRule type="top10" dxfId="9" priority="10" rank="1"/>
  </conditionalFormatting>
  <conditionalFormatting sqref="E169:N169">
    <cfRule type="top10" dxfId="8" priority="9" rank="1"/>
  </conditionalFormatting>
  <conditionalFormatting sqref="E171:N171">
    <cfRule type="top10" dxfId="7" priority="8" rank="1"/>
  </conditionalFormatting>
  <conditionalFormatting sqref="E173:N173">
    <cfRule type="top10" dxfId="6" priority="7" rank="1"/>
  </conditionalFormatting>
  <conditionalFormatting sqref="E175:N175">
    <cfRule type="top10" dxfId="5" priority="6" rank="1"/>
  </conditionalFormatting>
  <conditionalFormatting sqref="E177:N177">
    <cfRule type="top10" dxfId="4" priority="5" rank="1"/>
  </conditionalFormatting>
  <conditionalFormatting sqref="E179:N179">
    <cfRule type="top10" dxfId="3" priority="4" rank="1"/>
  </conditionalFormatting>
  <conditionalFormatting sqref="E181:N181">
    <cfRule type="top10" dxfId="2" priority="3" rank="1"/>
  </conditionalFormatting>
  <conditionalFormatting sqref="E183:N183">
    <cfRule type="top10" dxfId="1" priority="2" rank="1"/>
  </conditionalFormatting>
  <conditionalFormatting sqref="E185:N185">
    <cfRule type="top10" dxfId="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15</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14</v>
      </c>
      <c r="C10" s="52" t="s">
        <v>144</v>
      </c>
      <c r="D10" s="34">
        <v>69</v>
      </c>
      <c r="E10" s="35">
        <v>45</v>
      </c>
      <c r="F10" s="36">
        <v>19</v>
      </c>
      <c r="G10" s="36">
        <v>5</v>
      </c>
    </row>
    <row r="11" spans="1:7" ht="15.95" customHeight="1">
      <c r="B11" s="58"/>
      <c r="C11" s="53"/>
      <c r="D11" s="18">
        <v>1</v>
      </c>
      <c r="E11" s="19">
        <v>0.65217391304347827</v>
      </c>
      <c r="F11" s="20">
        <v>0.27536231884057971</v>
      </c>
      <c r="G11" s="20">
        <v>7.2463768115942032E-2</v>
      </c>
    </row>
    <row r="12" spans="1:7" ht="15.95" customHeight="1">
      <c r="B12" s="58"/>
      <c r="C12" s="54" t="s">
        <v>145</v>
      </c>
      <c r="D12" s="21">
        <v>118</v>
      </c>
      <c r="E12" s="22">
        <v>62</v>
      </c>
      <c r="F12" s="23">
        <v>44</v>
      </c>
      <c r="G12" s="23">
        <v>12</v>
      </c>
    </row>
    <row r="13" spans="1:7" ht="15.95" customHeight="1">
      <c r="B13" s="58"/>
      <c r="C13" s="53"/>
      <c r="D13" s="24">
        <v>1</v>
      </c>
      <c r="E13" s="19">
        <v>0.52542372881355937</v>
      </c>
      <c r="F13" s="20">
        <v>0.3728813559322034</v>
      </c>
      <c r="G13" s="20">
        <v>0.10169491525423729</v>
      </c>
    </row>
    <row r="14" spans="1:7" ht="15.95" customHeight="1">
      <c r="B14" s="58"/>
      <c r="C14" s="54" t="s">
        <v>136</v>
      </c>
      <c r="D14" s="21">
        <v>107</v>
      </c>
      <c r="E14" s="22">
        <v>61</v>
      </c>
      <c r="F14" s="23">
        <v>37</v>
      </c>
      <c r="G14" s="23">
        <v>9</v>
      </c>
    </row>
    <row r="15" spans="1:7" ht="15.95" customHeight="1">
      <c r="B15" s="58"/>
      <c r="C15" s="53"/>
      <c r="D15" s="24">
        <v>1</v>
      </c>
      <c r="E15" s="19">
        <v>0.57009345794392519</v>
      </c>
      <c r="F15" s="20">
        <v>0.34579439252336447</v>
      </c>
      <c r="G15" s="20">
        <v>8.4112149532710276E-2</v>
      </c>
    </row>
    <row r="16" spans="1:7" ht="15.95" customHeight="1">
      <c r="B16" s="58"/>
      <c r="C16" s="54" t="s">
        <v>146</v>
      </c>
      <c r="D16" s="21">
        <v>443</v>
      </c>
      <c r="E16" s="22">
        <v>284</v>
      </c>
      <c r="F16" s="23">
        <v>144</v>
      </c>
      <c r="G16" s="23">
        <v>15</v>
      </c>
    </row>
    <row r="17" spans="1:7" ht="15.95" customHeight="1">
      <c r="B17" s="58"/>
      <c r="C17" s="53"/>
      <c r="D17" s="24">
        <v>1</v>
      </c>
      <c r="E17" s="19">
        <v>0.64108352144469527</v>
      </c>
      <c r="F17" s="20">
        <v>0.32505643340857787</v>
      </c>
      <c r="G17" s="20">
        <v>3.3860045146726865E-2</v>
      </c>
    </row>
    <row r="18" spans="1:7" ht="15.95" customHeight="1">
      <c r="B18" s="58"/>
      <c r="C18" s="54" t="s">
        <v>147</v>
      </c>
      <c r="D18" s="21">
        <v>876</v>
      </c>
      <c r="E18" s="22">
        <v>486</v>
      </c>
      <c r="F18" s="23">
        <v>362</v>
      </c>
      <c r="G18" s="23">
        <v>28</v>
      </c>
    </row>
    <row r="19" spans="1:7" ht="15.95" customHeight="1">
      <c r="B19" s="58"/>
      <c r="C19" s="53"/>
      <c r="D19" s="24">
        <v>1</v>
      </c>
      <c r="E19" s="19">
        <v>0.5547945205479452</v>
      </c>
      <c r="F19" s="20">
        <v>0.4132420091324201</v>
      </c>
      <c r="G19" s="20">
        <v>3.1963470319634701E-2</v>
      </c>
    </row>
    <row r="20" spans="1:7" ht="15.95" customHeight="1">
      <c r="B20" s="58"/>
      <c r="C20" s="54" t="s">
        <v>148</v>
      </c>
      <c r="D20" s="21">
        <v>12124</v>
      </c>
      <c r="E20" s="22">
        <v>3895</v>
      </c>
      <c r="F20" s="23">
        <v>7700</v>
      </c>
      <c r="G20" s="23">
        <v>529</v>
      </c>
    </row>
    <row r="21" spans="1:7" ht="15.95" customHeight="1">
      <c r="B21" s="58"/>
      <c r="C21" s="59"/>
      <c r="D21" s="18">
        <v>1</v>
      </c>
      <c r="E21" s="32">
        <v>0.32126360936984494</v>
      </c>
      <c r="F21" s="33">
        <v>0.63510392609699773</v>
      </c>
      <c r="G21" s="33">
        <v>4.3632464533157375E-2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404" priority="90" rank="1"/>
  </conditionalFormatting>
  <conditionalFormatting sqref="E11:G11">
    <cfRule type="top10" dxfId="10403" priority="89" rank="1"/>
  </conditionalFormatting>
  <conditionalFormatting sqref="E13:G13">
    <cfRule type="top10" dxfId="10402" priority="88" rank="1"/>
  </conditionalFormatting>
  <conditionalFormatting sqref="E15:G15">
    <cfRule type="top10" dxfId="10401" priority="87" rank="1"/>
  </conditionalFormatting>
  <conditionalFormatting sqref="E17:G17">
    <cfRule type="top10" dxfId="10400" priority="86" rank="1"/>
  </conditionalFormatting>
  <conditionalFormatting sqref="E19:G19">
    <cfRule type="top10" dxfId="10399" priority="85" rank="1"/>
  </conditionalFormatting>
  <conditionalFormatting sqref="E21:G21">
    <cfRule type="top10" dxfId="10398" priority="84" rank="1"/>
  </conditionalFormatting>
  <conditionalFormatting sqref="E23:G23">
    <cfRule type="top10" dxfId="10397" priority="82" rank="1"/>
  </conditionalFormatting>
  <conditionalFormatting sqref="E25:G25">
    <cfRule type="top10" dxfId="10396" priority="81" rank="1"/>
  </conditionalFormatting>
  <conditionalFormatting sqref="E27:G27">
    <cfRule type="top10" dxfId="10395" priority="80" rank="1"/>
  </conditionalFormatting>
  <conditionalFormatting sqref="E29:G29">
    <cfRule type="top10" dxfId="10394" priority="79" rank="1"/>
  </conditionalFormatting>
  <conditionalFormatting sqref="E31:G31">
    <cfRule type="top10" dxfId="10393" priority="78" rank="1"/>
  </conditionalFormatting>
  <conditionalFormatting sqref="E33:G33">
    <cfRule type="top10" dxfId="10392" priority="77" rank="1"/>
  </conditionalFormatting>
  <conditionalFormatting sqref="E35:G35">
    <cfRule type="top10" dxfId="10391" priority="76" rank="1"/>
  </conditionalFormatting>
  <conditionalFormatting sqref="E37:G37">
    <cfRule type="top10" dxfId="10390" priority="75" rank="1"/>
  </conditionalFormatting>
  <conditionalFormatting sqref="E39:G39">
    <cfRule type="top10" dxfId="10389" priority="74" rank="1"/>
  </conditionalFormatting>
  <conditionalFormatting sqref="E41:G41">
    <cfRule type="top10" dxfId="10388" priority="73" rank="1"/>
  </conditionalFormatting>
  <conditionalFormatting sqref="E43:G43">
    <cfRule type="top10" dxfId="10387" priority="72" rank="1"/>
  </conditionalFormatting>
  <conditionalFormatting sqref="E45:G45">
    <cfRule type="top10" dxfId="10386" priority="71" rank="1"/>
  </conditionalFormatting>
  <conditionalFormatting sqref="E47:G47">
    <cfRule type="top10" dxfId="10385" priority="70" rank="1"/>
  </conditionalFormatting>
  <conditionalFormatting sqref="E49:G49">
    <cfRule type="top10" dxfId="10384" priority="69" rank="1"/>
  </conditionalFormatting>
  <conditionalFormatting sqref="E51:G51">
    <cfRule type="top10" dxfId="10383" priority="68" rank="1"/>
  </conditionalFormatting>
  <conditionalFormatting sqref="E53:G53">
    <cfRule type="top10" dxfId="10382" priority="67" rank="1"/>
  </conditionalFormatting>
  <conditionalFormatting sqref="E55:G55">
    <cfRule type="top10" dxfId="10381" priority="66" rank="1"/>
  </conditionalFormatting>
  <conditionalFormatting sqref="E57:G57">
    <cfRule type="top10" dxfId="10380" priority="65" rank="1"/>
  </conditionalFormatting>
  <conditionalFormatting sqref="E59:G59">
    <cfRule type="top10" dxfId="10379" priority="64" rank="1"/>
  </conditionalFormatting>
  <conditionalFormatting sqref="E61:G61">
    <cfRule type="top10" dxfId="10378" priority="63" rank="1"/>
  </conditionalFormatting>
  <conditionalFormatting sqref="E63:G63">
    <cfRule type="top10" dxfId="10377" priority="62" rank="1"/>
  </conditionalFormatting>
  <conditionalFormatting sqref="E65:G65">
    <cfRule type="top10" dxfId="10376" priority="61" rank="1"/>
  </conditionalFormatting>
  <conditionalFormatting sqref="E67:G67">
    <cfRule type="top10" dxfId="10375" priority="60" rank="1"/>
  </conditionalFormatting>
  <conditionalFormatting sqref="E69:G69">
    <cfRule type="top10" dxfId="10374" priority="59" rank="1"/>
  </conditionalFormatting>
  <conditionalFormatting sqref="E71:G71">
    <cfRule type="top10" dxfId="10373" priority="58" rank="1"/>
  </conditionalFormatting>
  <conditionalFormatting sqref="E73:G73">
    <cfRule type="top10" dxfId="10372" priority="57" rank="1"/>
  </conditionalFormatting>
  <conditionalFormatting sqref="E75:G75">
    <cfRule type="top10" dxfId="10371" priority="56" rank="1"/>
  </conditionalFormatting>
  <conditionalFormatting sqref="E77:G77">
    <cfRule type="top10" dxfId="10370" priority="55" rank="1"/>
  </conditionalFormatting>
  <conditionalFormatting sqref="E79:G79">
    <cfRule type="top10" dxfId="10369" priority="54" rank="1"/>
  </conditionalFormatting>
  <conditionalFormatting sqref="E81:G81">
    <cfRule type="top10" dxfId="10368" priority="53" rank="1"/>
  </conditionalFormatting>
  <conditionalFormatting sqref="E83:G83">
    <cfRule type="top10" dxfId="10367" priority="52" rank="1"/>
  </conditionalFormatting>
  <conditionalFormatting sqref="E85:G85">
    <cfRule type="top10" dxfId="10366" priority="51" rank="1"/>
  </conditionalFormatting>
  <conditionalFormatting sqref="E87:G87">
    <cfRule type="top10" dxfId="10365" priority="50" rank="1"/>
  </conditionalFormatting>
  <conditionalFormatting sqref="E89:G89">
    <cfRule type="top10" dxfId="10364" priority="49" rank="1"/>
  </conditionalFormatting>
  <conditionalFormatting sqref="E91:G91">
    <cfRule type="top10" dxfId="10363" priority="48" rank="1"/>
  </conditionalFormatting>
  <conditionalFormatting sqref="E93:G93">
    <cfRule type="top10" dxfId="10362" priority="47" rank="1"/>
  </conditionalFormatting>
  <conditionalFormatting sqref="E95:G95">
    <cfRule type="top10" dxfId="10361" priority="46" rank="1"/>
  </conditionalFormatting>
  <conditionalFormatting sqref="E97:G97">
    <cfRule type="top10" dxfId="10360" priority="45" rank="1"/>
  </conditionalFormatting>
  <conditionalFormatting sqref="E99:G99">
    <cfRule type="top10" dxfId="10359" priority="44" rank="1"/>
  </conditionalFormatting>
  <conditionalFormatting sqref="E101:G101">
    <cfRule type="top10" dxfId="10358" priority="43" rank="1"/>
  </conditionalFormatting>
  <conditionalFormatting sqref="E103:G103">
    <cfRule type="top10" dxfId="10357" priority="42" rank="1"/>
  </conditionalFormatting>
  <conditionalFormatting sqref="E105:G105">
    <cfRule type="top10" dxfId="10356" priority="41" rank="1"/>
  </conditionalFormatting>
  <conditionalFormatting sqref="E107:G107">
    <cfRule type="top10" dxfId="10355" priority="40" rank="1"/>
  </conditionalFormatting>
  <conditionalFormatting sqref="E109:G109">
    <cfRule type="top10" dxfId="10354" priority="39" rank="1"/>
  </conditionalFormatting>
  <conditionalFormatting sqref="E111:G111">
    <cfRule type="top10" dxfId="10353" priority="38" rank="1"/>
  </conditionalFormatting>
  <conditionalFormatting sqref="E113:G113">
    <cfRule type="top10" dxfId="10352" priority="37" rank="1"/>
  </conditionalFormatting>
  <conditionalFormatting sqref="E115:G115">
    <cfRule type="top10" dxfId="10351" priority="36" rank="1"/>
  </conditionalFormatting>
  <conditionalFormatting sqref="E117:G117">
    <cfRule type="top10" dxfId="10350" priority="35" rank="1"/>
  </conditionalFormatting>
  <conditionalFormatting sqref="E119:G119">
    <cfRule type="top10" dxfId="10349" priority="34" rank="1"/>
  </conditionalFormatting>
  <conditionalFormatting sqref="E121:G121">
    <cfRule type="top10" dxfId="10348" priority="33" rank="1"/>
  </conditionalFormatting>
  <conditionalFormatting sqref="E123:G123">
    <cfRule type="top10" dxfId="10347" priority="32" rank="1"/>
  </conditionalFormatting>
  <conditionalFormatting sqref="E125:G125">
    <cfRule type="top10" dxfId="10346" priority="31" rank="1"/>
  </conditionalFormatting>
  <conditionalFormatting sqref="E127:G127">
    <cfRule type="top10" dxfId="10345" priority="30" rank="1"/>
  </conditionalFormatting>
  <conditionalFormatting sqref="E129:G129">
    <cfRule type="top10" dxfId="10344" priority="29" rank="1"/>
  </conditionalFormatting>
  <conditionalFormatting sqref="E131:G131">
    <cfRule type="top10" dxfId="10343" priority="28" rank="1"/>
  </conditionalFormatting>
  <conditionalFormatting sqref="E133:G133">
    <cfRule type="top10" dxfId="10342" priority="27" rank="1"/>
  </conditionalFormatting>
  <conditionalFormatting sqref="E135:G135">
    <cfRule type="top10" dxfId="10341" priority="26" rank="1"/>
  </conditionalFormatting>
  <conditionalFormatting sqref="E137:G137">
    <cfRule type="top10" dxfId="10340" priority="25" rank="1"/>
  </conditionalFormatting>
  <conditionalFormatting sqref="E139:G139">
    <cfRule type="top10" dxfId="10339" priority="24" rank="1"/>
  </conditionalFormatting>
  <conditionalFormatting sqref="E141:G141">
    <cfRule type="top10" dxfId="10338" priority="23" rank="1"/>
  </conditionalFormatting>
  <conditionalFormatting sqref="E143:G143">
    <cfRule type="top10" dxfId="10337" priority="22" rank="1"/>
  </conditionalFormatting>
  <conditionalFormatting sqref="E145:G145">
    <cfRule type="top10" dxfId="10336" priority="21" rank="1"/>
  </conditionalFormatting>
  <conditionalFormatting sqref="E147:G147">
    <cfRule type="top10" dxfId="10335" priority="20" rank="1"/>
  </conditionalFormatting>
  <conditionalFormatting sqref="E149:G149">
    <cfRule type="top10" dxfId="10334" priority="19" rank="1"/>
  </conditionalFormatting>
  <conditionalFormatting sqref="E151:G151">
    <cfRule type="top10" dxfId="10333" priority="18" rank="1"/>
  </conditionalFormatting>
  <conditionalFormatting sqref="E153:G153">
    <cfRule type="top10" dxfId="10332" priority="17" rank="1"/>
  </conditionalFormatting>
  <conditionalFormatting sqref="E155:G155">
    <cfRule type="top10" dxfId="10331" priority="16" rank="1"/>
  </conditionalFormatting>
  <conditionalFormatting sqref="E157:G157">
    <cfRule type="top10" dxfId="10330" priority="15" rank="1"/>
  </conditionalFormatting>
  <conditionalFormatting sqref="E159:G159">
    <cfRule type="top10" dxfId="10329" priority="14" rank="1"/>
  </conditionalFormatting>
  <conditionalFormatting sqref="E161:G161">
    <cfRule type="top10" dxfId="10328" priority="13" rank="1"/>
  </conditionalFormatting>
  <conditionalFormatting sqref="E163:G163">
    <cfRule type="top10" dxfId="10327" priority="12" rank="1"/>
  </conditionalFormatting>
  <conditionalFormatting sqref="E165:G165">
    <cfRule type="top10" dxfId="10326" priority="11" rank="1"/>
  </conditionalFormatting>
  <conditionalFormatting sqref="E167:G167">
    <cfRule type="top10" dxfId="10325" priority="10" rank="1"/>
  </conditionalFormatting>
  <conditionalFormatting sqref="E169:G169">
    <cfRule type="top10" dxfId="10324" priority="9" rank="1"/>
  </conditionalFormatting>
  <conditionalFormatting sqref="E171:G171">
    <cfRule type="top10" dxfId="10323" priority="8" rank="1"/>
  </conditionalFormatting>
  <conditionalFormatting sqref="E173:G173">
    <cfRule type="top10" dxfId="10322" priority="7" rank="1"/>
  </conditionalFormatting>
  <conditionalFormatting sqref="E175:G175">
    <cfRule type="top10" dxfId="10321" priority="6" rank="1"/>
  </conditionalFormatting>
  <conditionalFormatting sqref="E177:G177">
    <cfRule type="top10" dxfId="10320" priority="5" rank="1"/>
  </conditionalFormatting>
  <conditionalFormatting sqref="E179:G179">
    <cfRule type="top10" dxfId="10319" priority="4" rank="1"/>
  </conditionalFormatting>
  <conditionalFormatting sqref="E181:G181">
    <cfRule type="top10" dxfId="10318" priority="3" rank="1"/>
  </conditionalFormatting>
  <conditionalFormatting sqref="E183:G183">
    <cfRule type="top10" dxfId="10317" priority="2" rank="1"/>
  </conditionalFormatting>
  <conditionalFormatting sqref="E185:G185">
    <cfRule type="top10" dxfId="1031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17</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16</v>
      </c>
      <c r="C10" s="52" t="s">
        <v>144</v>
      </c>
      <c r="D10" s="34">
        <v>36</v>
      </c>
      <c r="E10" s="35">
        <v>24</v>
      </c>
      <c r="F10" s="36">
        <v>7</v>
      </c>
      <c r="G10" s="36">
        <v>5</v>
      </c>
    </row>
    <row r="11" spans="1:7" ht="15.95" customHeight="1">
      <c r="B11" s="58"/>
      <c r="C11" s="53"/>
      <c r="D11" s="18">
        <v>1</v>
      </c>
      <c r="E11" s="19">
        <v>0.66666666666666663</v>
      </c>
      <c r="F11" s="20">
        <v>0.19444444444444445</v>
      </c>
      <c r="G11" s="20">
        <v>0.1388888888888889</v>
      </c>
    </row>
    <row r="12" spans="1:7" ht="15.95" customHeight="1">
      <c r="B12" s="58"/>
      <c r="C12" s="54" t="s">
        <v>145</v>
      </c>
      <c r="D12" s="21">
        <v>35</v>
      </c>
      <c r="E12" s="22">
        <v>18</v>
      </c>
      <c r="F12" s="23">
        <v>16</v>
      </c>
      <c r="G12" s="23">
        <v>1</v>
      </c>
    </row>
    <row r="13" spans="1:7" ht="15.95" customHeight="1">
      <c r="B13" s="58"/>
      <c r="C13" s="53"/>
      <c r="D13" s="24">
        <v>1</v>
      </c>
      <c r="E13" s="19">
        <v>0.51428571428571423</v>
      </c>
      <c r="F13" s="20">
        <v>0.45714285714285713</v>
      </c>
      <c r="G13" s="20">
        <v>2.8571428571428571E-2</v>
      </c>
    </row>
    <row r="14" spans="1:7" ht="15.95" customHeight="1">
      <c r="B14" s="58"/>
      <c r="C14" s="54" t="s">
        <v>136</v>
      </c>
      <c r="D14" s="21">
        <v>34</v>
      </c>
      <c r="E14" s="22">
        <v>16</v>
      </c>
      <c r="F14" s="23">
        <v>14</v>
      </c>
      <c r="G14" s="23">
        <v>4</v>
      </c>
    </row>
    <row r="15" spans="1:7" ht="15.95" customHeight="1">
      <c r="B15" s="58"/>
      <c r="C15" s="53"/>
      <c r="D15" s="24">
        <v>1</v>
      </c>
      <c r="E15" s="19">
        <v>0.47058823529411764</v>
      </c>
      <c r="F15" s="20">
        <v>0.41176470588235292</v>
      </c>
      <c r="G15" s="20">
        <v>0.11764705882352941</v>
      </c>
    </row>
    <row r="16" spans="1:7" ht="15.95" customHeight="1">
      <c r="B16" s="58"/>
      <c r="C16" s="54" t="s">
        <v>146</v>
      </c>
      <c r="D16" s="21">
        <v>232</v>
      </c>
      <c r="E16" s="22">
        <v>147</v>
      </c>
      <c r="F16" s="23">
        <v>76</v>
      </c>
      <c r="G16" s="23">
        <v>9</v>
      </c>
    </row>
    <row r="17" spans="1:7" ht="15.95" customHeight="1">
      <c r="B17" s="58"/>
      <c r="C17" s="53"/>
      <c r="D17" s="24">
        <v>1</v>
      </c>
      <c r="E17" s="19">
        <v>0.63362068965517238</v>
      </c>
      <c r="F17" s="20">
        <v>0.32758620689655171</v>
      </c>
      <c r="G17" s="20">
        <v>3.8793103448275863E-2</v>
      </c>
    </row>
    <row r="18" spans="1:7" ht="15.95" customHeight="1">
      <c r="B18" s="58"/>
      <c r="C18" s="54" t="s">
        <v>147</v>
      </c>
      <c r="D18" s="21">
        <v>1261</v>
      </c>
      <c r="E18" s="22">
        <v>686</v>
      </c>
      <c r="F18" s="23">
        <v>539</v>
      </c>
      <c r="G18" s="23">
        <v>36</v>
      </c>
    </row>
    <row r="19" spans="1:7" ht="15.95" customHeight="1">
      <c r="B19" s="58"/>
      <c r="C19" s="53"/>
      <c r="D19" s="24">
        <v>1</v>
      </c>
      <c r="E19" s="19">
        <v>0.5440126883425852</v>
      </c>
      <c r="F19" s="20">
        <v>0.42743854084060268</v>
      </c>
      <c r="G19" s="20">
        <v>2.8548770816812053E-2</v>
      </c>
    </row>
    <row r="20" spans="1:7" ht="15.95" customHeight="1">
      <c r="B20" s="58"/>
      <c r="C20" s="54" t="s">
        <v>148</v>
      </c>
      <c r="D20" s="21">
        <v>11991</v>
      </c>
      <c r="E20" s="22">
        <v>3853</v>
      </c>
      <c r="F20" s="23">
        <v>7619</v>
      </c>
      <c r="G20" s="23">
        <v>519</v>
      </c>
    </row>
    <row r="21" spans="1:7" ht="15.95" customHeight="1">
      <c r="B21" s="58"/>
      <c r="C21" s="59"/>
      <c r="D21" s="18">
        <v>1</v>
      </c>
      <c r="E21" s="32">
        <v>0.32132432657826704</v>
      </c>
      <c r="F21" s="33">
        <v>0.63539321157534823</v>
      </c>
      <c r="G21" s="33">
        <v>4.328246184638479E-2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315" priority="90" rank="1"/>
  </conditionalFormatting>
  <conditionalFormatting sqref="E11:G11">
    <cfRule type="top10" dxfId="10314" priority="89" rank="1"/>
  </conditionalFormatting>
  <conditionalFormatting sqref="E13:G13">
    <cfRule type="top10" dxfId="10313" priority="88" rank="1"/>
  </conditionalFormatting>
  <conditionalFormatting sqref="E15:G15">
    <cfRule type="top10" dxfId="10312" priority="87" rank="1"/>
  </conditionalFormatting>
  <conditionalFormatting sqref="E17:G17">
    <cfRule type="top10" dxfId="10311" priority="86" rank="1"/>
  </conditionalFormatting>
  <conditionalFormatting sqref="E19:G19">
    <cfRule type="top10" dxfId="10310" priority="85" rank="1"/>
  </conditionalFormatting>
  <conditionalFormatting sqref="E21:G21">
    <cfRule type="top10" dxfId="10309" priority="84" rank="1"/>
  </conditionalFormatting>
  <conditionalFormatting sqref="E23:G23">
    <cfRule type="top10" dxfId="10308" priority="82" rank="1"/>
  </conditionalFormatting>
  <conditionalFormatting sqref="E25:G25">
    <cfRule type="top10" dxfId="10307" priority="81" rank="1"/>
  </conditionalFormatting>
  <conditionalFormatting sqref="E27:G27">
    <cfRule type="top10" dxfId="10306" priority="80" rank="1"/>
  </conditionalFormatting>
  <conditionalFormatting sqref="E29:G29">
    <cfRule type="top10" dxfId="10305" priority="79" rank="1"/>
  </conditionalFormatting>
  <conditionalFormatting sqref="E31:G31">
    <cfRule type="top10" dxfId="10304" priority="78" rank="1"/>
  </conditionalFormatting>
  <conditionalFormatting sqref="E33:G33">
    <cfRule type="top10" dxfId="10303" priority="77" rank="1"/>
  </conditionalFormatting>
  <conditionalFormatting sqref="E35:G35">
    <cfRule type="top10" dxfId="10302" priority="76" rank="1"/>
  </conditionalFormatting>
  <conditionalFormatting sqref="E37:G37">
    <cfRule type="top10" dxfId="10301" priority="75" rank="1"/>
  </conditionalFormatting>
  <conditionalFormatting sqref="E39:G39">
    <cfRule type="top10" dxfId="10300" priority="74" rank="1"/>
  </conditionalFormatting>
  <conditionalFormatting sqref="E41:G41">
    <cfRule type="top10" dxfId="10299" priority="73" rank="1"/>
  </conditionalFormatting>
  <conditionalFormatting sqref="E43:G43">
    <cfRule type="top10" dxfId="10298" priority="72" rank="1"/>
  </conditionalFormatting>
  <conditionalFormatting sqref="E45:G45">
    <cfRule type="top10" dxfId="10297" priority="71" rank="1"/>
  </conditionalFormatting>
  <conditionalFormatting sqref="E47:G47">
    <cfRule type="top10" dxfId="10296" priority="70" rank="1"/>
  </conditionalFormatting>
  <conditionalFormatting sqref="E49:G49">
    <cfRule type="top10" dxfId="10295" priority="69" rank="1"/>
  </conditionalFormatting>
  <conditionalFormatting sqref="E51:G51">
    <cfRule type="top10" dxfId="10294" priority="68" rank="1"/>
  </conditionalFormatting>
  <conditionalFormatting sqref="E53:G53">
    <cfRule type="top10" dxfId="10293" priority="67" rank="1"/>
  </conditionalFormatting>
  <conditionalFormatting sqref="E55:G55">
    <cfRule type="top10" dxfId="10292" priority="66" rank="1"/>
  </conditionalFormatting>
  <conditionalFormatting sqref="E57:G57">
    <cfRule type="top10" dxfId="10291" priority="65" rank="1"/>
  </conditionalFormatting>
  <conditionalFormatting sqref="E59:G59">
    <cfRule type="top10" dxfId="10290" priority="64" rank="1"/>
  </conditionalFormatting>
  <conditionalFormatting sqref="E61:G61">
    <cfRule type="top10" dxfId="10289" priority="63" rank="1"/>
  </conditionalFormatting>
  <conditionalFormatting sqref="E63:G63">
    <cfRule type="top10" dxfId="10288" priority="62" rank="1"/>
  </conditionalFormatting>
  <conditionalFormatting sqref="E65:G65">
    <cfRule type="top10" dxfId="10287" priority="61" rank="1"/>
  </conditionalFormatting>
  <conditionalFormatting sqref="E67:G67">
    <cfRule type="top10" dxfId="10286" priority="60" rank="1"/>
  </conditionalFormatting>
  <conditionalFormatting sqref="E69:G69">
    <cfRule type="top10" dxfId="10285" priority="59" rank="1"/>
  </conditionalFormatting>
  <conditionalFormatting sqref="E71:G71">
    <cfRule type="top10" dxfId="10284" priority="58" rank="1"/>
  </conditionalFormatting>
  <conditionalFormatting sqref="E73:G73">
    <cfRule type="top10" dxfId="10283" priority="57" rank="1"/>
  </conditionalFormatting>
  <conditionalFormatting sqref="E75:G75">
    <cfRule type="top10" dxfId="10282" priority="56" rank="1"/>
  </conditionalFormatting>
  <conditionalFormatting sqref="E77:G77">
    <cfRule type="top10" dxfId="10281" priority="55" rank="1"/>
  </conditionalFormatting>
  <conditionalFormatting sqref="E79:G79">
    <cfRule type="top10" dxfId="10280" priority="54" rank="1"/>
  </conditionalFormatting>
  <conditionalFormatting sqref="E81:G81">
    <cfRule type="top10" dxfId="10279" priority="53" rank="1"/>
  </conditionalFormatting>
  <conditionalFormatting sqref="E83:G83">
    <cfRule type="top10" dxfId="10278" priority="52" rank="1"/>
  </conditionalFormatting>
  <conditionalFormatting sqref="E85:G85">
    <cfRule type="top10" dxfId="10277" priority="51" rank="1"/>
  </conditionalFormatting>
  <conditionalFormatting sqref="E87:G87">
    <cfRule type="top10" dxfId="10276" priority="50" rank="1"/>
  </conditionalFormatting>
  <conditionalFormatting sqref="E89:G89">
    <cfRule type="top10" dxfId="10275" priority="49" rank="1"/>
  </conditionalFormatting>
  <conditionalFormatting sqref="E91:G91">
    <cfRule type="top10" dxfId="10274" priority="48" rank="1"/>
  </conditionalFormatting>
  <conditionalFormatting sqref="E93:G93">
    <cfRule type="top10" dxfId="10273" priority="47" rank="1"/>
  </conditionalFormatting>
  <conditionalFormatting sqref="E95:G95">
    <cfRule type="top10" dxfId="10272" priority="46" rank="1"/>
  </conditionalFormatting>
  <conditionalFormatting sqref="E97:G97">
    <cfRule type="top10" dxfId="10271" priority="45" rank="1"/>
  </conditionalFormatting>
  <conditionalFormatting sqref="E99:G99">
    <cfRule type="top10" dxfId="10270" priority="44" rank="1"/>
  </conditionalFormatting>
  <conditionalFormatting sqref="E101:G101">
    <cfRule type="top10" dxfId="10269" priority="43" rank="1"/>
  </conditionalFormatting>
  <conditionalFormatting sqref="E103:G103">
    <cfRule type="top10" dxfId="10268" priority="42" rank="1"/>
  </conditionalFormatting>
  <conditionalFormatting sqref="E105:G105">
    <cfRule type="top10" dxfId="10267" priority="41" rank="1"/>
  </conditionalFormatting>
  <conditionalFormatting sqref="E107:G107">
    <cfRule type="top10" dxfId="10266" priority="40" rank="1"/>
  </conditionalFormatting>
  <conditionalFormatting sqref="E109:G109">
    <cfRule type="top10" dxfId="10265" priority="39" rank="1"/>
  </conditionalFormatting>
  <conditionalFormatting sqref="E111:G111">
    <cfRule type="top10" dxfId="10264" priority="38" rank="1"/>
  </conditionalFormatting>
  <conditionalFormatting sqref="E113:G113">
    <cfRule type="top10" dxfId="10263" priority="37" rank="1"/>
  </conditionalFormatting>
  <conditionalFormatting sqref="E115:G115">
    <cfRule type="top10" dxfId="10262" priority="36" rank="1"/>
  </conditionalFormatting>
  <conditionalFormatting sqref="E117:G117">
    <cfRule type="top10" dxfId="10261" priority="35" rank="1"/>
  </conditionalFormatting>
  <conditionalFormatting sqref="E119:G119">
    <cfRule type="top10" dxfId="10260" priority="34" rank="1"/>
  </conditionalFormatting>
  <conditionalFormatting sqref="E121:G121">
    <cfRule type="top10" dxfId="10259" priority="33" rank="1"/>
  </conditionalFormatting>
  <conditionalFormatting sqref="E123:G123">
    <cfRule type="top10" dxfId="10258" priority="32" rank="1"/>
  </conditionalFormatting>
  <conditionalFormatting sqref="E125:G125">
    <cfRule type="top10" dxfId="10257" priority="31" rank="1"/>
  </conditionalFormatting>
  <conditionalFormatting sqref="E127:G127">
    <cfRule type="top10" dxfId="10256" priority="30" rank="1"/>
  </conditionalFormatting>
  <conditionalFormatting sqref="E129:G129">
    <cfRule type="top10" dxfId="10255" priority="29" rank="1"/>
  </conditionalFormatting>
  <conditionalFormatting sqref="E131:G131">
    <cfRule type="top10" dxfId="10254" priority="28" rank="1"/>
  </conditionalFormatting>
  <conditionalFormatting sqref="E133:G133">
    <cfRule type="top10" dxfId="10253" priority="27" rank="1"/>
  </conditionalFormatting>
  <conditionalFormatting sqref="E135:G135">
    <cfRule type="top10" dxfId="10252" priority="26" rank="1"/>
  </conditionalFormatting>
  <conditionalFormatting sqref="E137:G137">
    <cfRule type="top10" dxfId="10251" priority="25" rank="1"/>
  </conditionalFormatting>
  <conditionalFormatting sqref="E139:G139">
    <cfRule type="top10" dxfId="10250" priority="24" rank="1"/>
  </conditionalFormatting>
  <conditionalFormatting sqref="E141:G141">
    <cfRule type="top10" dxfId="10249" priority="23" rank="1"/>
  </conditionalFormatting>
  <conditionalFormatting sqref="E143:G143">
    <cfRule type="top10" dxfId="10248" priority="22" rank="1"/>
  </conditionalFormatting>
  <conditionalFormatting sqref="E145:G145">
    <cfRule type="top10" dxfId="10247" priority="21" rank="1"/>
  </conditionalFormatting>
  <conditionalFormatting sqref="E147:G147">
    <cfRule type="top10" dxfId="10246" priority="20" rank="1"/>
  </conditionalFormatting>
  <conditionalFormatting sqref="E149:G149">
    <cfRule type="top10" dxfId="10245" priority="19" rank="1"/>
  </conditionalFormatting>
  <conditionalFormatting sqref="E151:G151">
    <cfRule type="top10" dxfId="10244" priority="18" rank="1"/>
  </conditionalFormatting>
  <conditionalFormatting sqref="E153:G153">
    <cfRule type="top10" dxfId="10243" priority="17" rank="1"/>
  </conditionalFormatting>
  <conditionalFormatting sqref="E155:G155">
    <cfRule type="top10" dxfId="10242" priority="16" rank="1"/>
  </conditionalFormatting>
  <conditionalFormatting sqref="E157:G157">
    <cfRule type="top10" dxfId="10241" priority="15" rank="1"/>
  </conditionalFormatting>
  <conditionalFormatting sqref="E159:G159">
    <cfRule type="top10" dxfId="10240" priority="14" rank="1"/>
  </conditionalFormatting>
  <conditionalFormatting sqref="E161:G161">
    <cfRule type="top10" dxfId="10239" priority="13" rank="1"/>
  </conditionalFormatting>
  <conditionalFormatting sqref="E163:G163">
    <cfRule type="top10" dxfId="10238" priority="12" rank="1"/>
  </conditionalFormatting>
  <conditionalFormatting sqref="E165:G165">
    <cfRule type="top10" dxfId="10237" priority="11" rank="1"/>
  </conditionalFormatting>
  <conditionalFormatting sqref="E167:G167">
    <cfRule type="top10" dxfId="10236" priority="10" rank="1"/>
  </conditionalFormatting>
  <conditionalFormatting sqref="E169:G169">
    <cfRule type="top10" dxfId="10235" priority="9" rank="1"/>
  </conditionalFormatting>
  <conditionalFormatting sqref="E171:G171">
    <cfRule type="top10" dxfId="10234" priority="8" rank="1"/>
  </conditionalFormatting>
  <conditionalFormatting sqref="E173:G173">
    <cfRule type="top10" dxfId="10233" priority="7" rank="1"/>
  </conditionalFormatting>
  <conditionalFormatting sqref="E175:G175">
    <cfRule type="top10" dxfId="10232" priority="6" rank="1"/>
  </conditionalFormatting>
  <conditionalFormatting sqref="E177:G177">
    <cfRule type="top10" dxfId="10231" priority="5" rank="1"/>
  </conditionalFormatting>
  <conditionalFormatting sqref="E179:G179">
    <cfRule type="top10" dxfId="10230" priority="4" rank="1"/>
  </conditionalFormatting>
  <conditionalFormatting sqref="E181:G181">
    <cfRule type="top10" dxfId="10229" priority="3" rank="1"/>
  </conditionalFormatting>
  <conditionalFormatting sqref="E183:G183">
    <cfRule type="top10" dxfId="10228" priority="2" rank="1"/>
  </conditionalFormatting>
  <conditionalFormatting sqref="E185:G185">
    <cfRule type="top10" dxfId="1022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306</v>
      </c>
    </row>
    <row r="3" spans="1:7" ht="15" customHeight="1">
      <c r="B3" s="4"/>
    </row>
    <row r="4" spans="1:7" ht="15" customHeight="1">
      <c r="B4" s="4" t="s">
        <v>19</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18</v>
      </c>
      <c r="C10" s="52" t="s">
        <v>144</v>
      </c>
      <c r="D10" s="34">
        <v>68</v>
      </c>
      <c r="E10" s="35">
        <v>45</v>
      </c>
      <c r="F10" s="36">
        <v>20</v>
      </c>
      <c r="G10" s="36">
        <v>3</v>
      </c>
    </row>
    <row r="11" spans="1:7" ht="15.95" customHeight="1">
      <c r="B11" s="58"/>
      <c r="C11" s="53"/>
      <c r="D11" s="18">
        <v>1</v>
      </c>
      <c r="E11" s="19">
        <v>0.66176470588235292</v>
      </c>
      <c r="F11" s="20">
        <v>0.29411764705882354</v>
      </c>
      <c r="G11" s="20">
        <v>4.4117647058823532E-2</v>
      </c>
    </row>
    <row r="12" spans="1:7" ht="15.95" customHeight="1">
      <c r="B12" s="58"/>
      <c r="C12" s="54" t="s">
        <v>145</v>
      </c>
      <c r="D12" s="21">
        <v>41</v>
      </c>
      <c r="E12" s="22">
        <v>19</v>
      </c>
      <c r="F12" s="23">
        <v>20</v>
      </c>
      <c r="G12" s="23">
        <v>2</v>
      </c>
    </row>
    <row r="13" spans="1:7" ht="15.95" customHeight="1">
      <c r="B13" s="58"/>
      <c r="C13" s="53"/>
      <c r="D13" s="24">
        <v>1</v>
      </c>
      <c r="E13" s="19">
        <v>0.46341463414634149</v>
      </c>
      <c r="F13" s="20">
        <v>0.48780487804878048</v>
      </c>
      <c r="G13" s="20">
        <v>4.878048780487805E-2</v>
      </c>
    </row>
    <row r="14" spans="1:7" ht="15.95" customHeight="1">
      <c r="B14" s="58"/>
      <c r="C14" s="54" t="s">
        <v>136</v>
      </c>
      <c r="D14" s="21">
        <v>24</v>
      </c>
      <c r="E14" s="22">
        <v>13</v>
      </c>
      <c r="F14" s="23">
        <v>8</v>
      </c>
      <c r="G14" s="23">
        <v>3</v>
      </c>
    </row>
    <row r="15" spans="1:7" ht="15.95" customHeight="1">
      <c r="B15" s="58"/>
      <c r="C15" s="53"/>
      <c r="D15" s="24">
        <v>1</v>
      </c>
      <c r="E15" s="19">
        <v>0.54166666666666663</v>
      </c>
      <c r="F15" s="20">
        <v>0.33333333333333331</v>
      </c>
      <c r="G15" s="20">
        <v>0.125</v>
      </c>
    </row>
    <row r="16" spans="1:7" ht="15.95" customHeight="1">
      <c r="B16" s="58"/>
      <c r="C16" s="54" t="s">
        <v>146</v>
      </c>
      <c r="D16" s="21">
        <v>27</v>
      </c>
      <c r="E16" s="22">
        <v>18</v>
      </c>
      <c r="F16" s="23">
        <v>8</v>
      </c>
      <c r="G16" s="23">
        <v>1</v>
      </c>
    </row>
    <row r="17" spans="1:7" ht="15.95" customHeight="1">
      <c r="B17" s="58"/>
      <c r="C17" s="53"/>
      <c r="D17" s="24">
        <v>1</v>
      </c>
      <c r="E17" s="19">
        <v>0.66666666666666663</v>
      </c>
      <c r="F17" s="20">
        <v>0.29629629629629628</v>
      </c>
      <c r="G17" s="20">
        <v>3.7037037037037035E-2</v>
      </c>
    </row>
    <row r="18" spans="1:7" ht="15.95" customHeight="1">
      <c r="B18" s="58"/>
      <c r="C18" s="54" t="s">
        <v>147</v>
      </c>
      <c r="D18" s="21">
        <v>44</v>
      </c>
      <c r="E18" s="22">
        <v>27</v>
      </c>
      <c r="F18" s="23">
        <v>16</v>
      </c>
      <c r="G18" s="23">
        <v>1</v>
      </c>
    </row>
    <row r="19" spans="1:7" ht="15.95" customHeight="1">
      <c r="B19" s="58"/>
      <c r="C19" s="53"/>
      <c r="D19" s="24">
        <v>1</v>
      </c>
      <c r="E19" s="19">
        <v>0.61363636363636365</v>
      </c>
      <c r="F19" s="20">
        <v>0.36363636363636365</v>
      </c>
      <c r="G19" s="20">
        <v>2.2727272727272728E-2</v>
      </c>
    </row>
    <row r="20" spans="1:7" ht="15.95" customHeight="1">
      <c r="B20" s="58"/>
      <c r="C20" s="54" t="s">
        <v>148</v>
      </c>
      <c r="D20" s="21">
        <v>13150</v>
      </c>
      <c r="E20" s="22">
        <v>4480</v>
      </c>
      <c r="F20" s="23">
        <v>8122</v>
      </c>
      <c r="G20" s="23">
        <v>548</v>
      </c>
    </row>
    <row r="21" spans="1:7" ht="15.95" customHeight="1">
      <c r="B21" s="58"/>
      <c r="C21" s="59"/>
      <c r="D21" s="18">
        <v>1</v>
      </c>
      <c r="E21" s="32">
        <v>0.34068441064638783</v>
      </c>
      <c r="F21" s="33">
        <v>0.61764258555133078</v>
      </c>
      <c r="G21" s="33">
        <v>4.1673003802281366E-2</v>
      </c>
    </row>
    <row r="22" spans="1:7" ht="15.95" customHeight="1">
      <c r="A22" s="38"/>
      <c r="B22" s="41"/>
      <c r="C22" s="47"/>
      <c r="D22" s="42"/>
      <c r="E22" s="42"/>
      <c r="F22" s="42"/>
      <c r="G22" s="42"/>
    </row>
    <row r="23" spans="1:7" ht="15.95" hidden="1" customHeight="1">
      <c r="A23" s="38"/>
      <c r="B23" s="43"/>
      <c r="C23" s="46"/>
      <c r="D23" s="44"/>
      <c r="E23" s="44"/>
      <c r="F23" s="44"/>
      <c r="G23" s="44"/>
    </row>
    <row r="24" spans="1:7" ht="15.95" hidden="1" customHeight="1">
      <c r="A24" s="38"/>
      <c r="B24" s="43"/>
      <c r="C24" s="46"/>
      <c r="D24" s="45"/>
      <c r="E24" s="45"/>
      <c r="F24" s="45"/>
      <c r="G24" s="45"/>
    </row>
    <row r="25" spans="1:7" ht="15.95" hidden="1" customHeight="1">
      <c r="A25" s="38"/>
      <c r="B25" s="43"/>
      <c r="C25" s="46"/>
      <c r="D25" s="44"/>
      <c r="E25" s="44"/>
      <c r="F25" s="44"/>
      <c r="G25" s="44"/>
    </row>
    <row r="26" spans="1:7" ht="15.95" hidden="1" customHeight="1">
      <c r="A26" s="38"/>
      <c r="B26" s="43"/>
      <c r="C26" s="46"/>
      <c r="D26" s="45"/>
      <c r="E26" s="45"/>
      <c r="F26" s="45"/>
      <c r="G26" s="45"/>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10226" priority="90" rank="1"/>
  </conditionalFormatting>
  <conditionalFormatting sqref="E11:G11">
    <cfRule type="top10" dxfId="10225" priority="89" rank="1"/>
  </conditionalFormatting>
  <conditionalFormatting sqref="E13:G13">
    <cfRule type="top10" dxfId="10224" priority="88" rank="1"/>
  </conditionalFormatting>
  <conditionalFormatting sqref="E15:G15">
    <cfRule type="top10" dxfId="10223" priority="87" rank="1"/>
  </conditionalFormatting>
  <conditionalFormatting sqref="E17:G17">
    <cfRule type="top10" dxfId="10222" priority="86" rank="1"/>
  </conditionalFormatting>
  <conditionalFormatting sqref="E19:G19">
    <cfRule type="top10" dxfId="10221" priority="85" rank="1"/>
  </conditionalFormatting>
  <conditionalFormatting sqref="E21:G21">
    <cfRule type="top10" dxfId="10220" priority="84" rank="1"/>
  </conditionalFormatting>
  <conditionalFormatting sqref="E23:G23">
    <cfRule type="top10" dxfId="10219" priority="82" rank="1"/>
  </conditionalFormatting>
  <conditionalFormatting sqref="E25:G25">
    <cfRule type="top10" dxfId="10218" priority="81" rank="1"/>
  </conditionalFormatting>
  <conditionalFormatting sqref="E27:G27">
    <cfRule type="top10" dxfId="10217" priority="80" rank="1"/>
  </conditionalFormatting>
  <conditionalFormatting sqref="E29:G29">
    <cfRule type="top10" dxfId="10216" priority="79" rank="1"/>
  </conditionalFormatting>
  <conditionalFormatting sqref="E31:G31">
    <cfRule type="top10" dxfId="10215" priority="78" rank="1"/>
  </conditionalFormatting>
  <conditionalFormatting sqref="E33:G33">
    <cfRule type="top10" dxfId="10214" priority="77" rank="1"/>
  </conditionalFormatting>
  <conditionalFormatting sqref="E35:G35">
    <cfRule type="top10" dxfId="10213" priority="76" rank="1"/>
  </conditionalFormatting>
  <conditionalFormatting sqref="E37:G37">
    <cfRule type="top10" dxfId="10212" priority="75" rank="1"/>
  </conditionalFormatting>
  <conditionalFormatting sqref="E39:G39">
    <cfRule type="top10" dxfId="10211" priority="74" rank="1"/>
  </conditionalFormatting>
  <conditionalFormatting sqref="E41:G41">
    <cfRule type="top10" dxfId="10210" priority="73" rank="1"/>
  </conditionalFormatting>
  <conditionalFormatting sqref="E43:G43">
    <cfRule type="top10" dxfId="10209" priority="72" rank="1"/>
  </conditionalFormatting>
  <conditionalFormatting sqref="E45:G45">
    <cfRule type="top10" dxfId="10208" priority="71" rank="1"/>
  </conditionalFormatting>
  <conditionalFormatting sqref="E47:G47">
    <cfRule type="top10" dxfId="10207" priority="70" rank="1"/>
  </conditionalFormatting>
  <conditionalFormatting sqref="E49:G49">
    <cfRule type="top10" dxfId="10206" priority="69" rank="1"/>
  </conditionalFormatting>
  <conditionalFormatting sqref="E51:G51">
    <cfRule type="top10" dxfId="10205" priority="68" rank="1"/>
  </conditionalFormatting>
  <conditionalFormatting sqref="E53:G53">
    <cfRule type="top10" dxfId="10204" priority="67" rank="1"/>
  </conditionalFormatting>
  <conditionalFormatting sqref="E55:G55">
    <cfRule type="top10" dxfId="10203" priority="66" rank="1"/>
  </conditionalFormatting>
  <conditionalFormatting sqref="E57:G57">
    <cfRule type="top10" dxfId="10202" priority="65" rank="1"/>
  </conditionalFormatting>
  <conditionalFormatting sqref="E59:G59">
    <cfRule type="top10" dxfId="10201" priority="64" rank="1"/>
  </conditionalFormatting>
  <conditionalFormatting sqref="E61:G61">
    <cfRule type="top10" dxfId="10200" priority="63" rank="1"/>
  </conditionalFormatting>
  <conditionalFormatting sqref="E63:G63">
    <cfRule type="top10" dxfId="10199" priority="62" rank="1"/>
  </conditionalFormatting>
  <conditionalFormatting sqref="E65:G65">
    <cfRule type="top10" dxfId="10198" priority="61" rank="1"/>
  </conditionalFormatting>
  <conditionalFormatting sqref="E67:G67">
    <cfRule type="top10" dxfId="10197" priority="60" rank="1"/>
  </conditionalFormatting>
  <conditionalFormatting sqref="E69:G69">
    <cfRule type="top10" dxfId="10196" priority="59" rank="1"/>
  </conditionalFormatting>
  <conditionalFormatting sqref="E71:G71">
    <cfRule type="top10" dxfId="10195" priority="58" rank="1"/>
  </conditionalFormatting>
  <conditionalFormatting sqref="E73:G73">
    <cfRule type="top10" dxfId="10194" priority="57" rank="1"/>
  </conditionalFormatting>
  <conditionalFormatting sqref="E75:G75">
    <cfRule type="top10" dxfId="10193" priority="56" rank="1"/>
  </conditionalFormatting>
  <conditionalFormatting sqref="E77:G77">
    <cfRule type="top10" dxfId="10192" priority="55" rank="1"/>
  </conditionalFormatting>
  <conditionalFormatting sqref="E79:G79">
    <cfRule type="top10" dxfId="10191" priority="54" rank="1"/>
  </conditionalFormatting>
  <conditionalFormatting sqref="E81:G81">
    <cfRule type="top10" dxfId="10190" priority="53" rank="1"/>
  </conditionalFormatting>
  <conditionalFormatting sqref="E83:G83">
    <cfRule type="top10" dxfId="10189" priority="52" rank="1"/>
  </conditionalFormatting>
  <conditionalFormatting sqref="E85:G85">
    <cfRule type="top10" dxfId="10188" priority="51" rank="1"/>
  </conditionalFormatting>
  <conditionalFormatting sqref="E87:G87">
    <cfRule type="top10" dxfId="10187" priority="50" rank="1"/>
  </conditionalFormatting>
  <conditionalFormatting sqref="E89:G89">
    <cfRule type="top10" dxfId="10186" priority="49" rank="1"/>
  </conditionalFormatting>
  <conditionalFormatting sqref="E91:G91">
    <cfRule type="top10" dxfId="10185" priority="48" rank="1"/>
  </conditionalFormatting>
  <conditionalFormatting sqref="E93:G93">
    <cfRule type="top10" dxfId="10184" priority="47" rank="1"/>
  </conditionalFormatting>
  <conditionalFormatting sqref="E95:G95">
    <cfRule type="top10" dxfId="10183" priority="46" rank="1"/>
  </conditionalFormatting>
  <conditionalFormatting sqref="E97:G97">
    <cfRule type="top10" dxfId="10182" priority="45" rank="1"/>
  </conditionalFormatting>
  <conditionalFormatting sqref="E99:G99">
    <cfRule type="top10" dxfId="10181" priority="44" rank="1"/>
  </conditionalFormatting>
  <conditionalFormatting sqref="E101:G101">
    <cfRule type="top10" dxfId="10180" priority="43" rank="1"/>
  </conditionalFormatting>
  <conditionalFormatting sqref="E103:G103">
    <cfRule type="top10" dxfId="10179" priority="42" rank="1"/>
  </conditionalFormatting>
  <conditionalFormatting sqref="E105:G105">
    <cfRule type="top10" dxfId="10178" priority="41" rank="1"/>
  </conditionalFormatting>
  <conditionalFormatting sqref="E107:G107">
    <cfRule type="top10" dxfId="10177" priority="40" rank="1"/>
  </conditionalFormatting>
  <conditionalFormatting sqref="E109:G109">
    <cfRule type="top10" dxfId="10176" priority="39" rank="1"/>
  </conditionalFormatting>
  <conditionalFormatting sqref="E111:G111">
    <cfRule type="top10" dxfId="10175" priority="38" rank="1"/>
  </conditionalFormatting>
  <conditionalFormatting sqref="E113:G113">
    <cfRule type="top10" dxfId="10174" priority="37" rank="1"/>
  </conditionalFormatting>
  <conditionalFormatting sqref="E115:G115">
    <cfRule type="top10" dxfId="10173" priority="36" rank="1"/>
  </conditionalFormatting>
  <conditionalFormatting sqref="E117:G117">
    <cfRule type="top10" dxfId="10172" priority="35" rank="1"/>
  </conditionalFormatting>
  <conditionalFormatting sqref="E119:G119">
    <cfRule type="top10" dxfId="10171" priority="34" rank="1"/>
  </conditionalFormatting>
  <conditionalFormatting sqref="E121:G121">
    <cfRule type="top10" dxfId="10170" priority="33" rank="1"/>
  </conditionalFormatting>
  <conditionalFormatting sqref="E123:G123">
    <cfRule type="top10" dxfId="10169" priority="32" rank="1"/>
  </conditionalFormatting>
  <conditionalFormatting sqref="E125:G125">
    <cfRule type="top10" dxfId="10168" priority="31" rank="1"/>
  </conditionalFormatting>
  <conditionalFormatting sqref="E127:G127">
    <cfRule type="top10" dxfId="10167" priority="30" rank="1"/>
  </conditionalFormatting>
  <conditionalFormatting sqref="E129:G129">
    <cfRule type="top10" dxfId="10166" priority="29" rank="1"/>
  </conditionalFormatting>
  <conditionalFormatting sqref="E131:G131">
    <cfRule type="top10" dxfId="10165" priority="28" rank="1"/>
  </conditionalFormatting>
  <conditionalFormatting sqref="E133:G133">
    <cfRule type="top10" dxfId="10164" priority="27" rank="1"/>
  </conditionalFormatting>
  <conditionalFormatting sqref="E135:G135">
    <cfRule type="top10" dxfId="10163" priority="26" rank="1"/>
  </conditionalFormatting>
  <conditionalFormatting sqref="E137:G137">
    <cfRule type="top10" dxfId="10162" priority="25" rank="1"/>
  </conditionalFormatting>
  <conditionalFormatting sqref="E139:G139">
    <cfRule type="top10" dxfId="10161" priority="24" rank="1"/>
  </conditionalFormatting>
  <conditionalFormatting sqref="E141:G141">
    <cfRule type="top10" dxfId="10160" priority="23" rank="1"/>
  </conditionalFormatting>
  <conditionalFormatting sqref="E143:G143">
    <cfRule type="top10" dxfId="10159" priority="22" rank="1"/>
  </conditionalFormatting>
  <conditionalFormatting sqref="E145:G145">
    <cfRule type="top10" dxfId="10158" priority="21" rank="1"/>
  </conditionalFormatting>
  <conditionalFormatting sqref="E147:G147">
    <cfRule type="top10" dxfId="10157" priority="20" rank="1"/>
  </conditionalFormatting>
  <conditionalFormatting sqref="E149:G149">
    <cfRule type="top10" dxfId="10156" priority="19" rank="1"/>
  </conditionalFormatting>
  <conditionalFormatting sqref="E151:G151">
    <cfRule type="top10" dxfId="10155" priority="18" rank="1"/>
  </conditionalFormatting>
  <conditionalFormatting sqref="E153:G153">
    <cfRule type="top10" dxfId="10154" priority="17" rank="1"/>
  </conditionalFormatting>
  <conditionalFormatting sqref="E155:G155">
    <cfRule type="top10" dxfId="10153" priority="16" rank="1"/>
  </conditionalFormatting>
  <conditionalFormatting sqref="E157:G157">
    <cfRule type="top10" dxfId="10152" priority="15" rank="1"/>
  </conditionalFormatting>
  <conditionalFormatting sqref="E159:G159">
    <cfRule type="top10" dxfId="10151" priority="14" rank="1"/>
  </conditionalFormatting>
  <conditionalFormatting sqref="E161:G161">
    <cfRule type="top10" dxfId="10150" priority="13" rank="1"/>
  </conditionalFormatting>
  <conditionalFormatting sqref="E163:G163">
    <cfRule type="top10" dxfId="10149" priority="12" rank="1"/>
  </conditionalFormatting>
  <conditionalFormatting sqref="E165:G165">
    <cfRule type="top10" dxfId="10148" priority="11" rank="1"/>
  </conditionalFormatting>
  <conditionalFormatting sqref="E167:G167">
    <cfRule type="top10" dxfId="10147" priority="10" rank="1"/>
  </conditionalFormatting>
  <conditionalFormatting sqref="E169:G169">
    <cfRule type="top10" dxfId="10146" priority="9" rank="1"/>
  </conditionalFormatting>
  <conditionalFormatting sqref="E171:G171">
    <cfRule type="top10" dxfId="10145" priority="8" rank="1"/>
  </conditionalFormatting>
  <conditionalFormatting sqref="E173:G173">
    <cfRule type="top10" dxfId="10144" priority="7" rank="1"/>
  </conditionalFormatting>
  <conditionalFormatting sqref="E175:G175">
    <cfRule type="top10" dxfId="10143" priority="6" rank="1"/>
  </conditionalFormatting>
  <conditionalFormatting sqref="E177:G177">
    <cfRule type="top10" dxfId="10142" priority="5" rank="1"/>
  </conditionalFormatting>
  <conditionalFormatting sqref="E179:G179">
    <cfRule type="top10" dxfId="10141" priority="4" rank="1"/>
  </conditionalFormatting>
  <conditionalFormatting sqref="E181:G181">
    <cfRule type="top10" dxfId="10140" priority="3" rank="1"/>
  </conditionalFormatting>
  <conditionalFormatting sqref="E183:G183">
    <cfRule type="top10" dxfId="10139" priority="2" rank="1"/>
  </conditionalFormatting>
  <conditionalFormatting sqref="E185:G185">
    <cfRule type="top10" dxfId="1013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20</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6</v>
      </c>
      <c r="C10" s="52" t="s">
        <v>144</v>
      </c>
      <c r="D10" s="34">
        <v>36</v>
      </c>
      <c r="E10" s="35">
        <v>5</v>
      </c>
      <c r="F10" s="36">
        <v>10</v>
      </c>
      <c r="G10" s="36">
        <v>17</v>
      </c>
      <c r="H10" s="36">
        <v>8</v>
      </c>
      <c r="I10" s="36">
        <v>7</v>
      </c>
      <c r="J10" s="36">
        <v>1</v>
      </c>
      <c r="K10" s="36">
        <v>1</v>
      </c>
      <c r="L10" s="36">
        <v>6</v>
      </c>
    </row>
    <row r="11" spans="1:12" ht="15.95" customHeight="1">
      <c r="B11" s="58"/>
      <c r="C11" s="53"/>
      <c r="D11" s="18">
        <v>1</v>
      </c>
      <c r="E11" s="19">
        <v>0.1388888888888889</v>
      </c>
      <c r="F11" s="20">
        <v>0.27777777777777779</v>
      </c>
      <c r="G11" s="20">
        <v>0.47222222222222221</v>
      </c>
      <c r="H11" s="20">
        <v>0.22222222222222221</v>
      </c>
      <c r="I11" s="20">
        <v>0.19444444444444445</v>
      </c>
      <c r="J11" s="20">
        <v>2.7777777777777776E-2</v>
      </c>
      <c r="K11" s="20">
        <v>2.7777777777777776E-2</v>
      </c>
      <c r="L11" s="20">
        <v>0.16666666666666666</v>
      </c>
    </row>
    <row r="12" spans="1:12" ht="15.95" customHeight="1">
      <c r="B12" s="58"/>
      <c r="C12" s="54" t="s">
        <v>145</v>
      </c>
      <c r="D12" s="21">
        <v>75</v>
      </c>
      <c r="E12" s="22">
        <v>17</v>
      </c>
      <c r="F12" s="23">
        <v>17</v>
      </c>
      <c r="G12" s="23">
        <v>41</v>
      </c>
      <c r="H12" s="23">
        <v>28</v>
      </c>
      <c r="I12" s="23">
        <v>14</v>
      </c>
      <c r="J12" s="23">
        <v>2</v>
      </c>
      <c r="K12" s="23">
        <v>7</v>
      </c>
      <c r="L12" s="23">
        <v>3</v>
      </c>
    </row>
    <row r="13" spans="1:12" ht="15.95" customHeight="1">
      <c r="B13" s="58"/>
      <c r="C13" s="53"/>
      <c r="D13" s="24">
        <v>1</v>
      </c>
      <c r="E13" s="19">
        <v>0.22666666666666666</v>
      </c>
      <c r="F13" s="20">
        <v>0.22666666666666666</v>
      </c>
      <c r="G13" s="20">
        <v>0.54666666666666663</v>
      </c>
      <c r="H13" s="20">
        <v>0.37333333333333335</v>
      </c>
      <c r="I13" s="20">
        <v>0.18666666666666668</v>
      </c>
      <c r="J13" s="20">
        <v>2.6666666666666668E-2</v>
      </c>
      <c r="K13" s="20">
        <v>9.3333333333333338E-2</v>
      </c>
      <c r="L13" s="20">
        <v>0.04</v>
      </c>
    </row>
    <row r="14" spans="1:12" ht="15.95" customHeight="1">
      <c r="B14" s="58"/>
      <c r="C14" s="54" t="s">
        <v>136</v>
      </c>
      <c r="D14" s="21">
        <v>50</v>
      </c>
      <c r="E14" s="22">
        <v>7</v>
      </c>
      <c r="F14" s="23">
        <v>12</v>
      </c>
      <c r="G14" s="23">
        <v>21</v>
      </c>
      <c r="H14" s="23">
        <v>18</v>
      </c>
      <c r="I14" s="23">
        <v>13</v>
      </c>
      <c r="J14" s="23">
        <v>5</v>
      </c>
      <c r="K14" s="23">
        <v>7</v>
      </c>
      <c r="L14" s="23">
        <v>4</v>
      </c>
    </row>
    <row r="15" spans="1:12" ht="15.95" customHeight="1">
      <c r="B15" s="58"/>
      <c r="C15" s="53"/>
      <c r="D15" s="24">
        <v>1</v>
      </c>
      <c r="E15" s="19">
        <v>0.14000000000000001</v>
      </c>
      <c r="F15" s="20">
        <v>0.24</v>
      </c>
      <c r="G15" s="20">
        <v>0.42</v>
      </c>
      <c r="H15" s="20">
        <v>0.36</v>
      </c>
      <c r="I15" s="20">
        <v>0.26</v>
      </c>
      <c r="J15" s="20">
        <v>0.1</v>
      </c>
      <c r="K15" s="20">
        <v>0.14000000000000001</v>
      </c>
      <c r="L15" s="20">
        <v>0.08</v>
      </c>
    </row>
    <row r="16" spans="1:12" ht="15.95" customHeight="1">
      <c r="B16" s="58"/>
      <c r="C16" s="54" t="s">
        <v>146</v>
      </c>
      <c r="D16" s="21">
        <v>78</v>
      </c>
      <c r="E16" s="22">
        <v>17</v>
      </c>
      <c r="F16" s="23">
        <v>24</v>
      </c>
      <c r="G16" s="23">
        <v>43</v>
      </c>
      <c r="H16" s="23">
        <v>32</v>
      </c>
      <c r="I16" s="23">
        <v>24</v>
      </c>
      <c r="J16" s="23">
        <v>5</v>
      </c>
      <c r="K16" s="23">
        <v>7</v>
      </c>
      <c r="L16" s="23">
        <v>2</v>
      </c>
    </row>
    <row r="17" spans="1:12" ht="15.95" customHeight="1">
      <c r="B17" s="58"/>
      <c r="C17" s="53"/>
      <c r="D17" s="24">
        <v>1</v>
      </c>
      <c r="E17" s="19">
        <v>0.21794871794871795</v>
      </c>
      <c r="F17" s="20">
        <v>0.30769230769230771</v>
      </c>
      <c r="G17" s="20">
        <v>0.55128205128205132</v>
      </c>
      <c r="H17" s="20">
        <v>0.41025641025641024</v>
      </c>
      <c r="I17" s="20">
        <v>0.30769230769230771</v>
      </c>
      <c r="J17" s="20">
        <v>6.4102564102564097E-2</v>
      </c>
      <c r="K17" s="20">
        <v>8.9743589743589744E-2</v>
      </c>
      <c r="L17" s="20">
        <v>2.564102564102564E-2</v>
      </c>
    </row>
    <row r="18" spans="1:12" ht="15.95" customHeight="1">
      <c r="B18" s="58"/>
      <c r="C18" s="54" t="s">
        <v>147</v>
      </c>
      <c r="D18" s="21">
        <v>156</v>
      </c>
      <c r="E18" s="22">
        <v>33</v>
      </c>
      <c r="F18" s="23">
        <v>53</v>
      </c>
      <c r="G18" s="23">
        <v>100</v>
      </c>
      <c r="H18" s="23">
        <v>63</v>
      </c>
      <c r="I18" s="23">
        <v>38</v>
      </c>
      <c r="J18" s="23">
        <v>27</v>
      </c>
      <c r="K18" s="23">
        <v>8</v>
      </c>
      <c r="L18" s="23">
        <v>3</v>
      </c>
    </row>
    <row r="19" spans="1:12" ht="15.95" customHeight="1">
      <c r="B19" s="58"/>
      <c r="C19" s="53"/>
      <c r="D19" s="24">
        <v>1</v>
      </c>
      <c r="E19" s="19">
        <v>0.21153846153846154</v>
      </c>
      <c r="F19" s="20">
        <v>0.33974358974358976</v>
      </c>
      <c r="G19" s="20">
        <v>0.64102564102564108</v>
      </c>
      <c r="H19" s="20">
        <v>0.40384615384615385</v>
      </c>
      <c r="I19" s="20">
        <v>0.24358974358974358</v>
      </c>
      <c r="J19" s="20">
        <v>0.17307692307692307</v>
      </c>
      <c r="K19" s="20">
        <v>5.128205128205128E-2</v>
      </c>
      <c r="L19" s="20">
        <v>1.9230769230769232E-2</v>
      </c>
    </row>
    <row r="20" spans="1:12" ht="15.95" customHeight="1">
      <c r="B20" s="58"/>
      <c r="C20" s="54" t="s">
        <v>148</v>
      </c>
      <c r="D20" s="21">
        <v>13073</v>
      </c>
      <c r="E20" s="22">
        <v>871</v>
      </c>
      <c r="F20" s="23">
        <v>2069</v>
      </c>
      <c r="G20" s="23">
        <v>7838</v>
      </c>
      <c r="H20" s="23">
        <v>3971</v>
      </c>
      <c r="I20" s="23">
        <v>2520</v>
      </c>
      <c r="J20" s="23">
        <v>1197</v>
      </c>
      <c r="K20" s="23">
        <v>2124</v>
      </c>
      <c r="L20" s="23">
        <v>388</v>
      </c>
    </row>
    <row r="21" spans="1:12" ht="15.95" customHeight="1">
      <c r="B21" s="58"/>
      <c r="C21" s="59"/>
      <c r="D21" s="18">
        <v>1</v>
      </c>
      <c r="E21" s="32">
        <v>6.6625870113975375E-2</v>
      </c>
      <c r="F21" s="33">
        <v>0.15826512659680256</v>
      </c>
      <c r="G21" s="33">
        <v>0.59955633748948212</v>
      </c>
      <c r="H21" s="33">
        <v>0.30375583263214256</v>
      </c>
      <c r="I21" s="33">
        <v>0.1927637114663811</v>
      </c>
      <c r="J21" s="33">
        <v>9.1562762946531012E-2</v>
      </c>
      <c r="K21" s="33">
        <v>0.16247227109309265</v>
      </c>
      <c r="L21" s="33">
        <v>2.9679492082918993E-2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10137" priority="90" rank="1"/>
  </conditionalFormatting>
  <conditionalFormatting sqref="E11:L11">
    <cfRule type="top10" dxfId="10136" priority="89" rank="1"/>
  </conditionalFormatting>
  <conditionalFormatting sqref="E13:L13">
    <cfRule type="top10" dxfId="10135" priority="88" rank="1"/>
  </conditionalFormatting>
  <conditionalFormatting sqref="E15:L15">
    <cfRule type="top10" dxfId="10134" priority="87" rank="1"/>
  </conditionalFormatting>
  <conditionalFormatting sqref="E17:L17">
    <cfRule type="top10" dxfId="10133" priority="86" rank="1"/>
  </conditionalFormatting>
  <conditionalFormatting sqref="E19:L19">
    <cfRule type="top10" dxfId="10132" priority="85" rank="1"/>
  </conditionalFormatting>
  <conditionalFormatting sqref="E21:L21">
    <cfRule type="top10" dxfId="10131" priority="84" rank="1"/>
  </conditionalFormatting>
  <conditionalFormatting sqref="E23:L23">
    <cfRule type="top10" dxfId="10130" priority="82" rank="1"/>
  </conditionalFormatting>
  <conditionalFormatting sqref="E25:L25">
    <cfRule type="top10" dxfId="10129" priority="81" rank="1"/>
  </conditionalFormatting>
  <conditionalFormatting sqref="E27:L27">
    <cfRule type="top10" dxfId="10128" priority="80" rank="1"/>
  </conditionalFormatting>
  <conditionalFormatting sqref="E29:L29">
    <cfRule type="top10" dxfId="10127" priority="79" rank="1"/>
  </conditionalFormatting>
  <conditionalFormatting sqref="E31:L31">
    <cfRule type="top10" dxfId="10126" priority="78" rank="1"/>
  </conditionalFormatting>
  <conditionalFormatting sqref="E33:L33">
    <cfRule type="top10" dxfId="10125" priority="77" rank="1"/>
  </conditionalFormatting>
  <conditionalFormatting sqref="E35:L35">
    <cfRule type="top10" dxfId="10124" priority="76" rank="1"/>
  </conditionalFormatting>
  <conditionalFormatting sqref="E37:L37">
    <cfRule type="top10" dxfId="10123" priority="75" rank="1"/>
  </conditionalFormatting>
  <conditionalFormatting sqref="E39:L39">
    <cfRule type="top10" dxfId="10122" priority="74" rank="1"/>
  </conditionalFormatting>
  <conditionalFormatting sqref="E41:L41">
    <cfRule type="top10" dxfId="10121" priority="73" rank="1"/>
  </conditionalFormatting>
  <conditionalFormatting sqref="E43:L43">
    <cfRule type="top10" dxfId="10120" priority="72" rank="1"/>
  </conditionalFormatting>
  <conditionalFormatting sqref="E45:L45">
    <cfRule type="top10" dxfId="10119" priority="71" rank="1"/>
  </conditionalFormatting>
  <conditionalFormatting sqref="E47:L47">
    <cfRule type="top10" dxfId="10118" priority="70" rank="1"/>
  </conditionalFormatting>
  <conditionalFormatting sqref="E49:L49">
    <cfRule type="top10" dxfId="10117" priority="69" rank="1"/>
  </conditionalFormatting>
  <conditionalFormatting sqref="E51:L51">
    <cfRule type="top10" dxfId="10116" priority="68" rank="1"/>
  </conditionalFormatting>
  <conditionalFormatting sqref="E53:L53">
    <cfRule type="top10" dxfId="10115" priority="67" rank="1"/>
  </conditionalFormatting>
  <conditionalFormatting sqref="E55:L55">
    <cfRule type="top10" dxfId="10114" priority="66" rank="1"/>
  </conditionalFormatting>
  <conditionalFormatting sqref="E57:L57">
    <cfRule type="top10" dxfId="10113" priority="65" rank="1"/>
  </conditionalFormatting>
  <conditionalFormatting sqref="E59:L59">
    <cfRule type="top10" dxfId="10112" priority="64" rank="1"/>
  </conditionalFormatting>
  <conditionalFormatting sqref="E61:L61">
    <cfRule type="top10" dxfId="10111" priority="63" rank="1"/>
  </conditionalFormatting>
  <conditionalFormatting sqref="E63:L63">
    <cfRule type="top10" dxfId="10110" priority="62" rank="1"/>
  </conditionalFormatting>
  <conditionalFormatting sqref="E65:L65">
    <cfRule type="top10" dxfId="10109" priority="61" rank="1"/>
  </conditionalFormatting>
  <conditionalFormatting sqref="E67:L67">
    <cfRule type="top10" dxfId="10108" priority="60" rank="1"/>
  </conditionalFormatting>
  <conditionalFormatting sqref="E69:L69">
    <cfRule type="top10" dxfId="10107" priority="59" rank="1"/>
  </conditionalFormatting>
  <conditionalFormatting sqref="E71:L71">
    <cfRule type="top10" dxfId="10106" priority="58" rank="1"/>
  </conditionalFormatting>
  <conditionalFormatting sqref="E73:L73">
    <cfRule type="top10" dxfId="10105" priority="57" rank="1"/>
  </conditionalFormatting>
  <conditionalFormatting sqref="E75:L75">
    <cfRule type="top10" dxfId="10104" priority="56" rank="1"/>
  </conditionalFormatting>
  <conditionalFormatting sqref="E77:L77">
    <cfRule type="top10" dxfId="10103" priority="55" rank="1"/>
  </conditionalFormatting>
  <conditionalFormatting sqref="E79:L79">
    <cfRule type="top10" dxfId="10102" priority="54" rank="1"/>
  </conditionalFormatting>
  <conditionalFormatting sqref="E81:L81">
    <cfRule type="top10" dxfId="10101" priority="53" rank="1"/>
  </conditionalFormatting>
  <conditionalFormatting sqref="E83:L83">
    <cfRule type="top10" dxfId="10100" priority="52" rank="1"/>
  </conditionalFormatting>
  <conditionalFormatting sqref="E85:L85">
    <cfRule type="top10" dxfId="10099" priority="51" rank="1"/>
  </conditionalFormatting>
  <conditionalFormatting sqref="E87:L87">
    <cfRule type="top10" dxfId="10098" priority="50" rank="1"/>
  </conditionalFormatting>
  <conditionalFormatting sqref="E89:L89">
    <cfRule type="top10" dxfId="10097" priority="49" rank="1"/>
  </conditionalFormatting>
  <conditionalFormatting sqref="E91:L91">
    <cfRule type="top10" dxfId="10096" priority="48" rank="1"/>
  </conditionalFormatting>
  <conditionalFormatting sqref="E93:L93">
    <cfRule type="top10" dxfId="10095" priority="47" rank="1"/>
  </conditionalFormatting>
  <conditionalFormatting sqref="E95:L95">
    <cfRule type="top10" dxfId="10094" priority="46" rank="1"/>
  </conditionalFormatting>
  <conditionalFormatting sqref="E97:L97">
    <cfRule type="top10" dxfId="10093" priority="45" rank="1"/>
  </conditionalFormatting>
  <conditionalFormatting sqref="E99:L99">
    <cfRule type="top10" dxfId="10092" priority="44" rank="1"/>
  </conditionalFormatting>
  <conditionalFormatting sqref="E101:L101">
    <cfRule type="top10" dxfId="10091" priority="43" rank="1"/>
  </conditionalFormatting>
  <conditionalFormatting sqref="E103:L103">
    <cfRule type="top10" dxfId="10090" priority="42" rank="1"/>
  </conditionalFormatting>
  <conditionalFormatting sqref="E105:L105">
    <cfRule type="top10" dxfId="10089" priority="41" rank="1"/>
  </conditionalFormatting>
  <conditionalFormatting sqref="E107:L107">
    <cfRule type="top10" dxfId="10088" priority="40" rank="1"/>
  </conditionalFormatting>
  <conditionalFormatting sqref="E109:L109">
    <cfRule type="top10" dxfId="10087" priority="39" rank="1"/>
  </conditionalFormatting>
  <conditionalFormatting sqref="E111:L111">
    <cfRule type="top10" dxfId="10086" priority="38" rank="1"/>
  </conditionalFormatting>
  <conditionalFormatting sqref="E113:L113">
    <cfRule type="top10" dxfId="10085" priority="37" rank="1"/>
  </conditionalFormatting>
  <conditionalFormatting sqref="E115:L115">
    <cfRule type="top10" dxfId="10084" priority="36" rank="1"/>
  </conditionalFormatting>
  <conditionalFormatting sqref="E117:L117">
    <cfRule type="top10" dxfId="10083" priority="35" rank="1"/>
  </conditionalFormatting>
  <conditionalFormatting sqref="E119:L119">
    <cfRule type="top10" dxfId="10082" priority="34" rank="1"/>
  </conditionalFormatting>
  <conditionalFormatting sqref="E121:L121">
    <cfRule type="top10" dxfId="10081" priority="33" rank="1"/>
  </conditionalFormatting>
  <conditionalFormatting sqref="E123:L123">
    <cfRule type="top10" dxfId="10080" priority="32" rank="1"/>
  </conditionalFormatting>
  <conditionalFormatting sqref="E125:L125">
    <cfRule type="top10" dxfId="10079" priority="31" rank="1"/>
  </conditionalFormatting>
  <conditionalFormatting sqref="E127:L127">
    <cfRule type="top10" dxfId="10078" priority="30" rank="1"/>
  </conditionalFormatting>
  <conditionalFormatting sqref="E129:L129">
    <cfRule type="top10" dxfId="10077" priority="29" rank="1"/>
  </conditionalFormatting>
  <conditionalFormatting sqref="E131:L131">
    <cfRule type="top10" dxfId="10076" priority="28" rank="1"/>
  </conditionalFormatting>
  <conditionalFormatting sqref="E133:L133">
    <cfRule type="top10" dxfId="10075" priority="27" rank="1"/>
  </conditionalFormatting>
  <conditionalFormatting sqref="E135:L135">
    <cfRule type="top10" dxfId="10074" priority="26" rank="1"/>
  </conditionalFormatting>
  <conditionalFormatting sqref="E137:L137">
    <cfRule type="top10" dxfId="10073" priority="25" rank="1"/>
  </conditionalFormatting>
  <conditionalFormatting sqref="E139:L139">
    <cfRule type="top10" dxfId="10072" priority="24" rank="1"/>
  </conditionalFormatting>
  <conditionalFormatting sqref="E141:L141">
    <cfRule type="top10" dxfId="10071" priority="23" rank="1"/>
  </conditionalFormatting>
  <conditionalFormatting sqref="E143:L143">
    <cfRule type="top10" dxfId="10070" priority="22" rank="1"/>
  </conditionalFormatting>
  <conditionalFormatting sqref="E145:L145">
    <cfRule type="top10" dxfId="10069" priority="21" rank="1"/>
  </conditionalFormatting>
  <conditionalFormatting sqref="E147:L147">
    <cfRule type="top10" dxfId="10068" priority="20" rank="1"/>
  </conditionalFormatting>
  <conditionalFormatting sqref="E149:L149">
    <cfRule type="top10" dxfId="10067" priority="19" rank="1"/>
  </conditionalFormatting>
  <conditionalFormatting sqref="E151:L151">
    <cfRule type="top10" dxfId="10066" priority="18" rank="1"/>
  </conditionalFormatting>
  <conditionalFormatting sqref="E153:L153">
    <cfRule type="top10" dxfId="10065" priority="17" rank="1"/>
  </conditionalFormatting>
  <conditionalFormatting sqref="E155:L155">
    <cfRule type="top10" dxfId="10064" priority="16" rank="1"/>
  </conditionalFormatting>
  <conditionalFormatting sqref="E157:L157">
    <cfRule type="top10" dxfId="10063" priority="15" rank="1"/>
  </conditionalFormatting>
  <conditionalFormatting sqref="E159:L159">
    <cfRule type="top10" dxfId="10062" priority="14" rank="1"/>
  </conditionalFormatting>
  <conditionalFormatting sqref="E161:L161">
    <cfRule type="top10" dxfId="10061" priority="13" rank="1"/>
  </conditionalFormatting>
  <conditionalFormatting sqref="E163:L163">
    <cfRule type="top10" dxfId="10060" priority="12" rank="1"/>
  </conditionalFormatting>
  <conditionalFormatting sqref="E165:L165">
    <cfRule type="top10" dxfId="10059" priority="11" rank="1"/>
  </conditionalFormatting>
  <conditionalFormatting sqref="E167:L167">
    <cfRule type="top10" dxfId="10058" priority="10" rank="1"/>
  </conditionalFormatting>
  <conditionalFormatting sqref="E169:L169">
    <cfRule type="top10" dxfId="10057" priority="9" rank="1"/>
  </conditionalFormatting>
  <conditionalFormatting sqref="E171:L171">
    <cfRule type="top10" dxfId="10056" priority="8" rank="1"/>
  </conditionalFormatting>
  <conditionalFormatting sqref="E173:L173">
    <cfRule type="top10" dxfId="10055" priority="7" rank="1"/>
  </conditionalFormatting>
  <conditionalFormatting sqref="E175:L175">
    <cfRule type="top10" dxfId="10054" priority="6" rank="1"/>
  </conditionalFormatting>
  <conditionalFormatting sqref="E177:L177">
    <cfRule type="top10" dxfId="10053" priority="5" rank="1"/>
  </conditionalFormatting>
  <conditionalFormatting sqref="E179:L179">
    <cfRule type="top10" dxfId="10052" priority="4" rank="1"/>
  </conditionalFormatting>
  <conditionalFormatting sqref="E181:L181">
    <cfRule type="top10" dxfId="10051" priority="3" rank="1"/>
  </conditionalFormatting>
  <conditionalFormatting sqref="E183:L183">
    <cfRule type="top10" dxfId="10050" priority="2" rank="1"/>
  </conditionalFormatting>
  <conditionalFormatting sqref="E185:L185">
    <cfRule type="top10" dxfId="1004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21</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8</v>
      </c>
      <c r="C10" s="52" t="s">
        <v>144</v>
      </c>
      <c r="D10" s="34">
        <v>38</v>
      </c>
      <c r="E10" s="35">
        <v>9</v>
      </c>
      <c r="F10" s="36">
        <v>9</v>
      </c>
      <c r="G10" s="36">
        <v>15</v>
      </c>
      <c r="H10" s="36">
        <v>14</v>
      </c>
      <c r="I10" s="36">
        <v>9</v>
      </c>
      <c r="J10" s="36">
        <v>3</v>
      </c>
      <c r="K10" s="36">
        <v>7</v>
      </c>
      <c r="L10" s="36">
        <v>0</v>
      </c>
    </row>
    <row r="11" spans="1:12" ht="15.95" customHeight="1">
      <c r="B11" s="58"/>
      <c r="C11" s="53"/>
      <c r="D11" s="18">
        <v>1</v>
      </c>
      <c r="E11" s="19">
        <v>0.23684210526315788</v>
      </c>
      <c r="F11" s="20">
        <v>0.23684210526315788</v>
      </c>
      <c r="G11" s="20">
        <v>0.39473684210526316</v>
      </c>
      <c r="H11" s="20">
        <v>0.36842105263157893</v>
      </c>
      <c r="I11" s="20">
        <v>0.23684210526315788</v>
      </c>
      <c r="J11" s="20">
        <v>7.8947368421052627E-2</v>
      </c>
      <c r="K11" s="20">
        <v>0.18421052631578946</v>
      </c>
      <c r="L11" s="20">
        <v>0</v>
      </c>
    </row>
    <row r="12" spans="1:12" ht="15.95" customHeight="1">
      <c r="B12" s="58"/>
      <c r="C12" s="54" t="s">
        <v>145</v>
      </c>
      <c r="D12" s="21">
        <v>129</v>
      </c>
      <c r="E12" s="22">
        <v>24</v>
      </c>
      <c r="F12" s="23">
        <v>40</v>
      </c>
      <c r="G12" s="23">
        <v>63</v>
      </c>
      <c r="H12" s="23">
        <v>51</v>
      </c>
      <c r="I12" s="23">
        <v>43</v>
      </c>
      <c r="J12" s="23">
        <v>2</v>
      </c>
      <c r="K12" s="23">
        <v>14</v>
      </c>
      <c r="L12" s="23">
        <v>5</v>
      </c>
    </row>
    <row r="13" spans="1:12" ht="15.95" customHeight="1">
      <c r="B13" s="58"/>
      <c r="C13" s="53"/>
      <c r="D13" s="24">
        <v>1</v>
      </c>
      <c r="E13" s="19">
        <v>0.18604651162790697</v>
      </c>
      <c r="F13" s="20">
        <v>0.31007751937984496</v>
      </c>
      <c r="G13" s="20">
        <v>0.48837209302325579</v>
      </c>
      <c r="H13" s="20">
        <v>0.39534883720930231</v>
      </c>
      <c r="I13" s="20">
        <v>0.33333333333333331</v>
      </c>
      <c r="J13" s="20">
        <v>1.5503875968992248E-2</v>
      </c>
      <c r="K13" s="20">
        <v>0.10852713178294573</v>
      </c>
      <c r="L13" s="20">
        <v>3.875968992248062E-2</v>
      </c>
    </row>
    <row r="14" spans="1:12" ht="15.95" customHeight="1">
      <c r="B14" s="58"/>
      <c r="C14" s="54" t="s">
        <v>136</v>
      </c>
      <c r="D14" s="21">
        <v>130</v>
      </c>
      <c r="E14" s="22">
        <v>20</v>
      </c>
      <c r="F14" s="23">
        <v>39</v>
      </c>
      <c r="G14" s="23">
        <v>61</v>
      </c>
      <c r="H14" s="23">
        <v>59</v>
      </c>
      <c r="I14" s="23">
        <v>36</v>
      </c>
      <c r="J14" s="23">
        <v>7</v>
      </c>
      <c r="K14" s="23">
        <v>20</v>
      </c>
      <c r="L14" s="23">
        <v>3</v>
      </c>
    </row>
    <row r="15" spans="1:12" ht="15.95" customHeight="1">
      <c r="B15" s="58"/>
      <c r="C15" s="53"/>
      <c r="D15" s="24">
        <v>1</v>
      </c>
      <c r="E15" s="19">
        <v>0.15384615384615385</v>
      </c>
      <c r="F15" s="20">
        <v>0.3</v>
      </c>
      <c r="G15" s="20">
        <v>0.46923076923076923</v>
      </c>
      <c r="H15" s="20">
        <v>0.45384615384615384</v>
      </c>
      <c r="I15" s="20">
        <v>0.27692307692307694</v>
      </c>
      <c r="J15" s="20">
        <v>5.3846153846153849E-2</v>
      </c>
      <c r="K15" s="20">
        <v>0.15384615384615385</v>
      </c>
      <c r="L15" s="20">
        <v>2.3076923076923078E-2</v>
      </c>
    </row>
    <row r="16" spans="1:12" ht="15.95" customHeight="1">
      <c r="B16" s="58"/>
      <c r="C16" s="54" t="s">
        <v>146</v>
      </c>
      <c r="D16" s="21">
        <v>93</v>
      </c>
      <c r="E16" s="22">
        <v>21</v>
      </c>
      <c r="F16" s="23">
        <v>28</v>
      </c>
      <c r="G16" s="23">
        <v>44</v>
      </c>
      <c r="H16" s="23">
        <v>33</v>
      </c>
      <c r="I16" s="23">
        <v>23</v>
      </c>
      <c r="J16" s="23">
        <v>9</v>
      </c>
      <c r="K16" s="23">
        <v>13</v>
      </c>
      <c r="L16" s="23">
        <v>4</v>
      </c>
    </row>
    <row r="17" spans="1:12" ht="15.95" customHeight="1">
      <c r="B17" s="58"/>
      <c r="C17" s="53"/>
      <c r="D17" s="24">
        <v>1</v>
      </c>
      <c r="E17" s="19">
        <v>0.22580645161290322</v>
      </c>
      <c r="F17" s="20">
        <v>0.30107526881720431</v>
      </c>
      <c r="G17" s="20">
        <v>0.4731182795698925</v>
      </c>
      <c r="H17" s="20">
        <v>0.35483870967741937</v>
      </c>
      <c r="I17" s="20">
        <v>0.24731182795698925</v>
      </c>
      <c r="J17" s="20">
        <v>9.6774193548387094E-2</v>
      </c>
      <c r="K17" s="20">
        <v>0.13978494623655913</v>
      </c>
      <c r="L17" s="20">
        <v>4.3010752688172046E-2</v>
      </c>
    </row>
    <row r="18" spans="1:12" ht="15.95" customHeight="1">
      <c r="B18" s="58"/>
      <c r="C18" s="54" t="s">
        <v>147</v>
      </c>
      <c r="D18" s="21">
        <v>102</v>
      </c>
      <c r="E18" s="22">
        <v>17</v>
      </c>
      <c r="F18" s="23">
        <v>24</v>
      </c>
      <c r="G18" s="23">
        <v>55</v>
      </c>
      <c r="H18" s="23">
        <v>39</v>
      </c>
      <c r="I18" s="23">
        <v>23</v>
      </c>
      <c r="J18" s="23">
        <v>17</v>
      </c>
      <c r="K18" s="23">
        <v>13</v>
      </c>
      <c r="L18" s="23">
        <v>1</v>
      </c>
    </row>
    <row r="19" spans="1:12" ht="15.95" customHeight="1">
      <c r="B19" s="58"/>
      <c r="C19" s="53"/>
      <c r="D19" s="24">
        <v>1</v>
      </c>
      <c r="E19" s="19">
        <v>0.16666666666666666</v>
      </c>
      <c r="F19" s="20">
        <v>0.23529411764705882</v>
      </c>
      <c r="G19" s="20">
        <v>0.53921568627450978</v>
      </c>
      <c r="H19" s="20">
        <v>0.38235294117647056</v>
      </c>
      <c r="I19" s="20">
        <v>0.22549019607843138</v>
      </c>
      <c r="J19" s="20">
        <v>0.16666666666666666</v>
      </c>
      <c r="K19" s="20">
        <v>0.12745098039215685</v>
      </c>
      <c r="L19" s="20">
        <v>9.8039215686274508E-3</v>
      </c>
    </row>
    <row r="20" spans="1:12" ht="15.95" customHeight="1">
      <c r="B20" s="58"/>
      <c r="C20" s="54" t="s">
        <v>148</v>
      </c>
      <c r="D20" s="21">
        <v>13001</v>
      </c>
      <c r="E20" s="22">
        <v>868</v>
      </c>
      <c r="F20" s="23">
        <v>2062</v>
      </c>
      <c r="G20" s="23">
        <v>7822</v>
      </c>
      <c r="H20" s="23">
        <v>3936</v>
      </c>
      <c r="I20" s="23">
        <v>2502</v>
      </c>
      <c r="J20" s="23">
        <v>1206</v>
      </c>
      <c r="K20" s="23">
        <v>2104</v>
      </c>
      <c r="L20" s="23">
        <v>385</v>
      </c>
    </row>
    <row r="21" spans="1:12" ht="15.95" customHeight="1">
      <c r="B21" s="58"/>
      <c r="C21" s="59"/>
      <c r="D21" s="18">
        <v>1</v>
      </c>
      <c r="E21" s="32">
        <v>6.6764095069610035E-2</v>
      </c>
      <c r="F21" s="33">
        <v>0.15860318437043305</v>
      </c>
      <c r="G21" s="33">
        <v>0.60164602722867466</v>
      </c>
      <c r="H21" s="33">
        <v>0.30274594261979848</v>
      </c>
      <c r="I21" s="33">
        <v>0.19244673486654873</v>
      </c>
      <c r="J21" s="33">
        <v>9.2762095223444349E-2</v>
      </c>
      <c r="K21" s="33">
        <v>0.16183370509960773</v>
      </c>
      <c r="L21" s="33">
        <v>2.9613106684101224E-2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10048" priority="90" rank="1"/>
  </conditionalFormatting>
  <conditionalFormatting sqref="E11:L11">
    <cfRule type="top10" dxfId="10047" priority="89" rank="1"/>
  </conditionalFormatting>
  <conditionalFormatting sqref="E13:L13">
    <cfRule type="top10" dxfId="10046" priority="88" rank="1"/>
  </conditionalFormatting>
  <conditionalFormatting sqref="E15:L15">
    <cfRule type="top10" dxfId="10045" priority="87" rank="1"/>
  </conditionalFormatting>
  <conditionalFormatting sqref="E17:L17">
    <cfRule type="top10" dxfId="10044" priority="86" rank="1"/>
  </conditionalFormatting>
  <conditionalFormatting sqref="E19:L19">
    <cfRule type="top10" dxfId="10043" priority="85" rank="1"/>
  </conditionalFormatting>
  <conditionalFormatting sqref="E21:L21">
    <cfRule type="top10" dxfId="10042" priority="84" rank="1"/>
  </conditionalFormatting>
  <conditionalFormatting sqref="E23:L23">
    <cfRule type="top10" dxfId="10041" priority="82" rank="1"/>
  </conditionalFormatting>
  <conditionalFormatting sqref="E25:L25">
    <cfRule type="top10" dxfId="10040" priority="81" rank="1"/>
  </conditionalFormatting>
  <conditionalFormatting sqref="E27:L27">
    <cfRule type="top10" dxfId="10039" priority="80" rank="1"/>
  </conditionalFormatting>
  <conditionalFormatting sqref="E29:L29">
    <cfRule type="top10" dxfId="10038" priority="79" rank="1"/>
  </conditionalFormatting>
  <conditionalFormatting sqref="E31:L31">
    <cfRule type="top10" dxfId="10037" priority="78" rank="1"/>
  </conditionalFormatting>
  <conditionalFormatting sqref="E33:L33">
    <cfRule type="top10" dxfId="10036" priority="77" rank="1"/>
  </conditionalFormatting>
  <conditionalFormatting sqref="E35:L35">
    <cfRule type="top10" dxfId="10035" priority="76" rank="1"/>
  </conditionalFormatting>
  <conditionalFormatting sqref="E37:L37">
    <cfRule type="top10" dxfId="10034" priority="75" rank="1"/>
  </conditionalFormatting>
  <conditionalFormatting sqref="E39:L39">
    <cfRule type="top10" dxfId="10033" priority="74" rank="1"/>
  </conditionalFormatting>
  <conditionalFormatting sqref="E41:L41">
    <cfRule type="top10" dxfId="10032" priority="73" rank="1"/>
  </conditionalFormatting>
  <conditionalFormatting sqref="E43:L43">
    <cfRule type="top10" dxfId="10031" priority="72" rank="1"/>
  </conditionalFormatting>
  <conditionalFormatting sqref="E45:L45">
    <cfRule type="top10" dxfId="10030" priority="71" rank="1"/>
  </conditionalFormatting>
  <conditionalFormatting sqref="E47:L47">
    <cfRule type="top10" dxfId="10029" priority="70" rank="1"/>
  </conditionalFormatting>
  <conditionalFormatting sqref="E49:L49">
    <cfRule type="top10" dxfId="10028" priority="69" rank="1"/>
  </conditionalFormatting>
  <conditionalFormatting sqref="E51:L51">
    <cfRule type="top10" dxfId="10027" priority="68" rank="1"/>
  </conditionalFormatting>
  <conditionalFormatting sqref="E53:L53">
    <cfRule type="top10" dxfId="10026" priority="67" rank="1"/>
  </conditionalFormatting>
  <conditionalFormatting sqref="E55:L55">
    <cfRule type="top10" dxfId="10025" priority="66" rank="1"/>
  </conditionalFormatting>
  <conditionalFormatting sqref="E57:L57">
    <cfRule type="top10" dxfId="10024" priority="65" rank="1"/>
  </conditionalFormatting>
  <conditionalFormatting sqref="E59:L59">
    <cfRule type="top10" dxfId="10023" priority="64" rank="1"/>
  </conditionalFormatting>
  <conditionalFormatting sqref="E61:L61">
    <cfRule type="top10" dxfId="10022" priority="63" rank="1"/>
  </conditionalFormatting>
  <conditionalFormatting sqref="E63:L63">
    <cfRule type="top10" dxfId="10021" priority="62" rank="1"/>
  </conditionalFormatting>
  <conditionalFormatting sqref="E65:L65">
    <cfRule type="top10" dxfId="10020" priority="61" rank="1"/>
  </conditionalFormatting>
  <conditionalFormatting sqref="E67:L67">
    <cfRule type="top10" dxfId="10019" priority="60" rank="1"/>
  </conditionalFormatting>
  <conditionalFormatting sqref="E69:L69">
    <cfRule type="top10" dxfId="10018" priority="59" rank="1"/>
  </conditionalFormatting>
  <conditionalFormatting sqref="E71:L71">
    <cfRule type="top10" dxfId="10017" priority="58" rank="1"/>
  </conditionalFormatting>
  <conditionalFormatting sqref="E73:L73">
    <cfRule type="top10" dxfId="10016" priority="57" rank="1"/>
  </conditionalFormatting>
  <conditionalFormatting sqref="E75:L75">
    <cfRule type="top10" dxfId="10015" priority="56" rank="1"/>
  </conditionalFormatting>
  <conditionalFormatting sqref="E77:L77">
    <cfRule type="top10" dxfId="10014" priority="55" rank="1"/>
  </conditionalFormatting>
  <conditionalFormatting sqref="E79:L79">
    <cfRule type="top10" dxfId="10013" priority="54" rank="1"/>
  </conditionalFormatting>
  <conditionalFormatting sqref="E81:L81">
    <cfRule type="top10" dxfId="10012" priority="53" rank="1"/>
  </conditionalFormatting>
  <conditionalFormatting sqref="E83:L83">
    <cfRule type="top10" dxfId="10011" priority="52" rank="1"/>
  </conditionalFormatting>
  <conditionalFormatting sqref="E85:L85">
    <cfRule type="top10" dxfId="10010" priority="51" rank="1"/>
  </conditionalFormatting>
  <conditionalFormatting sqref="E87:L87">
    <cfRule type="top10" dxfId="10009" priority="50" rank="1"/>
  </conditionalFormatting>
  <conditionalFormatting sqref="E89:L89">
    <cfRule type="top10" dxfId="10008" priority="49" rank="1"/>
  </conditionalFormatting>
  <conditionalFormatting sqref="E91:L91">
    <cfRule type="top10" dxfId="10007" priority="48" rank="1"/>
  </conditionalFormatting>
  <conditionalFormatting sqref="E93:L93">
    <cfRule type="top10" dxfId="10006" priority="47" rank="1"/>
  </conditionalFormatting>
  <conditionalFormatting sqref="E95:L95">
    <cfRule type="top10" dxfId="10005" priority="46" rank="1"/>
  </conditionalFormatting>
  <conditionalFormatting sqref="E97:L97">
    <cfRule type="top10" dxfId="10004" priority="45" rank="1"/>
  </conditionalFormatting>
  <conditionalFormatting sqref="E99:L99">
    <cfRule type="top10" dxfId="10003" priority="44" rank="1"/>
  </conditionalFormatting>
  <conditionalFormatting sqref="E101:L101">
    <cfRule type="top10" dxfId="10002" priority="43" rank="1"/>
  </conditionalFormatting>
  <conditionalFormatting sqref="E103:L103">
    <cfRule type="top10" dxfId="10001" priority="42" rank="1"/>
  </conditionalFormatting>
  <conditionalFormatting sqref="E105:L105">
    <cfRule type="top10" dxfId="10000" priority="41" rank="1"/>
  </conditionalFormatting>
  <conditionalFormatting sqref="E107:L107">
    <cfRule type="top10" dxfId="9999" priority="40" rank="1"/>
  </conditionalFormatting>
  <conditionalFormatting sqref="E109:L109">
    <cfRule type="top10" dxfId="9998" priority="39" rank="1"/>
  </conditionalFormatting>
  <conditionalFormatting sqref="E111:L111">
    <cfRule type="top10" dxfId="9997" priority="38" rank="1"/>
  </conditionalFormatting>
  <conditionalFormatting sqref="E113:L113">
    <cfRule type="top10" dxfId="9996" priority="37" rank="1"/>
  </conditionalFormatting>
  <conditionalFormatting sqref="E115:L115">
    <cfRule type="top10" dxfId="9995" priority="36" rank="1"/>
  </conditionalFormatting>
  <conditionalFormatting sqref="E117:L117">
    <cfRule type="top10" dxfId="9994" priority="35" rank="1"/>
  </conditionalFormatting>
  <conditionalFormatting sqref="E119:L119">
    <cfRule type="top10" dxfId="9993" priority="34" rank="1"/>
  </conditionalFormatting>
  <conditionalFormatting sqref="E121:L121">
    <cfRule type="top10" dxfId="9992" priority="33" rank="1"/>
  </conditionalFormatting>
  <conditionalFormatting sqref="E123:L123">
    <cfRule type="top10" dxfId="9991" priority="32" rank="1"/>
  </conditionalFormatting>
  <conditionalFormatting sqref="E125:L125">
    <cfRule type="top10" dxfId="9990" priority="31" rank="1"/>
  </conditionalFormatting>
  <conditionalFormatting sqref="E127:L127">
    <cfRule type="top10" dxfId="9989" priority="30" rank="1"/>
  </conditionalFormatting>
  <conditionalFormatting sqref="E129:L129">
    <cfRule type="top10" dxfId="9988" priority="29" rank="1"/>
  </conditionalFormatting>
  <conditionalFormatting sqref="E131:L131">
    <cfRule type="top10" dxfId="9987" priority="28" rank="1"/>
  </conditionalFormatting>
  <conditionalFormatting sqref="E133:L133">
    <cfRule type="top10" dxfId="9986" priority="27" rank="1"/>
  </conditionalFormatting>
  <conditionalFormatting sqref="E135:L135">
    <cfRule type="top10" dxfId="9985" priority="26" rank="1"/>
  </conditionalFormatting>
  <conditionalFormatting sqref="E137:L137">
    <cfRule type="top10" dxfId="9984" priority="25" rank="1"/>
  </conditionalFormatting>
  <conditionalFormatting sqref="E139:L139">
    <cfRule type="top10" dxfId="9983" priority="24" rank="1"/>
  </conditionalFormatting>
  <conditionalFormatting sqref="E141:L141">
    <cfRule type="top10" dxfId="9982" priority="23" rank="1"/>
  </conditionalFormatting>
  <conditionalFormatting sqref="E143:L143">
    <cfRule type="top10" dxfId="9981" priority="22" rank="1"/>
  </conditionalFormatting>
  <conditionalFormatting sqref="E145:L145">
    <cfRule type="top10" dxfId="9980" priority="21" rank="1"/>
  </conditionalFormatting>
  <conditionalFormatting sqref="E147:L147">
    <cfRule type="top10" dxfId="9979" priority="20" rank="1"/>
  </conditionalFormatting>
  <conditionalFormatting sqref="E149:L149">
    <cfRule type="top10" dxfId="9978" priority="19" rank="1"/>
  </conditionalFormatting>
  <conditionalFormatting sqref="E151:L151">
    <cfRule type="top10" dxfId="9977" priority="18" rank="1"/>
  </conditionalFormatting>
  <conditionalFormatting sqref="E153:L153">
    <cfRule type="top10" dxfId="9976" priority="17" rank="1"/>
  </conditionalFormatting>
  <conditionalFormatting sqref="E155:L155">
    <cfRule type="top10" dxfId="9975" priority="16" rank="1"/>
  </conditionalFormatting>
  <conditionalFormatting sqref="E157:L157">
    <cfRule type="top10" dxfId="9974" priority="15" rank="1"/>
  </conditionalFormatting>
  <conditionalFormatting sqref="E159:L159">
    <cfRule type="top10" dxfId="9973" priority="14" rank="1"/>
  </conditionalFormatting>
  <conditionalFormatting sqref="E161:L161">
    <cfRule type="top10" dxfId="9972" priority="13" rank="1"/>
  </conditionalFormatting>
  <conditionalFormatting sqref="E163:L163">
    <cfRule type="top10" dxfId="9971" priority="12" rank="1"/>
  </conditionalFormatting>
  <conditionalFormatting sqref="E165:L165">
    <cfRule type="top10" dxfId="9970" priority="11" rank="1"/>
  </conditionalFormatting>
  <conditionalFormatting sqref="E167:L167">
    <cfRule type="top10" dxfId="9969" priority="10" rank="1"/>
  </conditionalFormatting>
  <conditionalFormatting sqref="E169:L169">
    <cfRule type="top10" dxfId="9968" priority="9" rank="1"/>
  </conditionalFormatting>
  <conditionalFormatting sqref="E171:L171">
    <cfRule type="top10" dxfId="9967" priority="8" rank="1"/>
  </conditionalFormatting>
  <conditionalFormatting sqref="E173:L173">
    <cfRule type="top10" dxfId="9966" priority="7" rank="1"/>
  </conditionalFormatting>
  <conditionalFormatting sqref="E175:L175">
    <cfRule type="top10" dxfId="9965" priority="6" rank="1"/>
  </conditionalFormatting>
  <conditionalFormatting sqref="E177:L177">
    <cfRule type="top10" dxfId="9964" priority="5" rank="1"/>
  </conditionalFormatting>
  <conditionalFormatting sqref="E179:L179">
    <cfRule type="top10" dxfId="9963" priority="4" rank="1"/>
  </conditionalFormatting>
  <conditionalFormatting sqref="E181:L181">
    <cfRule type="top10" dxfId="9962" priority="3" rank="1"/>
  </conditionalFormatting>
  <conditionalFormatting sqref="E183:L183">
    <cfRule type="top10" dxfId="9961" priority="2" rank="1"/>
  </conditionalFormatting>
  <conditionalFormatting sqref="E185:L185">
    <cfRule type="top10" dxfId="996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22</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10</v>
      </c>
      <c r="C10" s="52" t="s">
        <v>144</v>
      </c>
      <c r="D10" s="34">
        <v>50</v>
      </c>
      <c r="E10" s="35">
        <v>8</v>
      </c>
      <c r="F10" s="36">
        <v>11</v>
      </c>
      <c r="G10" s="36">
        <v>23</v>
      </c>
      <c r="H10" s="36">
        <v>15</v>
      </c>
      <c r="I10" s="36">
        <v>15</v>
      </c>
      <c r="J10" s="36">
        <v>4</v>
      </c>
      <c r="K10" s="36">
        <v>3</v>
      </c>
      <c r="L10" s="36">
        <v>7</v>
      </c>
    </row>
    <row r="11" spans="1:12" ht="15.95" customHeight="1">
      <c r="B11" s="58"/>
      <c r="C11" s="53"/>
      <c r="D11" s="18">
        <v>1</v>
      </c>
      <c r="E11" s="19">
        <v>0.16</v>
      </c>
      <c r="F11" s="20">
        <v>0.22</v>
      </c>
      <c r="G11" s="20">
        <v>0.46</v>
      </c>
      <c r="H11" s="20">
        <v>0.3</v>
      </c>
      <c r="I11" s="20">
        <v>0.3</v>
      </c>
      <c r="J11" s="20">
        <v>0.08</v>
      </c>
      <c r="K11" s="20">
        <v>0.06</v>
      </c>
      <c r="L11" s="20">
        <v>0.14000000000000001</v>
      </c>
    </row>
    <row r="12" spans="1:12" ht="15.95" customHeight="1">
      <c r="B12" s="58"/>
      <c r="C12" s="54" t="s">
        <v>145</v>
      </c>
      <c r="D12" s="21">
        <v>98</v>
      </c>
      <c r="E12" s="22">
        <v>16</v>
      </c>
      <c r="F12" s="23">
        <v>28</v>
      </c>
      <c r="G12" s="23">
        <v>45</v>
      </c>
      <c r="H12" s="23">
        <v>42</v>
      </c>
      <c r="I12" s="23">
        <v>28</v>
      </c>
      <c r="J12" s="23">
        <v>6</v>
      </c>
      <c r="K12" s="23">
        <v>11</v>
      </c>
      <c r="L12" s="23">
        <v>2</v>
      </c>
    </row>
    <row r="13" spans="1:12" ht="15.95" customHeight="1">
      <c r="B13" s="58"/>
      <c r="C13" s="53"/>
      <c r="D13" s="24">
        <v>1</v>
      </c>
      <c r="E13" s="19">
        <v>0.16326530612244897</v>
      </c>
      <c r="F13" s="20">
        <v>0.2857142857142857</v>
      </c>
      <c r="G13" s="20">
        <v>0.45918367346938777</v>
      </c>
      <c r="H13" s="20">
        <v>0.42857142857142855</v>
      </c>
      <c r="I13" s="20">
        <v>0.2857142857142857</v>
      </c>
      <c r="J13" s="20">
        <v>6.1224489795918366E-2</v>
      </c>
      <c r="K13" s="20">
        <v>0.11224489795918367</v>
      </c>
      <c r="L13" s="20">
        <v>2.0408163265306121E-2</v>
      </c>
    </row>
    <row r="14" spans="1:12" ht="15.95" customHeight="1">
      <c r="B14" s="58"/>
      <c r="C14" s="54" t="s">
        <v>136</v>
      </c>
      <c r="D14" s="21">
        <v>98</v>
      </c>
      <c r="E14" s="22">
        <v>18</v>
      </c>
      <c r="F14" s="23">
        <v>28</v>
      </c>
      <c r="G14" s="23">
        <v>51</v>
      </c>
      <c r="H14" s="23">
        <v>46</v>
      </c>
      <c r="I14" s="23">
        <v>32</v>
      </c>
      <c r="J14" s="23">
        <v>9</v>
      </c>
      <c r="K14" s="23">
        <v>10</v>
      </c>
      <c r="L14" s="23">
        <v>2</v>
      </c>
    </row>
    <row r="15" spans="1:12" ht="15.95" customHeight="1">
      <c r="B15" s="58"/>
      <c r="C15" s="53"/>
      <c r="D15" s="24">
        <v>1</v>
      </c>
      <c r="E15" s="19">
        <v>0.18367346938775511</v>
      </c>
      <c r="F15" s="20">
        <v>0.2857142857142857</v>
      </c>
      <c r="G15" s="20">
        <v>0.52040816326530615</v>
      </c>
      <c r="H15" s="20">
        <v>0.46938775510204084</v>
      </c>
      <c r="I15" s="20">
        <v>0.32653061224489793</v>
      </c>
      <c r="J15" s="20">
        <v>9.1836734693877556E-2</v>
      </c>
      <c r="K15" s="20">
        <v>0.10204081632653061</v>
      </c>
      <c r="L15" s="20">
        <v>2.0408163265306121E-2</v>
      </c>
    </row>
    <row r="16" spans="1:12" ht="15.95" customHeight="1">
      <c r="B16" s="58"/>
      <c r="C16" s="54" t="s">
        <v>146</v>
      </c>
      <c r="D16" s="21">
        <v>211</v>
      </c>
      <c r="E16" s="22">
        <v>29</v>
      </c>
      <c r="F16" s="23">
        <v>54</v>
      </c>
      <c r="G16" s="23">
        <v>103</v>
      </c>
      <c r="H16" s="23">
        <v>89</v>
      </c>
      <c r="I16" s="23">
        <v>63</v>
      </c>
      <c r="J16" s="23">
        <v>12</v>
      </c>
      <c r="K16" s="23">
        <v>21</v>
      </c>
      <c r="L16" s="23">
        <v>10</v>
      </c>
    </row>
    <row r="17" spans="1:12" ht="15.95" customHeight="1">
      <c r="B17" s="58"/>
      <c r="C17" s="53"/>
      <c r="D17" s="24">
        <v>1</v>
      </c>
      <c r="E17" s="19">
        <v>0.13744075829383887</v>
      </c>
      <c r="F17" s="20">
        <v>0.25592417061611372</v>
      </c>
      <c r="G17" s="20">
        <v>0.4881516587677725</v>
      </c>
      <c r="H17" s="20">
        <v>0.4218009478672986</v>
      </c>
      <c r="I17" s="20">
        <v>0.29857819905213268</v>
      </c>
      <c r="J17" s="20">
        <v>5.6872037914691941E-2</v>
      </c>
      <c r="K17" s="20">
        <v>9.9526066350710901E-2</v>
      </c>
      <c r="L17" s="20">
        <v>4.7393364928909949E-2</v>
      </c>
    </row>
    <row r="18" spans="1:12" ht="15.95" customHeight="1">
      <c r="B18" s="58"/>
      <c r="C18" s="54" t="s">
        <v>147</v>
      </c>
      <c r="D18" s="21">
        <v>146</v>
      </c>
      <c r="E18" s="22">
        <v>25</v>
      </c>
      <c r="F18" s="23">
        <v>58</v>
      </c>
      <c r="G18" s="23">
        <v>84</v>
      </c>
      <c r="H18" s="23">
        <v>65</v>
      </c>
      <c r="I18" s="23">
        <v>45</v>
      </c>
      <c r="J18" s="23">
        <v>11</v>
      </c>
      <c r="K18" s="23">
        <v>12</v>
      </c>
      <c r="L18" s="23">
        <v>2</v>
      </c>
    </row>
    <row r="19" spans="1:12" ht="15.95" customHeight="1">
      <c r="B19" s="58"/>
      <c r="C19" s="53"/>
      <c r="D19" s="24">
        <v>1</v>
      </c>
      <c r="E19" s="19">
        <v>0.17123287671232876</v>
      </c>
      <c r="F19" s="20">
        <v>0.39726027397260272</v>
      </c>
      <c r="G19" s="20">
        <v>0.57534246575342463</v>
      </c>
      <c r="H19" s="20">
        <v>0.4452054794520548</v>
      </c>
      <c r="I19" s="20">
        <v>0.30821917808219179</v>
      </c>
      <c r="J19" s="20">
        <v>7.5342465753424653E-2</v>
      </c>
      <c r="K19" s="20">
        <v>8.2191780821917804E-2</v>
      </c>
      <c r="L19" s="20">
        <v>1.3698630136986301E-2</v>
      </c>
    </row>
    <row r="20" spans="1:12" ht="15.95" customHeight="1">
      <c r="B20" s="58"/>
      <c r="C20" s="54" t="s">
        <v>148</v>
      </c>
      <c r="D20" s="21">
        <v>12890</v>
      </c>
      <c r="E20" s="22">
        <v>855</v>
      </c>
      <c r="F20" s="23">
        <v>2023</v>
      </c>
      <c r="G20" s="23">
        <v>7755</v>
      </c>
      <c r="H20" s="23">
        <v>3870</v>
      </c>
      <c r="I20" s="23">
        <v>2446</v>
      </c>
      <c r="J20" s="23">
        <v>1203</v>
      </c>
      <c r="K20" s="23">
        <v>2104</v>
      </c>
      <c r="L20" s="23">
        <v>378</v>
      </c>
    </row>
    <row r="21" spans="1:12" ht="15.95" customHeight="1">
      <c r="B21" s="58"/>
      <c r="C21" s="59"/>
      <c r="D21" s="18">
        <v>1</v>
      </c>
      <c r="E21" s="32">
        <v>6.6330488750969738E-2</v>
      </c>
      <c r="F21" s="33">
        <v>0.1569433669511249</v>
      </c>
      <c r="G21" s="33">
        <v>0.60162916989914661</v>
      </c>
      <c r="H21" s="33">
        <v>0.30023273855702093</v>
      </c>
      <c r="I21" s="33">
        <v>0.18975950349107837</v>
      </c>
      <c r="J21" s="33">
        <v>9.3328161365399537E-2</v>
      </c>
      <c r="K21" s="33">
        <v>0.16322730799069046</v>
      </c>
      <c r="L21" s="33">
        <v>2.9325058184639256E-2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9959" priority="90" rank="1"/>
  </conditionalFormatting>
  <conditionalFormatting sqref="E11:L11">
    <cfRule type="top10" dxfId="9958" priority="89" rank="1"/>
  </conditionalFormatting>
  <conditionalFormatting sqref="E13:L13">
    <cfRule type="top10" dxfId="9957" priority="88" rank="1"/>
  </conditionalFormatting>
  <conditionalFormatting sqref="E15:L15">
    <cfRule type="top10" dxfId="9956" priority="87" rank="1"/>
  </conditionalFormatting>
  <conditionalFormatting sqref="E17:L17">
    <cfRule type="top10" dxfId="9955" priority="86" rank="1"/>
  </conditionalFormatting>
  <conditionalFormatting sqref="E19:L19">
    <cfRule type="top10" dxfId="9954" priority="85" rank="1"/>
  </conditionalFormatting>
  <conditionalFormatting sqref="E21:L21">
    <cfRule type="top10" dxfId="9953" priority="84" rank="1"/>
  </conditionalFormatting>
  <conditionalFormatting sqref="E23:L23">
    <cfRule type="top10" dxfId="9952" priority="82" rank="1"/>
  </conditionalFormatting>
  <conditionalFormatting sqref="E25:L25">
    <cfRule type="top10" dxfId="9951" priority="81" rank="1"/>
  </conditionalFormatting>
  <conditionalFormatting sqref="E27:L27">
    <cfRule type="top10" dxfId="9950" priority="80" rank="1"/>
  </conditionalFormatting>
  <conditionalFormatting sqref="E29:L29">
    <cfRule type="top10" dxfId="9949" priority="79" rank="1"/>
  </conditionalFormatting>
  <conditionalFormatting sqref="E31:L31">
    <cfRule type="top10" dxfId="9948" priority="78" rank="1"/>
  </conditionalFormatting>
  <conditionalFormatting sqref="E33:L33">
    <cfRule type="top10" dxfId="9947" priority="77" rank="1"/>
  </conditionalFormatting>
  <conditionalFormatting sqref="E35:L35">
    <cfRule type="top10" dxfId="9946" priority="76" rank="1"/>
  </conditionalFormatting>
  <conditionalFormatting sqref="E37:L37">
    <cfRule type="top10" dxfId="9945" priority="75" rank="1"/>
  </conditionalFormatting>
  <conditionalFormatting sqref="E39:L39">
    <cfRule type="top10" dxfId="9944" priority="74" rank="1"/>
  </conditionalFormatting>
  <conditionalFormatting sqref="E41:L41">
    <cfRule type="top10" dxfId="9943" priority="73" rank="1"/>
  </conditionalFormatting>
  <conditionalFormatting sqref="E43:L43">
    <cfRule type="top10" dxfId="9942" priority="72" rank="1"/>
  </conditionalFormatting>
  <conditionalFormatting sqref="E45:L45">
    <cfRule type="top10" dxfId="9941" priority="71" rank="1"/>
  </conditionalFormatting>
  <conditionalFormatting sqref="E47:L47">
    <cfRule type="top10" dxfId="9940" priority="70" rank="1"/>
  </conditionalFormatting>
  <conditionalFormatting sqref="E49:L49">
    <cfRule type="top10" dxfId="9939" priority="69" rank="1"/>
  </conditionalFormatting>
  <conditionalFormatting sqref="E51:L51">
    <cfRule type="top10" dxfId="9938" priority="68" rank="1"/>
  </conditionalFormatting>
  <conditionalFormatting sqref="E53:L53">
    <cfRule type="top10" dxfId="9937" priority="67" rank="1"/>
  </conditionalFormatting>
  <conditionalFormatting sqref="E55:L55">
    <cfRule type="top10" dxfId="9936" priority="66" rank="1"/>
  </conditionalFormatting>
  <conditionalFormatting sqref="E57:L57">
    <cfRule type="top10" dxfId="9935" priority="65" rank="1"/>
  </conditionalFormatting>
  <conditionalFormatting sqref="E59:L59">
    <cfRule type="top10" dxfId="9934" priority="64" rank="1"/>
  </conditionalFormatting>
  <conditionalFormatting sqref="E61:L61">
    <cfRule type="top10" dxfId="9933" priority="63" rank="1"/>
  </conditionalFormatting>
  <conditionalFormatting sqref="E63:L63">
    <cfRule type="top10" dxfId="9932" priority="62" rank="1"/>
  </conditionalFormatting>
  <conditionalFormatting sqref="E65:L65">
    <cfRule type="top10" dxfId="9931" priority="61" rank="1"/>
  </conditionalFormatting>
  <conditionalFormatting sqref="E67:L67">
    <cfRule type="top10" dxfId="9930" priority="60" rank="1"/>
  </conditionalFormatting>
  <conditionalFormatting sqref="E69:L69">
    <cfRule type="top10" dxfId="9929" priority="59" rank="1"/>
  </conditionalFormatting>
  <conditionalFormatting sqref="E71:L71">
    <cfRule type="top10" dxfId="9928" priority="58" rank="1"/>
  </conditionalFormatting>
  <conditionalFormatting sqref="E73:L73">
    <cfRule type="top10" dxfId="9927" priority="57" rank="1"/>
  </conditionalFormatting>
  <conditionalFormatting sqref="E75:L75">
    <cfRule type="top10" dxfId="9926" priority="56" rank="1"/>
  </conditionalFormatting>
  <conditionalFormatting sqref="E77:L77">
    <cfRule type="top10" dxfId="9925" priority="55" rank="1"/>
  </conditionalFormatting>
  <conditionalFormatting sqref="E79:L79">
    <cfRule type="top10" dxfId="9924" priority="54" rank="1"/>
  </conditionalFormatting>
  <conditionalFormatting sqref="E81:L81">
    <cfRule type="top10" dxfId="9923" priority="53" rank="1"/>
  </conditionalFormatting>
  <conditionalFormatting sqref="E83:L83">
    <cfRule type="top10" dxfId="9922" priority="52" rank="1"/>
  </conditionalFormatting>
  <conditionalFormatting sqref="E85:L85">
    <cfRule type="top10" dxfId="9921" priority="51" rank="1"/>
  </conditionalFormatting>
  <conditionalFormatting sqref="E87:L87">
    <cfRule type="top10" dxfId="9920" priority="50" rank="1"/>
  </conditionalFormatting>
  <conditionalFormatting sqref="E89:L89">
    <cfRule type="top10" dxfId="9919" priority="49" rank="1"/>
  </conditionalFormatting>
  <conditionalFormatting sqref="E91:L91">
    <cfRule type="top10" dxfId="9918" priority="48" rank="1"/>
  </conditionalFormatting>
  <conditionalFormatting sqref="E93:L93">
    <cfRule type="top10" dxfId="9917" priority="47" rank="1"/>
  </conditionalFormatting>
  <conditionalFormatting sqref="E95:L95">
    <cfRule type="top10" dxfId="9916" priority="46" rank="1"/>
  </conditionalFormatting>
  <conditionalFormatting sqref="E97:L97">
    <cfRule type="top10" dxfId="9915" priority="45" rank="1"/>
  </conditionalFormatting>
  <conditionalFormatting sqref="E99:L99">
    <cfRule type="top10" dxfId="9914" priority="44" rank="1"/>
  </conditionalFormatting>
  <conditionalFormatting sqref="E101:L101">
    <cfRule type="top10" dxfId="9913" priority="43" rank="1"/>
  </conditionalFormatting>
  <conditionalFormatting sqref="E103:L103">
    <cfRule type="top10" dxfId="9912" priority="42" rank="1"/>
  </conditionalFormatting>
  <conditionalFormatting sqref="E105:L105">
    <cfRule type="top10" dxfId="9911" priority="41" rank="1"/>
  </conditionalFormatting>
  <conditionalFormatting sqref="E107:L107">
    <cfRule type="top10" dxfId="9910" priority="40" rank="1"/>
  </conditionalFormatting>
  <conditionalFormatting sqref="E109:L109">
    <cfRule type="top10" dxfId="9909" priority="39" rank="1"/>
  </conditionalFormatting>
  <conditionalFormatting sqref="E111:L111">
    <cfRule type="top10" dxfId="9908" priority="38" rank="1"/>
  </conditionalFormatting>
  <conditionalFormatting sqref="E113:L113">
    <cfRule type="top10" dxfId="9907" priority="37" rank="1"/>
  </conditionalFormatting>
  <conditionalFormatting sqref="E115:L115">
    <cfRule type="top10" dxfId="9906" priority="36" rank="1"/>
  </conditionalFormatting>
  <conditionalFormatting sqref="E117:L117">
    <cfRule type="top10" dxfId="9905" priority="35" rank="1"/>
  </conditionalFormatting>
  <conditionalFormatting sqref="E119:L119">
    <cfRule type="top10" dxfId="9904" priority="34" rank="1"/>
  </conditionalFormatting>
  <conditionalFormatting sqref="E121:L121">
    <cfRule type="top10" dxfId="9903" priority="33" rank="1"/>
  </conditionalFormatting>
  <conditionalFormatting sqref="E123:L123">
    <cfRule type="top10" dxfId="9902" priority="32" rank="1"/>
  </conditionalFormatting>
  <conditionalFormatting sqref="E125:L125">
    <cfRule type="top10" dxfId="9901" priority="31" rank="1"/>
  </conditionalFormatting>
  <conditionalFormatting sqref="E127:L127">
    <cfRule type="top10" dxfId="9900" priority="30" rank="1"/>
  </conditionalFormatting>
  <conditionalFormatting sqref="E129:L129">
    <cfRule type="top10" dxfId="9899" priority="29" rank="1"/>
  </conditionalFormatting>
  <conditionalFormatting sqref="E131:L131">
    <cfRule type="top10" dxfId="9898" priority="28" rank="1"/>
  </conditionalFormatting>
  <conditionalFormatting sqref="E133:L133">
    <cfRule type="top10" dxfId="9897" priority="27" rank="1"/>
  </conditionalFormatting>
  <conditionalFormatting sqref="E135:L135">
    <cfRule type="top10" dxfId="9896" priority="26" rank="1"/>
  </conditionalFormatting>
  <conditionalFormatting sqref="E137:L137">
    <cfRule type="top10" dxfId="9895" priority="25" rank="1"/>
  </conditionalFormatting>
  <conditionalFormatting sqref="E139:L139">
    <cfRule type="top10" dxfId="9894" priority="24" rank="1"/>
  </conditionalFormatting>
  <conditionalFormatting sqref="E141:L141">
    <cfRule type="top10" dxfId="9893" priority="23" rank="1"/>
  </conditionalFormatting>
  <conditionalFormatting sqref="E143:L143">
    <cfRule type="top10" dxfId="9892" priority="22" rank="1"/>
  </conditionalFormatting>
  <conditionalFormatting sqref="E145:L145">
    <cfRule type="top10" dxfId="9891" priority="21" rank="1"/>
  </conditionalFormatting>
  <conditionalFormatting sqref="E147:L147">
    <cfRule type="top10" dxfId="9890" priority="20" rank="1"/>
  </conditionalFormatting>
  <conditionalFormatting sqref="E149:L149">
    <cfRule type="top10" dxfId="9889" priority="19" rank="1"/>
  </conditionalFormatting>
  <conditionalFormatting sqref="E151:L151">
    <cfRule type="top10" dxfId="9888" priority="18" rank="1"/>
  </conditionalFormatting>
  <conditionalFormatting sqref="E153:L153">
    <cfRule type="top10" dxfId="9887" priority="17" rank="1"/>
  </conditionalFormatting>
  <conditionalFormatting sqref="E155:L155">
    <cfRule type="top10" dxfId="9886" priority="16" rank="1"/>
  </conditionalFormatting>
  <conditionalFormatting sqref="E157:L157">
    <cfRule type="top10" dxfId="9885" priority="15" rank="1"/>
  </conditionalFormatting>
  <conditionalFormatting sqref="E159:L159">
    <cfRule type="top10" dxfId="9884" priority="14" rank="1"/>
  </conditionalFormatting>
  <conditionalFormatting sqref="E161:L161">
    <cfRule type="top10" dxfId="9883" priority="13" rank="1"/>
  </conditionalFormatting>
  <conditionalFormatting sqref="E163:L163">
    <cfRule type="top10" dxfId="9882" priority="12" rank="1"/>
  </conditionalFormatting>
  <conditionalFormatting sqref="E165:L165">
    <cfRule type="top10" dxfId="9881" priority="11" rank="1"/>
  </conditionalFormatting>
  <conditionalFormatting sqref="E167:L167">
    <cfRule type="top10" dxfId="9880" priority="10" rank="1"/>
  </conditionalFormatting>
  <conditionalFormatting sqref="E169:L169">
    <cfRule type="top10" dxfId="9879" priority="9" rank="1"/>
  </conditionalFormatting>
  <conditionalFormatting sqref="E171:L171">
    <cfRule type="top10" dxfId="9878" priority="8" rank="1"/>
  </conditionalFormatting>
  <conditionalFormatting sqref="E173:L173">
    <cfRule type="top10" dxfId="9877" priority="7" rank="1"/>
  </conditionalFormatting>
  <conditionalFormatting sqref="E175:L175">
    <cfRule type="top10" dxfId="9876" priority="6" rank="1"/>
  </conditionalFormatting>
  <conditionalFormatting sqref="E177:L177">
    <cfRule type="top10" dxfId="9875" priority="5" rank="1"/>
  </conditionalFormatting>
  <conditionalFormatting sqref="E179:L179">
    <cfRule type="top10" dxfId="9874" priority="4" rank="1"/>
  </conditionalFormatting>
  <conditionalFormatting sqref="E181:L181">
    <cfRule type="top10" dxfId="9873" priority="3" rank="1"/>
  </conditionalFormatting>
  <conditionalFormatting sqref="E183:L183">
    <cfRule type="top10" dxfId="9872" priority="2" rank="1"/>
  </conditionalFormatting>
  <conditionalFormatting sqref="E185:L185">
    <cfRule type="top10" dxfId="987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301</v>
      </c>
    </row>
    <row r="3" spans="1:14" ht="15" customHeight="1">
      <c r="B3" s="4"/>
    </row>
    <row r="4" spans="1:14" ht="15" customHeight="1">
      <c r="B4" s="4" t="s">
        <v>0</v>
      </c>
    </row>
    <row r="5" spans="1:14" ht="15" customHeight="1">
      <c r="B5" s="4" t="s">
        <v>302</v>
      </c>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189</v>
      </c>
      <c r="F7" s="14" t="s">
        <v>190</v>
      </c>
      <c r="G7" s="14" t="s">
        <v>191</v>
      </c>
      <c r="H7" s="14" t="s">
        <v>192</v>
      </c>
      <c r="I7" s="14" t="s">
        <v>193</v>
      </c>
      <c r="J7" s="14" t="s">
        <v>194</v>
      </c>
      <c r="K7" s="14" t="s">
        <v>195</v>
      </c>
      <c r="L7" s="14" t="s">
        <v>196</v>
      </c>
      <c r="M7" s="14" t="s">
        <v>106</v>
      </c>
      <c r="N7" s="14" t="s">
        <v>103</v>
      </c>
    </row>
    <row r="8" spans="1:14" ht="15.95" customHeight="1" thickTop="1">
      <c r="B8" s="48" t="s">
        <v>300</v>
      </c>
      <c r="C8" s="49"/>
      <c r="D8" s="15">
        <v>1926</v>
      </c>
      <c r="E8" s="16">
        <v>707</v>
      </c>
      <c r="F8" s="17">
        <v>444</v>
      </c>
      <c r="G8" s="17">
        <v>427</v>
      </c>
      <c r="H8" s="17">
        <v>40</v>
      </c>
      <c r="I8" s="17">
        <v>98</v>
      </c>
      <c r="J8" s="17">
        <v>45</v>
      </c>
      <c r="K8" s="17">
        <v>152</v>
      </c>
      <c r="L8" s="17">
        <v>94</v>
      </c>
      <c r="M8" s="17">
        <v>253</v>
      </c>
      <c r="N8" s="17">
        <v>261</v>
      </c>
    </row>
    <row r="9" spans="1:14" ht="15.95" customHeight="1">
      <c r="B9" s="50"/>
      <c r="C9" s="51"/>
      <c r="D9" s="18">
        <v>1</v>
      </c>
      <c r="E9" s="32">
        <v>0.36708203530633438</v>
      </c>
      <c r="F9" s="33">
        <v>0.23052959501557632</v>
      </c>
      <c r="G9" s="33">
        <v>0.2217030114226376</v>
      </c>
      <c r="H9" s="33">
        <v>2.0768431983385256E-2</v>
      </c>
      <c r="I9" s="33">
        <v>5.0882658359293877E-2</v>
      </c>
      <c r="J9" s="33">
        <v>2.336448598130841E-2</v>
      </c>
      <c r="K9" s="33">
        <v>7.8920041536863966E-2</v>
      </c>
      <c r="L9" s="33">
        <v>4.8805815160955349E-2</v>
      </c>
      <c r="M9" s="33">
        <v>0.13136033229491173</v>
      </c>
      <c r="N9" s="33">
        <v>0.13551401869158877</v>
      </c>
    </row>
    <row r="10" spans="1:14" ht="15.95" customHeight="1">
      <c r="B10" s="57" t="s">
        <v>303</v>
      </c>
      <c r="C10" s="52" t="s">
        <v>107</v>
      </c>
      <c r="D10" s="34">
        <v>361</v>
      </c>
      <c r="E10" s="35">
        <v>246</v>
      </c>
      <c r="F10" s="36">
        <v>64</v>
      </c>
      <c r="G10" s="36">
        <v>38</v>
      </c>
      <c r="H10" s="36">
        <v>3</v>
      </c>
      <c r="I10" s="36">
        <v>9</v>
      </c>
      <c r="J10" s="36">
        <v>1</v>
      </c>
      <c r="K10" s="36">
        <v>21</v>
      </c>
      <c r="L10" s="36">
        <v>8</v>
      </c>
      <c r="M10" s="36">
        <v>14</v>
      </c>
      <c r="N10" s="36">
        <v>41</v>
      </c>
    </row>
    <row r="11" spans="1:14" ht="15.95" customHeight="1">
      <c r="B11" s="58"/>
      <c r="C11" s="53"/>
      <c r="D11" s="18">
        <v>1</v>
      </c>
      <c r="E11" s="19">
        <v>0.68144044321329644</v>
      </c>
      <c r="F11" s="20">
        <v>0.17728531855955679</v>
      </c>
      <c r="G11" s="20">
        <v>0.10526315789473684</v>
      </c>
      <c r="H11" s="20">
        <v>8.3102493074792248E-3</v>
      </c>
      <c r="I11" s="20">
        <v>2.4930747922437674E-2</v>
      </c>
      <c r="J11" s="20">
        <v>2.7700831024930748E-3</v>
      </c>
      <c r="K11" s="20">
        <v>5.817174515235457E-2</v>
      </c>
      <c r="L11" s="20">
        <v>2.2160664819944598E-2</v>
      </c>
      <c r="M11" s="20">
        <v>3.8781163434903045E-2</v>
      </c>
      <c r="N11" s="20">
        <v>0.11357340720221606</v>
      </c>
    </row>
    <row r="12" spans="1:14" ht="15.95" customHeight="1">
      <c r="B12" s="58"/>
      <c r="C12" s="54" t="s">
        <v>108</v>
      </c>
      <c r="D12" s="21">
        <v>601</v>
      </c>
      <c r="E12" s="22">
        <v>220</v>
      </c>
      <c r="F12" s="23">
        <v>147</v>
      </c>
      <c r="G12" s="23">
        <v>119</v>
      </c>
      <c r="H12" s="23">
        <v>15</v>
      </c>
      <c r="I12" s="23">
        <v>45</v>
      </c>
      <c r="J12" s="23">
        <v>18</v>
      </c>
      <c r="K12" s="23">
        <v>45</v>
      </c>
      <c r="L12" s="23">
        <v>39</v>
      </c>
      <c r="M12" s="23">
        <v>75</v>
      </c>
      <c r="N12" s="23">
        <v>82</v>
      </c>
    </row>
    <row r="13" spans="1:14" ht="15.95" customHeight="1">
      <c r="B13" s="58"/>
      <c r="C13" s="53"/>
      <c r="D13" s="24">
        <v>1</v>
      </c>
      <c r="E13" s="19">
        <v>0.36605657237936773</v>
      </c>
      <c r="F13" s="20">
        <v>0.24459234608985025</v>
      </c>
      <c r="G13" s="20">
        <v>0.19800332778702162</v>
      </c>
      <c r="H13" s="20">
        <v>2.4958402662229616E-2</v>
      </c>
      <c r="I13" s="20">
        <v>7.4875207986688855E-2</v>
      </c>
      <c r="J13" s="20">
        <v>2.9950083194675542E-2</v>
      </c>
      <c r="K13" s="20">
        <v>7.4875207986688855E-2</v>
      </c>
      <c r="L13" s="20">
        <v>6.4891846921797003E-2</v>
      </c>
      <c r="M13" s="20">
        <v>0.12479201331114809</v>
      </c>
      <c r="N13" s="20">
        <v>0.13643926788685523</v>
      </c>
    </row>
    <row r="14" spans="1:14" ht="15.95" customHeight="1">
      <c r="B14" s="58"/>
      <c r="C14" s="55" t="s">
        <v>109</v>
      </c>
      <c r="D14" s="21">
        <v>866</v>
      </c>
      <c r="E14" s="22">
        <v>213</v>
      </c>
      <c r="F14" s="23">
        <v>220</v>
      </c>
      <c r="G14" s="23">
        <v>256</v>
      </c>
      <c r="H14" s="23">
        <v>20</v>
      </c>
      <c r="I14" s="23">
        <v>40</v>
      </c>
      <c r="J14" s="23">
        <v>23</v>
      </c>
      <c r="K14" s="23">
        <v>82</v>
      </c>
      <c r="L14" s="23">
        <v>35</v>
      </c>
      <c r="M14" s="23">
        <v>156</v>
      </c>
      <c r="N14" s="23">
        <v>111</v>
      </c>
    </row>
    <row r="15" spans="1:14" ht="15.95" customHeight="1">
      <c r="B15" s="58"/>
      <c r="C15" s="56"/>
      <c r="D15" s="18">
        <v>1</v>
      </c>
      <c r="E15" s="32">
        <v>0.24595842956120093</v>
      </c>
      <c r="F15" s="33">
        <v>0.2540415704387991</v>
      </c>
      <c r="G15" s="33">
        <v>0.29561200923787528</v>
      </c>
      <c r="H15" s="33">
        <v>2.3094688221709007E-2</v>
      </c>
      <c r="I15" s="33">
        <v>4.6189376443418015E-2</v>
      </c>
      <c r="J15" s="33">
        <v>2.6558891454965358E-2</v>
      </c>
      <c r="K15" s="33">
        <v>9.4688221709006926E-2</v>
      </c>
      <c r="L15" s="33">
        <v>4.0415704387990761E-2</v>
      </c>
      <c r="M15" s="33">
        <v>0.18013856812933027</v>
      </c>
      <c r="N15" s="33">
        <v>0.12817551963048499</v>
      </c>
    </row>
    <row r="16" spans="1:14" ht="15.95" customHeight="1">
      <c r="A16" s="38"/>
      <c r="B16" s="41"/>
      <c r="C16" s="47"/>
      <c r="D16" s="42"/>
      <c r="E16" s="42"/>
      <c r="F16" s="42"/>
      <c r="G16" s="42"/>
      <c r="H16" s="42"/>
      <c r="I16" s="42"/>
      <c r="J16" s="42"/>
      <c r="K16" s="42"/>
      <c r="L16" s="42"/>
      <c r="M16" s="42"/>
      <c r="N16" s="42"/>
    </row>
    <row r="17" spans="1:14" ht="15.95" hidden="1" customHeight="1">
      <c r="A17" s="38"/>
      <c r="B17" s="43"/>
      <c r="C17" s="46"/>
      <c r="D17" s="44"/>
      <c r="E17" s="44"/>
      <c r="F17" s="44"/>
      <c r="G17" s="44"/>
      <c r="H17" s="44"/>
      <c r="I17" s="44"/>
      <c r="J17" s="44"/>
      <c r="K17" s="44"/>
      <c r="L17" s="44"/>
      <c r="M17" s="44"/>
      <c r="N17" s="44"/>
    </row>
    <row r="18" spans="1:14" ht="15.95" hidden="1" customHeight="1">
      <c r="A18" s="38"/>
      <c r="B18" s="43"/>
      <c r="C18" s="46"/>
      <c r="D18" s="45"/>
      <c r="E18" s="45"/>
      <c r="F18" s="45"/>
      <c r="G18" s="45"/>
      <c r="H18" s="45"/>
      <c r="I18" s="45"/>
      <c r="J18" s="45"/>
      <c r="K18" s="45"/>
      <c r="L18" s="45"/>
      <c r="M18" s="45"/>
      <c r="N18" s="45"/>
    </row>
    <row r="19" spans="1:14" ht="15.95" hidden="1" customHeight="1">
      <c r="A19" s="38"/>
      <c r="B19" s="43"/>
      <c r="C19" s="46"/>
      <c r="D19" s="44"/>
      <c r="E19" s="44"/>
      <c r="F19" s="44"/>
      <c r="G19" s="44"/>
      <c r="H19" s="44"/>
      <c r="I19" s="44"/>
      <c r="J19" s="44"/>
      <c r="K19" s="44"/>
      <c r="L19" s="44"/>
      <c r="M19" s="44"/>
      <c r="N19" s="44"/>
    </row>
    <row r="20" spans="1:14" ht="15.95" hidden="1" customHeight="1">
      <c r="A20" s="38"/>
      <c r="B20" s="43"/>
      <c r="C20" s="46"/>
      <c r="D20" s="45"/>
      <c r="E20" s="45"/>
      <c r="F20" s="45"/>
      <c r="G20" s="45"/>
      <c r="H20" s="45"/>
      <c r="I20" s="45"/>
      <c r="J20" s="45"/>
      <c r="K20" s="45"/>
      <c r="L20" s="45"/>
      <c r="M20" s="45"/>
      <c r="N20" s="45"/>
    </row>
    <row r="21" spans="1:14" ht="15.95" hidden="1" customHeight="1">
      <c r="A21" s="38"/>
      <c r="B21" s="43"/>
      <c r="C21" s="46"/>
      <c r="D21" s="44"/>
      <c r="E21" s="44"/>
      <c r="F21" s="44"/>
      <c r="G21" s="44"/>
      <c r="H21" s="44"/>
      <c r="I21" s="44"/>
      <c r="J21" s="44"/>
      <c r="K21" s="44"/>
      <c r="L21" s="44"/>
      <c r="M21" s="44"/>
      <c r="N21" s="44"/>
    </row>
    <row r="22" spans="1:14" ht="15.95" hidden="1" customHeight="1">
      <c r="A22" s="38"/>
      <c r="B22" s="43"/>
      <c r="C22" s="46"/>
      <c r="D22" s="45"/>
      <c r="E22" s="45"/>
      <c r="F22" s="45"/>
      <c r="G22" s="45"/>
      <c r="H22" s="45"/>
      <c r="I22" s="45"/>
      <c r="J22" s="45"/>
      <c r="K22" s="45"/>
      <c r="L22" s="45"/>
      <c r="M22" s="45"/>
      <c r="N22" s="45"/>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6:C17"/>
    <mergeCell ref="B8:C9"/>
    <mergeCell ref="C10:C11"/>
    <mergeCell ref="C12:C13"/>
    <mergeCell ref="C14:C15"/>
    <mergeCell ref="B10:B15"/>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11472" priority="90" rank="1"/>
  </conditionalFormatting>
  <conditionalFormatting sqref="E11:N11">
    <cfRule type="top10" dxfId="11471" priority="89" rank="1"/>
  </conditionalFormatting>
  <conditionalFormatting sqref="E13:N13">
    <cfRule type="top10" dxfId="11470" priority="88" rank="1"/>
  </conditionalFormatting>
  <conditionalFormatting sqref="E15:N15">
    <cfRule type="top10" dxfId="11469" priority="87" rank="1"/>
  </conditionalFormatting>
  <conditionalFormatting sqref="E17:N17">
    <cfRule type="top10" dxfId="11468" priority="85" rank="1"/>
  </conditionalFormatting>
  <conditionalFormatting sqref="E19:N19">
    <cfRule type="top10" dxfId="11467" priority="84" rank="1"/>
  </conditionalFormatting>
  <conditionalFormatting sqref="E21:N21">
    <cfRule type="top10" dxfId="11466" priority="83" rank="1"/>
  </conditionalFormatting>
  <conditionalFormatting sqref="E23:N23">
    <cfRule type="top10" dxfId="11465" priority="82" rank="1"/>
  </conditionalFormatting>
  <conditionalFormatting sqref="E25:N25">
    <cfRule type="top10" dxfId="11464" priority="81" rank="1"/>
  </conditionalFormatting>
  <conditionalFormatting sqref="E27:N27">
    <cfRule type="top10" dxfId="11463" priority="80" rank="1"/>
  </conditionalFormatting>
  <conditionalFormatting sqref="E29:N29">
    <cfRule type="top10" dxfId="11462" priority="79" rank="1"/>
  </conditionalFormatting>
  <conditionalFormatting sqref="E31:N31">
    <cfRule type="top10" dxfId="11461" priority="78" rank="1"/>
  </conditionalFormatting>
  <conditionalFormatting sqref="E33:N33">
    <cfRule type="top10" dxfId="11460" priority="77" rank="1"/>
  </conditionalFormatting>
  <conditionalFormatting sqref="E35:N35">
    <cfRule type="top10" dxfId="11459" priority="76" rank="1"/>
  </conditionalFormatting>
  <conditionalFormatting sqref="E37:N37">
    <cfRule type="top10" dxfId="11458" priority="75" rank="1"/>
  </conditionalFormatting>
  <conditionalFormatting sqref="E39:N39">
    <cfRule type="top10" dxfId="11457" priority="74" rank="1"/>
  </conditionalFormatting>
  <conditionalFormatting sqref="E41:N41">
    <cfRule type="top10" dxfId="11456" priority="73" rank="1"/>
  </conditionalFormatting>
  <conditionalFormatting sqref="E43:N43">
    <cfRule type="top10" dxfId="11455" priority="72" rank="1"/>
  </conditionalFormatting>
  <conditionalFormatting sqref="E45:N45">
    <cfRule type="top10" dxfId="11454" priority="71" rank="1"/>
  </conditionalFormatting>
  <conditionalFormatting sqref="E47:N47">
    <cfRule type="top10" dxfId="11453" priority="70" rank="1"/>
  </conditionalFormatting>
  <conditionalFormatting sqref="E49:N49">
    <cfRule type="top10" dxfId="11452" priority="69" rank="1"/>
  </conditionalFormatting>
  <conditionalFormatting sqref="E51:N51">
    <cfRule type="top10" dxfId="11451" priority="68" rank="1"/>
  </conditionalFormatting>
  <conditionalFormatting sqref="E53:N53">
    <cfRule type="top10" dxfId="11450" priority="67" rank="1"/>
  </conditionalFormatting>
  <conditionalFormatting sqref="E55:N55">
    <cfRule type="top10" dxfId="11449" priority="66" rank="1"/>
  </conditionalFormatting>
  <conditionalFormatting sqref="E57:N57">
    <cfRule type="top10" dxfId="11448" priority="65" rank="1"/>
  </conditionalFormatting>
  <conditionalFormatting sqref="E59:N59">
    <cfRule type="top10" dxfId="11447" priority="64" rank="1"/>
  </conditionalFormatting>
  <conditionalFormatting sqref="E61:N61">
    <cfRule type="top10" dxfId="11446" priority="63" rank="1"/>
  </conditionalFormatting>
  <conditionalFormatting sqref="E63:N63">
    <cfRule type="top10" dxfId="11445" priority="62" rank="1"/>
  </conditionalFormatting>
  <conditionalFormatting sqref="E65:N65">
    <cfRule type="top10" dxfId="11444" priority="61" rank="1"/>
  </conditionalFormatting>
  <conditionalFormatting sqref="E67:N67">
    <cfRule type="top10" dxfId="11443" priority="60" rank="1"/>
  </conditionalFormatting>
  <conditionalFormatting sqref="E69:N69">
    <cfRule type="top10" dxfId="11442" priority="59" rank="1"/>
  </conditionalFormatting>
  <conditionalFormatting sqref="E71:N71">
    <cfRule type="top10" dxfId="11441" priority="58" rank="1"/>
  </conditionalFormatting>
  <conditionalFormatting sqref="E73:N73">
    <cfRule type="top10" dxfId="11440" priority="57" rank="1"/>
  </conditionalFormatting>
  <conditionalFormatting sqref="E75:N75">
    <cfRule type="top10" dxfId="11439" priority="56" rank="1"/>
  </conditionalFormatting>
  <conditionalFormatting sqref="E77:N77">
    <cfRule type="top10" dxfId="11438" priority="55" rank="1"/>
  </conditionalFormatting>
  <conditionalFormatting sqref="E79:N79">
    <cfRule type="top10" dxfId="11437" priority="54" rank="1"/>
  </conditionalFormatting>
  <conditionalFormatting sqref="E81:N81">
    <cfRule type="top10" dxfId="11436" priority="53" rank="1"/>
  </conditionalFormatting>
  <conditionalFormatting sqref="E83:N83">
    <cfRule type="top10" dxfId="11435" priority="52" rank="1"/>
  </conditionalFormatting>
  <conditionalFormatting sqref="E85:N85">
    <cfRule type="top10" dxfId="11434" priority="51" rank="1"/>
  </conditionalFormatting>
  <conditionalFormatting sqref="E87:N87">
    <cfRule type="top10" dxfId="11433" priority="50" rank="1"/>
  </conditionalFormatting>
  <conditionalFormatting sqref="E89:N89">
    <cfRule type="top10" dxfId="11432" priority="49" rank="1"/>
  </conditionalFormatting>
  <conditionalFormatting sqref="E91:N91">
    <cfRule type="top10" dxfId="11431" priority="48" rank="1"/>
  </conditionalFormatting>
  <conditionalFormatting sqref="E93:N93">
    <cfRule type="top10" dxfId="11430" priority="47" rank="1"/>
  </conditionalFormatting>
  <conditionalFormatting sqref="E95:N95">
    <cfRule type="top10" dxfId="11429" priority="46" rank="1"/>
  </conditionalFormatting>
  <conditionalFormatting sqref="E97:N97">
    <cfRule type="top10" dxfId="11428" priority="45" rank="1"/>
  </conditionalFormatting>
  <conditionalFormatting sqref="E99:N99">
    <cfRule type="top10" dxfId="11427" priority="44" rank="1"/>
  </conditionalFormatting>
  <conditionalFormatting sqref="E101:N101">
    <cfRule type="top10" dxfId="11426" priority="43" rank="1"/>
  </conditionalFormatting>
  <conditionalFormatting sqref="E103:N103">
    <cfRule type="top10" dxfId="11425" priority="42" rank="1"/>
  </conditionalFormatting>
  <conditionalFormatting sqref="E105:N105">
    <cfRule type="top10" dxfId="11424" priority="41" rank="1"/>
  </conditionalFormatting>
  <conditionalFormatting sqref="E107:N107">
    <cfRule type="top10" dxfId="11423" priority="40" rank="1"/>
  </conditionalFormatting>
  <conditionalFormatting sqref="E109:N109">
    <cfRule type="top10" dxfId="11422" priority="39" rank="1"/>
  </conditionalFormatting>
  <conditionalFormatting sqref="E111:N111">
    <cfRule type="top10" dxfId="11421" priority="38" rank="1"/>
  </conditionalFormatting>
  <conditionalFormatting sqref="E113:N113">
    <cfRule type="top10" dxfId="11420" priority="37" rank="1"/>
  </conditionalFormatting>
  <conditionalFormatting sqref="E115:N115">
    <cfRule type="top10" dxfId="11419" priority="36" rank="1"/>
  </conditionalFormatting>
  <conditionalFormatting sqref="E117:N117">
    <cfRule type="top10" dxfId="11418" priority="35" rank="1"/>
  </conditionalFormatting>
  <conditionalFormatting sqref="E119:N119">
    <cfRule type="top10" dxfId="11417" priority="34" rank="1"/>
  </conditionalFormatting>
  <conditionalFormatting sqref="E121:N121">
    <cfRule type="top10" dxfId="11416" priority="33" rank="1"/>
  </conditionalFormatting>
  <conditionalFormatting sqref="E123:N123">
    <cfRule type="top10" dxfId="11415" priority="32" rank="1"/>
  </conditionalFormatting>
  <conditionalFormatting sqref="E125:N125">
    <cfRule type="top10" dxfId="11414" priority="31" rank="1"/>
  </conditionalFormatting>
  <conditionalFormatting sqref="E127:N127">
    <cfRule type="top10" dxfId="11413" priority="30" rank="1"/>
  </conditionalFormatting>
  <conditionalFormatting sqref="E129:N129">
    <cfRule type="top10" dxfId="11412" priority="29" rank="1"/>
  </conditionalFormatting>
  <conditionalFormatting sqref="E131:N131">
    <cfRule type="top10" dxfId="11411" priority="28" rank="1"/>
  </conditionalFormatting>
  <conditionalFormatting sqref="E133:N133">
    <cfRule type="top10" dxfId="11410" priority="27" rank="1"/>
  </conditionalFormatting>
  <conditionalFormatting sqref="E135:N135">
    <cfRule type="top10" dxfId="11409" priority="26" rank="1"/>
  </conditionalFormatting>
  <conditionalFormatting sqref="E137:N137">
    <cfRule type="top10" dxfId="11408" priority="25" rank="1"/>
  </conditionalFormatting>
  <conditionalFormatting sqref="E139:N139">
    <cfRule type="top10" dxfId="11407" priority="24" rank="1"/>
  </conditionalFormatting>
  <conditionalFormatting sqref="E141:N141">
    <cfRule type="top10" dxfId="11406" priority="23" rank="1"/>
  </conditionalFormatting>
  <conditionalFormatting sqref="E143:N143">
    <cfRule type="top10" dxfId="11405" priority="22" rank="1"/>
  </conditionalFormatting>
  <conditionalFormatting sqref="E145:N145">
    <cfRule type="top10" dxfId="11404" priority="21" rank="1"/>
  </conditionalFormatting>
  <conditionalFormatting sqref="E147:N147">
    <cfRule type="top10" dxfId="11403" priority="20" rank="1"/>
  </conditionalFormatting>
  <conditionalFormatting sqref="E149:N149">
    <cfRule type="top10" dxfId="11402" priority="19" rank="1"/>
  </conditionalFormatting>
  <conditionalFormatting sqref="E151:N151">
    <cfRule type="top10" dxfId="11401" priority="18" rank="1"/>
  </conditionalFormatting>
  <conditionalFormatting sqref="E153:N153">
    <cfRule type="top10" dxfId="11400" priority="17" rank="1"/>
  </conditionalFormatting>
  <conditionalFormatting sqref="E155:N155">
    <cfRule type="top10" dxfId="11399" priority="16" rank="1"/>
  </conditionalFormatting>
  <conditionalFormatting sqref="E157:N157">
    <cfRule type="top10" dxfId="11398" priority="15" rank="1"/>
  </conditionalFormatting>
  <conditionalFormatting sqref="E159:N159">
    <cfRule type="top10" dxfId="11397" priority="14" rank="1"/>
  </conditionalFormatting>
  <conditionalFormatting sqref="E161:N161">
    <cfRule type="top10" dxfId="11396" priority="13" rank="1"/>
  </conditionalFormatting>
  <conditionalFormatting sqref="E163:N163">
    <cfRule type="top10" dxfId="11395" priority="12" rank="1"/>
  </conditionalFormatting>
  <conditionalFormatting sqref="E165:N165">
    <cfRule type="top10" dxfId="11394" priority="11" rank="1"/>
  </conditionalFormatting>
  <conditionalFormatting sqref="E167:N167">
    <cfRule type="top10" dxfId="11393" priority="10" rank="1"/>
  </conditionalFormatting>
  <conditionalFormatting sqref="E169:N169">
    <cfRule type="top10" dxfId="11392" priority="9" rank="1"/>
  </conditionalFormatting>
  <conditionalFormatting sqref="E171:N171">
    <cfRule type="top10" dxfId="11391" priority="8" rank="1"/>
  </conditionalFormatting>
  <conditionalFormatting sqref="E173:N173">
    <cfRule type="top10" dxfId="11390" priority="7" rank="1"/>
  </conditionalFormatting>
  <conditionalFormatting sqref="E175:N175">
    <cfRule type="top10" dxfId="11389" priority="6" rank="1"/>
  </conditionalFormatting>
  <conditionalFormatting sqref="E177:N177">
    <cfRule type="top10" dxfId="11388" priority="5" rank="1"/>
  </conditionalFormatting>
  <conditionalFormatting sqref="E179:N179">
    <cfRule type="top10" dxfId="11387" priority="4" rank="1"/>
  </conditionalFormatting>
  <conditionalFormatting sqref="E181:N181">
    <cfRule type="top10" dxfId="11386" priority="3" rank="1"/>
  </conditionalFormatting>
  <conditionalFormatting sqref="E183:N183">
    <cfRule type="top10" dxfId="11385" priority="2" rank="1"/>
  </conditionalFormatting>
  <conditionalFormatting sqref="E185:N185">
    <cfRule type="top10" dxfId="1138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23</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12</v>
      </c>
      <c r="C10" s="52" t="s">
        <v>144</v>
      </c>
      <c r="D10" s="34">
        <v>21</v>
      </c>
      <c r="E10" s="35">
        <v>5</v>
      </c>
      <c r="F10" s="36">
        <v>8</v>
      </c>
      <c r="G10" s="36">
        <v>10</v>
      </c>
      <c r="H10" s="36">
        <v>7</v>
      </c>
      <c r="I10" s="36">
        <v>4</v>
      </c>
      <c r="J10" s="36">
        <v>1</v>
      </c>
      <c r="K10" s="36">
        <v>0</v>
      </c>
      <c r="L10" s="36">
        <v>3</v>
      </c>
    </row>
    <row r="11" spans="1:12" ht="15.95" customHeight="1">
      <c r="B11" s="58"/>
      <c r="C11" s="53"/>
      <c r="D11" s="18">
        <v>1</v>
      </c>
      <c r="E11" s="19">
        <v>0.23809523809523808</v>
      </c>
      <c r="F11" s="20">
        <v>0.38095238095238093</v>
      </c>
      <c r="G11" s="20">
        <v>0.47619047619047616</v>
      </c>
      <c r="H11" s="20">
        <v>0.33333333333333331</v>
      </c>
      <c r="I11" s="20">
        <v>0.19047619047619047</v>
      </c>
      <c r="J11" s="20">
        <v>4.7619047619047616E-2</v>
      </c>
      <c r="K11" s="20">
        <v>0</v>
      </c>
      <c r="L11" s="20">
        <v>0.14285714285714285</v>
      </c>
    </row>
    <row r="12" spans="1:12" ht="15.95" customHeight="1">
      <c r="B12" s="58"/>
      <c r="C12" s="54" t="s">
        <v>145</v>
      </c>
      <c r="D12" s="21">
        <v>54</v>
      </c>
      <c r="E12" s="22">
        <v>6</v>
      </c>
      <c r="F12" s="23">
        <v>15</v>
      </c>
      <c r="G12" s="23">
        <v>34</v>
      </c>
      <c r="H12" s="23">
        <v>18</v>
      </c>
      <c r="I12" s="23">
        <v>15</v>
      </c>
      <c r="J12" s="23">
        <v>5</v>
      </c>
      <c r="K12" s="23">
        <v>2</v>
      </c>
      <c r="L12" s="23">
        <v>3</v>
      </c>
    </row>
    <row r="13" spans="1:12" ht="15.95" customHeight="1">
      <c r="B13" s="58"/>
      <c r="C13" s="53"/>
      <c r="D13" s="24">
        <v>1</v>
      </c>
      <c r="E13" s="19">
        <v>0.1111111111111111</v>
      </c>
      <c r="F13" s="20">
        <v>0.27777777777777779</v>
      </c>
      <c r="G13" s="20">
        <v>0.62962962962962965</v>
      </c>
      <c r="H13" s="20">
        <v>0.33333333333333331</v>
      </c>
      <c r="I13" s="20">
        <v>0.27777777777777779</v>
      </c>
      <c r="J13" s="20">
        <v>9.2592592592592587E-2</v>
      </c>
      <c r="K13" s="20">
        <v>3.7037037037037035E-2</v>
      </c>
      <c r="L13" s="20">
        <v>5.5555555555555552E-2</v>
      </c>
    </row>
    <row r="14" spans="1:12" ht="15.95" customHeight="1">
      <c r="B14" s="58"/>
      <c r="C14" s="54" t="s">
        <v>136</v>
      </c>
      <c r="D14" s="21">
        <v>49</v>
      </c>
      <c r="E14" s="22">
        <v>10</v>
      </c>
      <c r="F14" s="23">
        <v>12</v>
      </c>
      <c r="G14" s="23">
        <v>25</v>
      </c>
      <c r="H14" s="23">
        <v>21</v>
      </c>
      <c r="I14" s="23">
        <v>20</v>
      </c>
      <c r="J14" s="23">
        <v>6</v>
      </c>
      <c r="K14" s="23">
        <v>4</v>
      </c>
      <c r="L14" s="23">
        <v>0</v>
      </c>
    </row>
    <row r="15" spans="1:12" ht="15.95" customHeight="1">
      <c r="B15" s="58"/>
      <c r="C15" s="53"/>
      <c r="D15" s="24">
        <v>1</v>
      </c>
      <c r="E15" s="19">
        <v>0.20408163265306123</v>
      </c>
      <c r="F15" s="20">
        <v>0.24489795918367346</v>
      </c>
      <c r="G15" s="20">
        <v>0.51020408163265307</v>
      </c>
      <c r="H15" s="20">
        <v>0.42857142857142855</v>
      </c>
      <c r="I15" s="20">
        <v>0.40816326530612246</v>
      </c>
      <c r="J15" s="20">
        <v>0.12244897959183673</v>
      </c>
      <c r="K15" s="20">
        <v>8.1632653061224483E-2</v>
      </c>
      <c r="L15" s="20">
        <v>0</v>
      </c>
    </row>
    <row r="16" spans="1:12" ht="15.95" customHeight="1">
      <c r="B16" s="58"/>
      <c r="C16" s="54" t="s">
        <v>146</v>
      </c>
      <c r="D16" s="21">
        <v>97</v>
      </c>
      <c r="E16" s="22">
        <v>20</v>
      </c>
      <c r="F16" s="23">
        <v>38</v>
      </c>
      <c r="G16" s="23">
        <v>54</v>
      </c>
      <c r="H16" s="23">
        <v>39</v>
      </c>
      <c r="I16" s="23">
        <v>27</v>
      </c>
      <c r="J16" s="23">
        <v>1</v>
      </c>
      <c r="K16" s="23">
        <v>6</v>
      </c>
      <c r="L16" s="23">
        <v>1</v>
      </c>
    </row>
    <row r="17" spans="1:12" ht="15.95" customHeight="1">
      <c r="B17" s="58"/>
      <c r="C17" s="53"/>
      <c r="D17" s="24">
        <v>1</v>
      </c>
      <c r="E17" s="19">
        <v>0.20618556701030927</v>
      </c>
      <c r="F17" s="20">
        <v>0.39175257731958762</v>
      </c>
      <c r="G17" s="20">
        <v>0.55670103092783507</v>
      </c>
      <c r="H17" s="20">
        <v>0.40206185567010311</v>
      </c>
      <c r="I17" s="20">
        <v>0.27835051546391754</v>
      </c>
      <c r="J17" s="20">
        <v>1.0309278350515464E-2</v>
      </c>
      <c r="K17" s="20">
        <v>6.1855670103092786E-2</v>
      </c>
      <c r="L17" s="20">
        <v>1.0309278350515464E-2</v>
      </c>
    </row>
    <row r="18" spans="1:12" ht="15.95" customHeight="1">
      <c r="B18" s="58"/>
      <c r="C18" s="54" t="s">
        <v>147</v>
      </c>
      <c r="D18" s="21">
        <v>88</v>
      </c>
      <c r="E18" s="22">
        <v>16</v>
      </c>
      <c r="F18" s="23">
        <v>23</v>
      </c>
      <c r="G18" s="23">
        <v>46</v>
      </c>
      <c r="H18" s="23">
        <v>41</v>
      </c>
      <c r="I18" s="23">
        <v>24</v>
      </c>
      <c r="J18" s="23">
        <v>8</v>
      </c>
      <c r="K18" s="23">
        <v>8</v>
      </c>
      <c r="L18" s="23">
        <v>3</v>
      </c>
    </row>
    <row r="19" spans="1:12" ht="15.95" customHeight="1">
      <c r="B19" s="58"/>
      <c r="C19" s="53"/>
      <c r="D19" s="24">
        <v>1</v>
      </c>
      <c r="E19" s="19">
        <v>0.18181818181818182</v>
      </c>
      <c r="F19" s="20">
        <v>0.26136363636363635</v>
      </c>
      <c r="G19" s="20">
        <v>0.52272727272727271</v>
      </c>
      <c r="H19" s="20">
        <v>0.46590909090909088</v>
      </c>
      <c r="I19" s="20">
        <v>0.27272727272727271</v>
      </c>
      <c r="J19" s="20">
        <v>9.0909090909090912E-2</v>
      </c>
      <c r="K19" s="20">
        <v>9.0909090909090912E-2</v>
      </c>
      <c r="L19" s="20">
        <v>3.4090909090909088E-2</v>
      </c>
    </row>
    <row r="20" spans="1:12" ht="15.95" customHeight="1">
      <c r="B20" s="58"/>
      <c r="C20" s="54" t="s">
        <v>148</v>
      </c>
      <c r="D20" s="21">
        <v>13076</v>
      </c>
      <c r="E20" s="22">
        <v>873</v>
      </c>
      <c r="F20" s="23">
        <v>2074</v>
      </c>
      <c r="G20" s="23">
        <v>7855</v>
      </c>
      <c r="H20" s="23">
        <v>3948</v>
      </c>
      <c r="I20" s="23">
        <v>2505</v>
      </c>
      <c r="J20" s="23">
        <v>1214</v>
      </c>
      <c r="K20" s="23">
        <v>2132</v>
      </c>
      <c r="L20" s="23">
        <v>386</v>
      </c>
    </row>
    <row r="21" spans="1:12" ht="15.95" customHeight="1">
      <c r="B21" s="58"/>
      <c r="C21" s="59"/>
      <c r="D21" s="18">
        <v>1</v>
      </c>
      <c r="E21" s="32">
        <v>6.6763536249617617E-2</v>
      </c>
      <c r="F21" s="33">
        <v>0.1586111960844295</v>
      </c>
      <c r="G21" s="33">
        <v>0.60071887427347814</v>
      </c>
      <c r="H21" s="33">
        <v>0.30192719486081371</v>
      </c>
      <c r="I21" s="33">
        <v>0.19157234628326705</v>
      </c>
      <c r="J21" s="33">
        <v>9.2841847659834817E-2</v>
      </c>
      <c r="K21" s="33">
        <v>0.16304680330376262</v>
      </c>
      <c r="L21" s="33">
        <v>2.951973080452738E-2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9870" priority="90" rank="1"/>
  </conditionalFormatting>
  <conditionalFormatting sqref="E11:L11">
    <cfRule type="top10" dxfId="9869" priority="89" rank="1"/>
  </conditionalFormatting>
  <conditionalFormatting sqref="E13:L13">
    <cfRule type="top10" dxfId="9868" priority="88" rank="1"/>
  </conditionalFormatting>
  <conditionalFormatting sqref="E15:L15">
    <cfRule type="top10" dxfId="9867" priority="87" rank="1"/>
  </conditionalFormatting>
  <conditionalFormatting sqref="E17:L17">
    <cfRule type="top10" dxfId="9866" priority="86" rank="1"/>
  </conditionalFormatting>
  <conditionalFormatting sqref="E19:L19">
    <cfRule type="top10" dxfId="9865" priority="85" rank="1"/>
  </conditionalFormatting>
  <conditionalFormatting sqref="E21:L21">
    <cfRule type="top10" dxfId="9864" priority="84" rank="1"/>
  </conditionalFormatting>
  <conditionalFormatting sqref="E23:L23">
    <cfRule type="top10" dxfId="9863" priority="82" rank="1"/>
  </conditionalFormatting>
  <conditionalFormatting sqref="E25:L25">
    <cfRule type="top10" dxfId="9862" priority="81" rank="1"/>
  </conditionalFormatting>
  <conditionalFormatting sqref="E27:L27">
    <cfRule type="top10" dxfId="9861" priority="80" rank="1"/>
  </conditionalFormatting>
  <conditionalFormatting sqref="E29:L29">
    <cfRule type="top10" dxfId="9860" priority="79" rank="1"/>
  </conditionalFormatting>
  <conditionalFormatting sqref="E31:L31">
    <cfRule type="top10" dxfId="9859" priority="78" rank="1"/>
  </conditionalFormatting>
  <conditionalFormatting sqref="E33:L33">
    <cfRule type="top10" dxfId="9858" priority="77" rank="1"/>
  </conditionalFormatting>
  <conditionalFormatting sqref="E35:L35">
    <cfRule type="top10" dxfId="9857" priority="76" rank="1"/>
  </conditionalFormatting>
  <conditionalFormatting sqref="E37:L37">
    <cfRule type="top10" dxfId="9856" priority="75" rank="1"/>
  </conditionalFormatting>
  <conditionalFormatting sqref="E39:L39">
    <cfRule type="top10" dxfId="9855" priority="74" rank="1"/>
  </conditionalFormatting>
  <conditionalFormatting sqref="E41:L41">
    <cfRule type="top10" dxfId="9854" priority="73" rank="1"/>
  </conditionalFormatting>
  <conditionalFormatting sqref="E43:L43">
    <cfRule type="top10" dxfId="9853" priority="72" rank="1"/>
  </conditionalFormatting>
  <conditionalFormatting sqref="E45:L45">
    <cfRule type="top10" dxfId="9852" priority="71" rank="1"/>
  </conditionalFormatting>
  <conditionalFormatting sqref="E47:L47">
    <cfRule type="top10" dxfId="9851" priority="70" rank="1"/>
  </conditionalFormatting>
  <conditionalFormatting sqref="E49:L49">
    <cfRule type="top10" dxfId="9850" priority="69" rank="1"/>
  </conditionalFormatting>
  <conditionalFormatting sqref="E51:L51">
    <cfRule type="top10" dxfId="9849" priority="68" rank="1"/>
  </conditionalFormatting>
  <conditionalFormatting sqref="E53:L53">
    <cfRule type="top10" dxfId="9848" priority="67" rank="1"/>
  </conditionalFormatting>
  <conditionalFormatting sqref="E55:L55">
    <cfRule type="top10" dxfId="9847" priority="66" rank="1"/>
  </conditionalFormatting>
  <conditionalFormatting sqref="E57:L57">
    <cfRule type="top10" dxfId="9846" priority="65" rank="1"/>
  </conditionalFormatting>
  <conditionalFormatting sqref="E59:L59">
    <cfRule type="top10" dxfId="9845" priority="64" rank="1"/>
  </conditionalFormatting>
  <conditionalFormatting sqref="E61:L61">
    <cfRule type="top10" dxfId="9844" priority="63" rank="1"/>
  </conditionalFormatting>
  <conditionalFormatting sqref="E63:L63">
    <cfRule type="top10" dxfId="9843" priority="62" rank="1"/>
  </conditionalFormatting>
  <conditionalFormatting sqref="E65:L65">
    <cfRule type="top10" dxfId="9842" priority="61" rank="1"/>
  </conditionalFormatting>
  <conditionalFormatting sqref="E67:L67">
    <cfRule type="top10" dxfId="9841" priority="60" rank="1"/>
  </conditionalFormatting>
  <conditionalFormatting sqref="E69:L69">
    <cfRule type="top10" dxfId="9840" priority="59" rank="1"/>
  </conditionalFormatting>
  <conditionalFormatting sqref="E71:L71">
    <cfRule type="top10" dxfId="9839" priority="58" rank="1"/>
  </conditionalFormatting>
  <conditionalFormatting sqref="E73:L73">
    <cfRule type="top10" dxfId="9838" priority="57" rank="1"/>
  </conditionalFormatting>
  <conditionalFormatting sqref="E75:L75">
    <cfRule type="top10" dxfId="9837" priority="56" rank="1"/>
  </conditionalFormatting>
  <conditionalFormatting sqref="E77:L77">
    <cfRule type="top10" dxfId="9836" priority="55" rank="1"/>
  </conditionalFormatting>
  <conditionalFormatting sqref="E79:L79">
    <cfRule type="top10" dxfId="9835" priority="54" rank="1"/>
  </conditionalFormatting>
  <conditionalFormatting sqref="E81:L81">
    <cfRule type="top10" dxfId="9834" priority="53" rank="1"/>
  </conditionalFormatting>
  <conditionalFormatting sqref="E83:L83">
    <cfRule type="top10" dxfId="9833" priority="52" rank="1"/>
  </conditionalFormatting>
  <conditionalFormatting sqref="E85:L85">
    <cfRule type="top10" dxfId="9832" priority="51" rank="1"/>
  </conditionalFormatting>
  <conditionalFormatting sqref="E87:L87">
    <cfRule type="top10" dxfId="9831" priority="50" rank="1"/>
  </conditionalFormatting>
  <conditionalFormatting sqref="E89:L89">
    <cfRule type="top10" dxfId="9830" priority="49" rank="1"/>
  </conditionalFormatting>
  <conditionalFormatting sqref="E91:L91">
    <cfRule type="top10" dxfId="9829" priority="48" rank="1"/>
  </conditionalFormatting>
  <conditionalFormatting sqref="E93:L93">
    <cfRule type="top10" dxfId="9828" priority="47" rank="1"/>
  </conditionalFormatting>
  <conditionalFormatting sqref="E95:L95">
    <cfRule type="top10" dxfId="9827" priority="46" rank="1"/>
  </conditionalFormatting>
  <conditionalFormatting sqref="E97:L97">
    <cfRule type="top10" dxfId="9826" priority="45" rank="1"/>
  </conditionalFormatting>
  <conditionalFormatting sqref="E99:L99">
    <cfRule type="top10" dxfId="9825" priority="44" rank="1"/>
  </conditionalFormatting>
  <conditionalFormatting sqref="E101:L101">
    <cfRule type="top10" dxfId="9824" priority="43" rank="1"/>
  </conditionalFormatting>
  <conditionalFormatting sqref="E103:L103">
    <cfRule type="top10" dxfId="9823" priority="42" rank="1"/>
  </conditionalFormatting>
  <conditionalFormatting sqref="E105:L105">
    <cfRule type="top10" dxfId="9822" priority="41" rank="1"/>
  </conditionalFormatting>
  <conditionalFormatting sqref="E107:L107">
    <cfRule type="top10" dxfId="9821" priority="40" rank="1"/>
  </conditionalFormatting>
  <conditionalFormatting sqref="E109:L109">
    <cfRule type="top10" dxfId="9820" priority="39" rank="1"/>
  </conditionalFormatting>
  <conditionalFormatting sqref="E111:L111">
    <cfRule type="top10" dxfId="9819" priority="38" rank="1"/>
  </conditionalFormatting>
  <conditionalFormatting sqref="E113:L113">
    <cfRule type="top10" dxfId="9818" priority="37" rank="1"/>
  </conditionalFormatting>
  <conditionalFormatting sqref="E115:L115">
    <cfRule type="top10" dxfId="9817" priority="36" rank="1"/>
  </conditionalFormatting>
  <conditionalFormatting sqref="E117:L117">
    <cfRule type="top10" dxfId="9816" priority="35" rank="1"/>
  </conditionalFormatting>
  <conditionalFormatting sqref="E119:L119">
    <cfRule type="top10" dxfId="9815" priority="34" rank="1"/>
  </conditionalFormatting>
  <conditionalFormatting sqref="E121:L121">
    <cfRule type="top10" dxfId="9814" priority="33" rank="1"/>
  </conditionalFormatting>
  <conditionalFormatting sqref="E123:L123">
    <cfRule type="top10" dxfId="9813" priority="32" rank="1"/>
  </conditionalFormatting>
  <conditionalFormatting sqref="E125:L125">
    <cfRule type="top10" dxfId="9812" priority="31" rank="1"/>
  </conditionalFormatting>
  <conditionalFormatting sqref="E127:L127">
    <cfRule type="top10" dxfId="9811" priority="30" rank="1"/>
  </conditionalFormatting>
  <conditionalFormatting sqref="E129:L129">
    <cfRule type="top10" dxfId="9810" priority="29" rank="1"/>
  </conditionalFormatting>
  <conditionalFormatting sqref="E131:L131">
    <cfRule type="top10" dxfId="9809" priority="28" rank="1"/>
  </conditionalFormatting>
  <conditionalFormatting sqref="E133:L133">
    <cfRule type="top10" dxfId="9808" priority="27" rank="1"/>
  </conditionalFormatting>
  <conditionalFormatting sqref="E135:L135">
    <cfRule type="top10" dxfId="9807" priority="26" rank="1"/>
  </conditionalFormatting>
  <conditionalFormatting sqref="E137:L137">
    <cfRule type="top10" dxfId="9806" priority="25" rank="1"/>
  </conditionalFormatting>
  <conditionalFormatting sqref="E139:L139">
    <cfRule type="top10" dxfId="9805" priority="24" rank="1"/>
  </conditionalFormatting>
  <conditionalFormatting sqref="E141:L141">
    <cfRule type="top10" dxfId="9804" priority="23" rank="1"/>
  </conditionalFormatting>
  <conditionalFormatting sqref="E143:L143">
    <cfRule type="top10" dxfId="9803" priority="22" rank="1"/>
  </conditionalFormatting>
  <conditionalFormatting sqref="E145:L145">
    <cfRule type="top10" dxfId="9802" priority="21" rank="1"/>
  </conditionalFormatting>
  <conditionalFormatting sqref="E147:L147">
    <cfRule type="top10" dxfId="9801" priority="20" rank="1"/>
  </conditionalFormatting>
  <conditionalFormatting sqref="E149:L149">
    <cfRule type="top10" dxfId="9800" priority="19" rank="1"/>
  </conditionalFormatting>
  <conditionalFormatting sqref="E151:L151">
    <cfRule type="top10" dxfId="9799" priority="18" rank="1"/>
  </conditionalFormatting>
  <conditionalFormatting sqref="E153:L153">
    <cfRule type="top10" dxfId="9798" priority="17" rank="1"/>
  </conditionalFormatting>
  <conditionalFormatting sqref="E155:L155">
    <cfRule type="top10" dxfId="9797" priority="16" rank="1"/>
  </conditionalFormatting>
  <conditionalFormatting sqref="E157:L157">
    <cfRule type="top10" dxfId="9796" priority="15" rank="1"/>
  </conditionalFormatting>
  <conditionalFormatting sqref="E159:L159">
    <cfRule type="top10" dxfId="9795" priority="14" rank="1"/>
  </conditionalFormatting>
  <conditionalFormatting sqref="E161:L161">
    <cfRule type="top10" dxfId="9794" priority="13" rank="1"/>
  </conditionalFormatting>
  <conditionalFormatting sqref="E163:L163">
    <cfRule type="top10" dxfId="9793" priority="12" rank="1"/>
  </conditionalFormatting>
  <conditionalFormatting sqref="E165:L165">
    <cfRule type="top10" dxfId="9792" priority="11" rank="1"/>
  </conditionalFormatting>
  <conditionalFormatting sqref="E167:L167">
    <cfRule type="top10" dxfId="9791" priority="10" rank="1"/>
  </conditionalFormatting>
  <conditionalFormatting sqref="E169:L169">
    <cfRule type="top10" dxfId="9790" priority="9" rank="1"/>
  </conditionalFormatting>
  <conditionalFormatting sqref="E171:L171">
    <cfRule type="top10" dxfId="9789" priority="8" rank="1"/>
  </conditionalFormatting>
  <conditionalFormatting sqref="E173:L173">
    <cfRule type="top10" dxfId="9788" priority="7" rank="1"/>
  </conditionalFormatting>
  <conditionalFormatting sqref="E175:L175">
    <cfRule type="top10" dxfId="9787" priority="6" rank="1"/>
  </conditionalFormatting>
  <conditionalFormatting sqref="E177:L177">
    <cfRule type="top10" dxfId="9786" priority="5" rank="1"/>
  </conditionalFormatting>
  <conditionalFormatting sqref="E179:L179">
    <cfRule type="top10" dxfId="9785" priority="4" rank="1"/>
  </conditionalFormatting>
  <conditionalFormatting sqref="E181:L181">
    <cfRule type="top10" dxfId="9784" priority="3" rank="1"/>
  </conditionalFormatting>
  <conditionalFormatting sqref="E183:L183">
    <cfRule type="top10" dxfId="9783" priority="2" rank="1"/>
  </conditionalFormatting>
  <conditionalFormatting sqref="E185:L185">
    <cfRule type="top10" dxfId="978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24</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14</v>
      </c>
      <c r="C10" s="52" t="s">
        <v>144</v>
      </c>
      <c r="D10" s="34">
        <v>69</v>
      </c>
      <c r="E10" s="35">
        <v>21</v>
      </c>
      <c r="F10" s="36">
        <v>21</v>
      </c>
      <c r="G10" s="36">
        <v>29</v>
      </c>
      <c r="H10" s="36">
        <v>20</v>
      </c>
      <c r="I10" s="36">
        <v>18</v>
      </c>
      <c r="J10" s="36">
        <v>1</v>
      </c>
      <c r="K10" s="36">
        <v>6</v>
      </c>
      <c r="L10" s="36">
        <v>6</v>
      </c>
    </row>
    <row r="11" spans="1:12" ht="15.95" customHeight="1">
      <c r="B11" s="58"/>
      <c r="C11" s="53"/>
      <c r="D11" s="18">
        <v>1</v>
      </c>
      <c r="E11" s="19">
        <v>0.30434782608695654</v>
      </c>
      <c r="F11" s="20">
        <v>0.30434782608695654</v>
      </c>
      <c r="G11" s="20">
        <v>0.42028985507246375</v>
      </c>
      <c r="H11" s="20">
        <v>0.28985507246376813</v>
      </c>
      <c r="I11" s="20">
        <v>0.2608695652173913</v>
      </c>
      <c r="J11" s="20">
        <v>1.4492753623188406E-2</v>
      </c>
      <c r="K11" s="20">
        <v>8.6956521739130432E-2</v>
      </c>
      <c r="L11" s="20">
        <v>8.6956521739130432E-2</v>
      </c>
    </row>
    <row r="12" spans="1:12" ht="15.95" customHeight="1">
      <c r="B12" s="58"/>
      <c r="C12" s="54" t="s">
        <v>145</v>
      </c>
      <c r="D12" s="21">
        <v>118</v>
      </c>
      <c r="E12" s="22">
        <v>15</v>
      </c>
      <c r="F12" s="23">
        <v>33</v>
      </c>
      <c r="G12" s="23">
        <v>57</v>
      </c>
      <c r="H12" s="23">
        <v>35</v>
      </c>
      <c r="I12" s="23">
        <v>33</v>
      </c>
      <c r="J12" s="23">
        <v>6</v>
      </c>
      <c r="K12" s="23">
        <v>13</v>
      </c>
      <c r="L12" s="23">
        <v>8</v>
      </c>
    </row>
    <row r="13" spans="1:12" ht="15.95" customHeight="1">
      <c r="B13" s="58"/>
      <c r="C13" s="53"/>
      <c r="D13" s="24">
        <v>1</v>
      </c>
      <c r="E13" s="19">
        <v>0.1271186440677966</v>
      </c>
      <c r="F13" s="20">
        <v>0.27966101694915252</v>
      </c>
      <c r="G13" s="20">
        <v>0.48305084745762711</v>
      </c>
      <c r="H13" s="20">
        <v>0.29661016949152541</v>
      </c>
      <c r="I13" s="20">
        <v>0.27966101694915252</v>
      </c>
      <c r="J13" s="20">
        <v>5.0847457627118647E-2</v>
      </c>
      <c r="K13" s="20">
        <v>0.11016949152542373</v>
      </c>
      <c r="L13" s="20">
        <v>6.7796610169491525E-2</v>
      </c>
    </row>
    <row r="14" spans="1:12" ht="15.95" customHeight="1">
      <c r="B14" s="58"/>
      <c r="C14" s="54" t="s">
        <v>136</v>
      </c>
      <c r="D14" s="21">
        <v>107</v>
      </c>
      <c r="E14" s="22">
        <v>27</v>
      </c>
      <c r="F14" s="23">
        <v>34</v>
      </c>
      <c r="G14" s="23">
        <v>44</v>
      </c>
      <c r="H14" s="23">
        <v>36</v>
      </c>
      <c r="I14" s="23">
        <v>25</v>
      </c>
      <c r="J14" s="23">
        <v>7</v>
      </c>
      <c r="K14" s="23">
        <v>19</v>
      </c>
      <c r="L14" s="23">
        <v>5</v>
      </c>
    </row>
    <row r="15" spans="1:12" ht="15.95" customHeight="1">
      <c r="B15" s="58"/>
      <c r="C15" s="53"/>
      <c r="D15" s="24">
        <v>1</v>
      </c>
      <c r="E15" s="19">
        <v>0.25233644859813081</v>
      </c>
      <c r="F15" s="20">
        <v>0.31775700934579437</v>
      </c>
      <c r="G15" s="20">
        <v>0.41121495327102803</v>
      </c>
      <c r="H15" s="20">
        <v>0.3364485981308411</v>
      </c>
      <c r="I15" s="20">
        <v>0.23364485981308411</v>
      </c>
      <c r="J15" s="20">
        <v>6.5420560747663545E-2</v>
      </c>
      <c r="K15" s="20">
        <v>0.17757009345794392</v>
      </c>
      <c r="L15" s="20">
        <v>4.6728971962616821E-2</v>
      </c>
    </row>
    <row r="16" spans="1:12" ht="15.95" customHeight="1">
      <c r="B16" s="58"/>
      <c r="C16" s="54" t="s">
        <v>146</v>
      </c>
      <c r="D16" s="21">
        <v>443</v>
      </c>
      <c r="E16" s="22">
        <v>119</v>
      </c>
      <c r="F16" s="23">
        <v>146</v>
      </c>
      <c r="G16" s="23">
        <v>227</v>
      </c>
      <c r="H16" s="23">
        <v>137</v>
      </c>
      <c r="I16" s="23">
        <v>117</v>
      </c>
      <c r="J16" s="23">
        <v>28</v>
      </c>
      <c r="K16" s="23">
        <v>60</v>
      </c>
      <c r="L16" s="23">
        <v>8</v>
      </c>
    </row>
    <row r="17" spans="1:12" ht="15.95" customHeight="1">
      <c r="B17" s="58"/>
      <c r="C17" s="53"/>
      <c r="D17" s="24">
        <v>1</v>
      </c>
      <c r="E17" s="19">
        <v>0.26862302483069977</v>
      </c>
      <c r="F17" s="20">
        <v>0.32957110609480811</v>
      </c>
      <c r="G17" s="20">
        <v>0.51241534988713322</v>
      </c>
      <c r="H17" s="20">
        <v>0.30925507900677202</v>
      </c>
      <c r="I17" s="20">
        <v>0.26410835214446954</v>
      </c>
      <c r="J17" s="20">
        <v>6.320541760722348E-2</v>
      </c>
      <c r="K17" s="20">
        <v>0.13544018058690746</v>
      </c>
      <c r="L17" s="20">
        <v>1.8058690744920992E-2</v>
      </c>
    </row>
    <row r="18" spans="1:12" ht="15.95" customHeight="1">
      <c r="B18" s="58"/>
      <c r="C18" s="54" t="s">
        <v>147</v>
      </c>
      <c r="D18" s="21">
        <v>876</v>
      </c>
      <c r="E18" s="22">
        <v>179</v>
      </c>
      <c r="F18" s="23">
        <v>249</v>
      </c>
      <c r="G18" s="23">
        <v>503</v>
      </c>
      <c r="H18" s="23">
        <v>317</v>
      </c>
      <c r="I18" s="23">
        <v>235</v>
      </c>
      <c r="J18" s="23">
        <v>69</v>
      </c>
      <c r="K18" s="23">
        <v>92</v>
      </c>
      <c r="L18" s="23">
        <v>21</v>
      </c>
    </row>
    <row r="19" spans="1:12" ht="15.95" customHeight="1">
      <c r="B19" s="58"/>
      <c r="C19" s="53"/>
      <c r="D19" s="24">
        <v>1</v>
      </c>
      <c r="E19" s="19">
        <v>0.204337899543379</v>
      </c>
      <c r="F19" s="20">
        <v>0.28424657534246578</v>
      </c>
      <c r="G19" s="20">
        <v>0.57420091324200917</v>
      </c>
      <c r="H19" s="20">
        <v>0.36187214611872148</v>
      </c>
      <c r="I19" s="20">
        <v>0.2682648401826484</v>
      </c>
      <c r="J19" s="20">
        <v>7.8767123287671229E-2</v>
      </c>
      <c r="K19" s="20">
        <v>0.1050228310502283</v>
      </c>
      <c r="L19" s="20">
        <v>2.3972602739726026E-2</v>
      </c>
    </row>
    <row r="20" spans="1:12" ht="15.95" customHeight="1">
      <c r="B20" s="58"/>
      <c r="C20" s="54" t="s">
        <v>148</v>
      </c>
      <c r="D20" s="21">
        <v>12124</v>
      </c>
      <c r="E20" s="22">
        <v>674</v>
      </c>
      <c r="F20" s="23">
        <v>1824</v>
      </c>
      <c r="G20" s="23">
        <v>7312</v>
      </c>
      <c r="H20" s="23">
        <v>3653</v>
      </c>
      <c r="I20" s="23">
        <v>2272</v>
      </c>
      <c r="J20" s="23">
        <v>1138</v>
      </c>
      <c r="K20" s="23">
        <v>1994</v>
      </c>
      <c r="L20" s="23">
        <v>369</v>
      </c>
    </row>
    <row r="21" spans="1:12" ht="15.95" customHeight="1">
      <c r="B21" s="58"/>
      <c r="C21" s="59"/>
      <c r="D21" s="18">
        <v>1</v>
      </c>
      <c r="E21" s="32">
        <v>5.5592213790828113E-2</v>
      </c>
      <c r="F21" s="33">
        <v>0.15044539755856154</v>
      </c>
      <c r="G21" s="33">
        <v>0.60310128670405805</v>
      </c>
      <c r="H21" s="33">
        <v>0.30130320026393931</v>
      </c>
      <c r="I21" s="33">
        <v>0.18739689871329593</v>
      </c>
      <c r="J21" s="33">
        <v>9.3863411415374465E-2</v>
      </c>
      <c r="K21" s="33">
        <v>0.16446717255031343</v>
      </c>
      <c r="L21" s="33">
        <v>3.0435499835037943E-2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9781" priority="90" rank="1"/>
  </conditionalFormatting>
  <conditionalFormatting sqref="E11:L11">
    <cfRule type="top10" dxfId="9780" priority="89" rank="1"/>
  </conditionalFormatting>
  <conditionalFormatting sqref="E13:L13">
    <cfRule type="top10" dxfId="9779" priority="88" rank="1"/>
  </conditionalFormatting>
  <conditionalFormatting sqref="E15:L15">
    <cfRule type="top10" dxfId="9778" priority="87" rank="1"/>
  </conditionalFormatting>
  <conditionalFormatting sqref="E17:L17">
    <cfRule type="top10" dxfId="9777" priority="86" rank="1"/>
  </conditionalFormatting>
  <conditionalFormatting sqref="E19:L19">
    <cfRule type="top10" dxfId="9776" priority="85" rank="1"/>
  </conditionalFormatting>
  <conditionalFormatting sqref="E21:L21">
    <cfRule type="top10" dxfId="9775" priority="84" rank="1"/>
  </conditionalFormatting>
  <conditionalFormatting sqref="E23:L23">
    <cfRule type="top10" dxfId="9774" priority="82" rank="1"/>
  </conditionalFormatting>
  <conditionalFormatting sqref="E25:L25">
    <cfRule type="top10" dxfId="9773" priority="81" rank="1"/>
  </conditionalFormatting>
  <conditionalFormatting sqref="E27:L27">
    <cfRule type="top10" dxfId="9772" priority="80" rank="1"/>
  </conditionalFormatting>
  <conditionalFormatting sqref="E29:L29">
    <cfRule type="top10" dxfId="9771" priority="79" rank="1"/>
  </conditionalFormatting>
  <conditionalFormatting sqref="E31:L31">
    <cfRule type="top10" dxfId="9770" priority="78" rank="1"/>
  </conditionalFormatting>
  <conditionalFormatting sqref="E33:L33">
    <cfRule type="top10" dxfId="9769" priority="77" rank="1"/>
  </conditionalFormatting>
  <conditionalFormatting sqref="E35:L35">
    <cfRule type="top10" dxfId="9768" priority="76" rank="1"/>
  </conditionalFormatting>
  <conditionalFormatting sqref="E37:L37">
    <cfRule type="top10" dxfId="9767" priority="75" rank="1"/>
  </conditionalFormatting>
  <conditionalFormatting sqref="E39:L39">
    <cfRule type="top10" dxfId="9766" priority="74" rank="1"/>
  </conditionalFormatting>
  <conditionalFormatting sqref="E41:L41">
    <cfRule type="top10" dxfId="9765" priority="73" rank="1"/>
  </conditionalFormatting>
  <conditionalFormatting sqref="E43:L43">
    <cfRule type="top10" dxfId="9764" priority="72" rank="1"/>
  </conditionalFormatting>
  <conditionalFormatting sqref="E45:L45">
    <cfRule type="top10" dxfId="9763" priority="71" rank="1"/>
  </conditionalFormatting>
  <conditionalFormatting sqref="E47:L47">
    <cfRule type="top10" dxfId="9762" priority="70" rank="1"/>
  </conditionalFormatting>
  <conditionalFormatting sqref="E49:L49">
    <cfRule type="top10" dxfId="9761" priority="69" rank="1"/>
  </conditionalFormatting>
  <conditionalFormatting sqref="E51:L51">
    <cfRule type="top10" dxfId="9760" priority="68" rank="1"/>
  </conditionalFormatting>
  <conditionalFormatting sqref="E53:L53">
    <cfRule type="top10" dxfId="9759" priority="67" rank="1"/>
  </conditionalFormatting>
  <conditionalFormatting sqref="E55:L55">
    <cfRule type="top10" dxfId="9758" priority="66" rank="1"/>
  </conditionalFormatting>
  <conditionalFormatting sqref="E57:L57">
    <cfRule type="top10" dxfId="9757" priority="65" rank="1"/>
  </conditionalFormatting>
  <conditionalFormatting sqref="E59:L59">
    <cfRule type="top10" dxfId="9756" priority="64" rank="1"/>
  </conditionalFormatting>
  <conditionalFormatting sqref="E61:L61">
    <cfRule type="top10" dxfId="9755" priority="63" rank="1"/>
  </conditionalFormatting>
  <conditionalFormatting sqref="E63:L63">
    <cfRule type="top10" dxfId="9754" priority="62" rank="1"/>
  </conditionalFormatting>
  <conditionalFormatting sqref="E65:L65">
    <cfRule type="top10" dxfId="9753" priority="61" rank="1"/>
  </conditionalFormatting>
  <conditionalFormatting sqref="E67:L67">
    <cfRule type="top10" dxfId="9752" priority="60" rank="1"/>
  </conditionalFormatting>
  <conditionalFormatting sqref="E69:L69">
    <cfRule type="top10" dxfId="9751" priority="59" rank="1"/>
  </conditionalFormatting>
  <conditionalFormatting sqref="E71:L71">
    <cfRule type="top10" dxfId="9750" priority="58" rank="1"/>
  </conditionalFormatting>
  <conditionalFormatting sqref="E73:L73">
    <cfRule type="top10" dxfId="9749" priority="57" rank="1"/>
  </conditionalFormatting>
  <conditionalFormatting sqref="E75:L75">
    <cfRule type="top10" dxfId="9748" priority="56" rank="1"/>
  </conditionalFormatting>
  <conditionalFormatting sqref="E77:L77">
    <cfRule type="top10" dxfId="9747" priority="55" rank="1"/>
  </conditionalFormatting>
  <conditionalFormatting sqref="E79:L79">
    <cfRule type="top10" dxfId="9746" priority="54" rank="1"/>
  </conditionalFormatting>
  <conditionalFormatting sqref="E81:L81">
    <cfRule type="top10" dxfId="9745" priority="53" rank="1"/>
  </conditionalFormatting>
  <conditionalFormatting sqref="E83:L83">
    <cfRule type="top10" dxfId="9744" priority="52" rank="1"/>
  </conditionalFormatting>
  <conditionalFormatting sqref="E85:L85">
    <cfRule type="top10" dxfId="9743" priority="51" rank="1"/>
  </conditionalFormatting>
  <conditionalFormatting sqref="E87:L87">
    <cfRule type="top10" dxfId="9742" priority="50" rank="1"/>
  </conditionalFormatting>
  <conditionalFormatting sqref="E89:L89">
    <cfRule type="top10" dxfId="9741" priority="49" rank="1"/>
  </conditionalFormatting>
  <conditionalFormatting sqref="E91:L91">
    <cfRule type="top10" dxfId="9740" priority="48" rank="1"/>
  </conditionalFormatting>
  <conditionalFormatting sqref="E93:L93">
    <cfRule type="top10" dxfId="9739" priority="47" rank="1"/>
  </conditionalFormatting>
  <conditionalFormatting sqref="E95:L95">
    <cfRule type="top10" dxfId="9738" priority="46" rank="1"/>
  </conditionalFormatting>
  <conditionalFormatting sqref="E97:L97">
    <cfRule type="top10" dxfId="9737" priority="45" rank="1"/>
  </conditionalFormatting>
  <conditionalFormatting sqref="E99:L99">
    <cfRule type="top10" dxfId="9736" priority="44" rank="1"/>
  </conditionalFormatting>
  <conditionalFormatting sqref="E101:L101">
    <cfRule type="top10" dxfId="9735" priority="43" rank="1"/>
  </conditionalFormatting>
  <conditionalFormatting sqref="E103:L103">
    <cfRule type="top10" dxfId="9734" priority="42" rank="1"/>
  </conditionalFormatting>
  <conditionalFormatting sqref="E105:L105">
    <cfRule type="top10" dxfId="9733" priority="41" rank="1"/>
  </conditionalFormatting>
  <conditionalFormatting sqref="E107:L107">
    <cfRule type="top10" dxfId="9732" priority="40" rank="1"/>
  </conditionalFormatting>
  <conditionalFormatting sqref="E109:L109">
    <cfRule type="top10" dxfId="9731" priority="39" rank="1"/>
  </conditionalFormatting>
  <conditionalFormatting sqref="E111:L111">
    <cfRule type="top10" dxfId="9730" priority="38" rank="1"/>
  </conditionalFormatting>
  <conditionalFormatting sqref="E113:L113">
    <cfRule type="top10" dxfId="9729" priority="37" rank="1"/>
  </conditionalFormatting>
  <conditionalFormatting sqref="E115:L115">
    <cfRule type="top10" dxfId="9728" priority="36" rank="1"/>
  </conditionalFormatting>
  <conditionalFormatting sqref="E117:L117">
    <cfRule type="top10" dxfId="9727" priority="35" rank="1"/>
  </conditionalFormatting>
  <conditionalFormatting sqref="E119:L119">
    <cfRule type="top10" dxfId="9726" priority="34" rank="1"/>
  </conditionalFormatting>
  <conditionalFormatting sqref="E121:L121">
    <cfRule type="top10" dxfId="9725" priority="33" rank="1"/>
  </conditionalFormatting>
  <conditionalFormatting sqref="E123:L123">
    <cfRule type="top10" dxfId="9724" priority="32" rank="1"/>
  </conditionalFormatting>
  <conditionalFormatting sqref="E125:L125">
    <cfRule type="top10" dxfId="9723" priority="31" rank="1"/>
  </conditionalFormatting>
  <conditionalFormatting sqref="E127:L127">
    <cfRule type="top10" dxfId="9722" priority="30" rank="1"/>
  </conditionalFormatting>
  <conditionalFormatting sqref="E129:L129">
    <cfRule type="top10" dxfId="9721" priority="29" rank="1"/>
  </conditionalFormatting>
  <conditionalFormatting sqref="E131:L131">
    <cfRule type="top10" dxfId="9720" priority="28" rank="1"/>
  </conditionalFormatting>
  <conditionalFormatting sqref="E133:L133">
    <cfRule type="top10" dxfId="9719" priority="27" rank="1"/>
  </conditionalFormatting>
  <conditionalFormatting sqref="E135:L135">
    <cfRule type="top10" dxfId="9718" priority="26" rank="1"/>
  </conditionalFormatting>
  <conditionalFormatting sqref="E137:L137">
    <cfRule type="top10" dxfId="9717" priority="25" rank="1"/>
  </conditionalFormatting>
  <conditionalFormatting sqref="E139:L139">
    <cfRule type="top10" dxfId="9716" priority="24" rank="1"/>
  </conditionalFormatting>
  <conditionalFormatting sqref="E141:L141">
    <cfRule type="top10" dxfId="9715" priority="23" rank="1"/>
  </conditionalFormatting>
  <conditionalFormatting sqref="E143:L143">
    <cfRule type="top10" dxfId="9714" priority="22" rank="1"/>
  </conditionalFormatting>
  <conditionalFormatting sqref="E145:L145">
    <cfRule type="top10" dxfId="9713" priority="21" rank="1"/>
  </conditionalFormatting>
  <conditionalFormatting sqref="E147:L147">
    <cfRule type="top10" dxfId="9712" priority="20" rank="1"/>
  </conditionalFormatting>
  <conditionalFormatting sqref="E149:L149">
    <cfRule type="top10" dxfId="9711" priority="19" rank="1"/>
  </conditionalFormatting>
  <conditionalFormatting sqref="E151:L151">
    <cfRule type="top10" dxfId="9710" priority="18" rank="1"/>
  </conditionalFormatting>
  <conditionalFormatting sqref="E153:L153">
    <cfRule type="top10" dxfId="9709" priority="17" rank="1"/>
  </conditionalFormatting>
  <conditionalFormatting sqref="E155:L155">
    <cfRule type="top10" dxfId="9708" priority="16" rank="1"/>
  </conditionalFormatting>
  <conditionalFormatting sqref="E157:L157">
    <cfRule type="top10" dxfId="9707" priority="15" rank="1"/>
  </conditionalFormatting>
  <conditionalFormatting sqref="E159:L159">
    <cfRule type="top10" dxfId="9706" priority="14" rank="1"/>
  </conditionalFormatting>
  <conditionalFormatting sqref="E161:L161">
    <cfRule type="top10" dxfId="9705" priority="13" rank="1"/>
  </conditionalFormatting>
  <conditionalFormatting sqref="E163:L163">
    <cfRule type="top10" dxfId="9704" priority="12" rank="1"/>
  </conditionalFormatting>
  <conditionalFormatting sqref="E165:L165">
    <cfRule type="top10" dxfId="9703" priority="11" rank="1"/>
  </conditionalFormatting>
  <conditionalFormatting sqref="E167:L167">
    <cfRule type="top10" dxfId="9702" priority="10" rank="1"/>
  </conditionalFormatting>
  <conditionalFormatting sqref="E169:L169">
    <cfRule type="top10" dxfId="9701" priority="9" rank="1"/>
  </conditionalFormatting>
  <conditionalFormatting sqref="E171:L171">
    <cfRule type="top10" dxfId="9700" priority="8" rank="1"/>
  </conditionalFormatting>
  <conditionalFormatting sqref="E173:L173">
    <cfRule type="top10" dxfId="9699" priority="7" rank="1"/>
  </conditionalFormatting>
  <conditionalFormatting sqref="E175:L175">
    <cfRule type="top10" dxfId="9698" priority="6" rank="1"/>
  </conditionalFormatting>
  <conditionalFormatting sqref="E177:L177">
    <cfRule type="top10" dxfId="9697" priority="5" rank="1"/>
  </conditionalFormatting>
  <conditionalFormatting sqref="E179:L179">
    <cfRule type="top10" dxfId="9696" priority="4" rank="1"/>
  </conditionalFormatting>
  <conditionalFormatting sqref="E181:L181">
    <cfRule type="top10" dxfId="9695" priority="3" rank="1"/>
  </conditionalFormatting>
  <conditionalFormatting sqref="E183:L183">
    <cfRule type="top10" dxfId="9694" priority="2" rank="1"/>
  </conditionalFormatting>
  <conditionalFormatting sqref="E185:L185">
    <cfRule type="top10" dxfId="969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25</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16</v>
      </c>
      <c r="C10" s="52" t="s">
        <v>144</v>
      </c>
      <c r="D10" s="34">
        <v>36</v>
      </c>
      <c r="E10" s="35">
        <v>8</v>
      </c>
      <c r="F10" s="36">
        <v>12</v>
      </c>
      <c r="G10" s="36">
        <v>15</v>
      </c>
      <c r="H10" s="36">
        <v>10</v>
      </c>
      <c r="I10" s="36">
        <v>9</v>
      </c>
      <c r="J10" s="36">
        <v>4</v>
      </c>
      <c r="K10" s="36">
        <v>4</v>
      </c>
      <c r="L10" s="36">
        <v>4</v>
      </c>
    </row>
    <row r="11" spans="1:12" ht="15.95" customHeight="1">
      <c r="B11" s="58"/>
      <c r="C11" s="53"/>
      <c r="D11" s="18">
        <v>1</v>
      </c>
      <c r="E11" s="19">
        <v>0.22222222222222221</v>
      </c>
      <c r="F11" s="20">
        <v>0.33333333333333331</v>
      </c>
      <c r="G11" s="20">
        <v>0.41666666666666669</v>
      </c>
      <c r="H11" s="20">
        <v>0.27777777777777779</v>
      </c>
      <c r="I11" s="20">
        <v>0.25</v>
      </c>
      <c r="J11" s="20">
        <v>0.1111111111111111</v>
      </c>
      <c r="K11" s="20">
        <v>0.1111111111111111</v>
      </c>
      <c r="L11" s="20">
        <v>0.1111111111111111</v>
      </c>
    </row>
    <row r="12" spans="1:12" ht="15.95" customHeight="1">
      <c r="B12" s="58"/>
      <c r="C12" s="54" t="s">
        <v>145</v>
      </c>
      <c r="D12" s="21">
        <v>35</v>
      </c>
      <c r="E12" s="22">
        <v>7</v>
      </c>
      <c r="F12" s="23">
        <v>11</v>
      </c>
      <c r="G12" s="23">
        <v>18</v>
      </c>
      <c r="H12" s="23">
        <v>9</v>
      </c>
      <c r="I12" s="23">
        <v>8</v>
      </c>
      <c r="J12" s="23">
        <v>3</v>
      </c>
      <c r="K12" s="23">
        <v>3</v>
      </c>
      <c r="L12" s="23">
        <v>3</v>
      </c>
    </row>
    <row r="13" spans="1:12" ht="15.95" customHeight="1">
      <c r="B13" s="58"/>
      <c r="C13" s="53"/>
      <c r="D13" s="24">
        <v>1</v>
      </c>
      <c r="E13" s="19">
        <v>0.2</v>
      </c>
      <c r="F13" s="20">
        <v>0.31428571428571428</v>
      </c>
      <c r="G13" s="20">
        <v>0.51428571428571423</v>
      </c>
      <c r="H13" s="20">
        <v>0.25714285714285712</v>
      </c>
      <c r="I13" s="20">
        <v>0.22857142857142856</v>
      </c>
      <c r="J13" s="20">
        <v>8.5714285714285715E-2</v>
      </c>
      <c r="K13" s="20">
        <v>8.5714285714285715E-2</v>
      </c>
      <c r="L13" s="20">
        <v>8.5714285714285715E-2</v>
      </c>
    </row>
    <row r="14" spans="1:12" ht="15.95" customHeight="1">
      <c r="B14" s="58"/>
      <c r="C14" s="54" t="s">
        <v>136</v>
      </c>
      <c r="D14" s="21">
        <v>34</v>
      </c>
      <c r="E14" s="22">
        <v>7</v>
      </c>
      <c r="F14" s="23">
        <v>7</v>
      </c>
      <c r="G14" s="23">
        <v>13</v>
      </c>
      <c r="H14" s="23">
        <v>11</v>
      </c>
      <c r="I14" s="23">
        <v>14</v>
      </c>
      <c r="J14" s="23">
        <v>3</v>
      </c>
      <c r="K14" s="23">
        <v>3</v>
      </c>
      <c r="L14" s="23">
        <v>2</v>
      </c>
    </row>
    <row r="15" spans="1:12" ht="15.95" customHeight="1">
      <c r="B15" s="58"/>
      <c r="C15" s="53"/>
      <c r="D15" s="24">
        <v>1</v>
      </c>
      <c r="E15" s="19">
        <v>0.20588235294117646</v>
      </c>
      <c r="F15" s="20">
        <v>0.20588235294117646</v>
      </c>
      <c r="G15" s="20">
        <v>0.38235294117647056</v>
      </c>
      <c r="H15" s="20">
        <v>0.3235294117647059</v>
      </c>
      <c r="I15" s="20">
        <v>0.41176470588235292</v>
      </c>
      <c r="J15" s="20">
        <v>8.8235294117647065E-2</v>
      </c>
      <c r="K15" s="20">
        <v>8.8235294117647065E-2</v>
      </c>
      <c r="L15" s="20">
        <v>5.8823529411764705E-2</v>
      </c>
    </row>
    <row r="16" spans="1:12" ht="15.95" customHeight="1">
      <c r="B16" s="58"/>
      <c r="C16" s="54" t="s">
        <v>146</v>
      </c>
      <c r="D16" s="21">
        <v>232</v>
      </c>
      <c r="E16" s="22">
        <v>74</v>
      </c>
      <c r="F16" s="23">
        <v>71</v>
      </c>
      <c r="G16" s="23">
        <v>122</v>
      </c>
      <c r="H16" s="23">
        <v>81</v>
      </c>
      <c r="I16" s="23">
        <v>63</v>
      </c>
      <c r="J16" s="23">
        <v>13</v>
      </c>
      <c r="K16" s="23">
        <v>24</v>
      </c>
      <c r="L16" s="23">
        <v>10</v>
      </c>
    </row>
    <row r="17" spans="1:12" ht="15.95" customHeight="1">
      <c r="B17" s="58"/>
      <c r="C17" s="53"/>
      <c r="D17" s="24">
        <v>1</v>
      </c>
      <c r="E17" s="19">
        <v>0.31896551724137934</v>
      </c>
      <c r="F17" s="20">
        <v>0.30603448275862066</v>
      </c>
      <c r="G17" s="20">
        <v>0.52586206896551724</v>
      </c>
      <c r="H17" s="20">
        <v>0.34913793103448276</v>
      </c>
      <c r="I17" s="20">
        <v>0.27155172413793105</v>
      </c>
      <c r="J17" s="20">
        <v>5.6034482758620691E-2</v>
      </c>
      <c r="K17" s="20">
        <v>0.10344827586206896</v>
      </c>
      <c r="L17" s="20">
        <v>4.3103448275862072E-2</v>
      </c>
    </row>
    <row r="18" spans="1:12" ht="15.95" customHeight="1">
      <c r="B18" s="58"/>
      <c r="C18" s="54" t="s">
        <v>147</v>
      </c>
      <c r="D18" s="21">
        <v>1261</v>
      </c>
      <c r="E18" s="22">
        <v>250</v>
      </c>
      <c r="F18" s="23">
        <v>335</v>
      </c>
      <c r="G18" s="23">
        <v>701</v>
      </c>
      <c r="H18" s="23">
        <v>432</v>
      </c>
      <c r="I18" s="23">
        <v>351</v>
      </c>
      <c r="J18" s="23">
        <v>115</v>
      </c>
      <c r="K18" s="23">
        <v>144</v>
      </c>
      <c r="L18" s="23">
        <v>30</v>
      </c>
    </row>
    <row r="19" spans="1:12" ht="15.95" customHeight="1">
      <c r="B19" s="58"/>
      <c r="C19" s="53"/>
      <c r="D19" s="24">
        <v>1</v>
      </c>
      <c r="E19" s="19">
        <v>0.19825535289452814</v>
      </c>
      <c r="F19" s="20">
        <v>0.26566217287866772</v>
      </c>
      <c r="G19" s="20">
        <v>0.55590800951625696</v>
      </c>
      <c r="H19" s="20">
        <v>0.34258524980174465</v>
      </c>
      <c r="I19" s="20">
        <v>0.27835051546391754</v>
      </c>
      <c r="J19" s="20">
        <v>9.1197462331482945E-2</v>
      </c>
      <c r="K19" s="20">
        <v>0.11419508326724821</v>
      </c>
      <c r="L19" s="20">
        <v>2.3790642347343377E-2</v>
      </c>
    </row>
    <row r="20" spans="1:12" ht="15.95" customHeight="1">
      <c r="B20" s="58"/>
      <c r="C20" s="54" t="s">
        <v>148</v>
      </c>
      <c r="D20" s="21">
        <v>11991</v>
      </c>
      <c r="E20" s="22">
        <v>638</v>
      </c>
      <c r="F20" s="23">
        <v>1793</v>
      </c>
      <c r="G20" s="23">
        <v>7250</v>
      </c>
      <c r="H20" s="23">
        <v>3611</v>
      </c>
      <c r="I20" s="23">
        <v>2214</v>
      </c>
      <c r="J20" s="23">
        <v>1107</v>
      </c>
      <c r="K20" s="23">
        <v>1995</v>
      </c>
      <c r="L20" s="23">
        <v>361</v>
      </c>
    </row>
    <row r="21" spans="1:12" ht="15.95" customHeight="1">
      <c r="B21" s="58"/>
      <c r="C21" s="59"/>
      <c r="D21" s="18">
        <v>1</v>
      </c>
      <c r="E21" s="32">
        <v>5.320657159536319E-2</v>
      </c>
      <c r="F21" s="33">
        <v>0.14952881327662412</v>
      </c>
      <c r="G21" s="33">
        <v>0.60462013176549079</v>
      </c>
      <c r="H21" s="33">
        <v>0.30114252355933618</v>
      </c>
      <c r="I21" s="33">
        <v>0.18463847885914436</v>
      </c>
      <c r="J21" s="33">
        <v>9.2319239429572181E-2</v>
      </c>
      <c r="K21" s="33">
        <v>0.16637478108581435</v>
      </c>
      <c r="L21" s="33">
        <v>3.0105912767909266E-2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9692" priority="90" rank="1"/>
  </conditionalFormatting>
  <conditionalFormatting sqref="E11:L11">
    <cfRule type="top10" dxfId="9691" priority="89" rank="1"/>
  </conditionalFormatting>
  <conditionalFormatting sqref="E13:L13">
    <cfRule type="top10" dxfId="9690" priority="88" rank="1"/>
  </conditionalFormatting>
  <conditionalFormatting sqref="E15:L15">
    <cfRule type="top10" dxfId="9689" priority="87" rank="1"/>
  </conditionalFormatting>
  <conditionalFormatting sqref="E17:L17">
    <cfRule type="top10" dxfId="9688" priority="86" rank="1"/>
  </conditionalFormatting>
  <conditionalFormatting sqref="E19:L19">
    <cfRule type="top10" dxfId="9687" priority="85" rank="1"/>
  </conditionalFormatting>
  <conditionalFormatting sqref="E21:L21">
    <cfRule type="top10" dxfId="9686" priority="84" rank="1"/>
  </conditionalFormatting>
  <conditionalFormatting sqref="E23:L23">
    <cfRule type="top10" dxfId="9685" priority="82" rank="1"/>
  </conditionalFormatting>
  <conditionalFormatting sqref="E25:L25">
    <cfRule type="top10" dxfId="9684" priority="81" rank="1"/>
  </conditionalFormatting>
  <conditionalFormatting sqref="E27:L27">
    <cfRule type="top10" dxfId="9683" priority="80" rank="1"/>
  </conditionalFormatting>
  <conditionalFormatting sqref="E29:L29">
    <cfRule type="top10" dxfId="9682" priority="79" rank="1"/>
  </conditionalFormatting>
  <conditionalFormatting sqref="E31:L31">
    <cfRule type="top10" dxfId="9681" priority="78" rank="1"/>
  </conditionalFormatting>
  <conditionalFormatting sqref="E33:L33">
    <cfRule type="top10" dxfId="9680" priority="77" rank="1"/>
  </conditionalFormatting>
  <conditionalFormatting sqref="E35:L35">
    <cfRule type="top10" dxfId="9679" priority="76" rank="1"/>
  </conditionalFormatting>
  <conditionalFormatting sqref="E37:L37">
    <cfRule type="top10" dxfId="9678" priority="75" rank="1"/>
  </conditionalFormatting>
  <conditionalFormatting sqref="E39:L39">
    <cfRule type="top10" dxfId="9677" priority="74" rank="1"/>
  </conditionalFormatting>
  <conditionalFormatting sqref="E41:L41">
    <cfRule type="top10" dxfId="9676" priority="73" rank="1"/>
  </conditionalFormatting>
  <conditionalFormatting sqref="E43:L43">
    <cfRule type="top10" dxfId="9675" priority="72" rank="1"/>
  </conditionalFormatting>
  <conditionalFormatting sqref="E45:L45">
    <cfRule type="top10" dxfId="9674" priority="71" rank="1"/>
  </conditionalFormatting>
  <conditionalFormatting sqref="E47:L47">
    <cfRule type="top10" dxfId="9673" priority="70" rank="1"/>
  </conditionalFormatting>
  <conditionalFormatting sqref="E49:L49">
    <cfRule type="top10" dxfId="9672" priority="69" rank="1"/>
  </conditionalFormatting>
  <conditionalFormatting sqref="E51:L51">
    <cfRule type="top10" dxfId="9671" priority="68" rank="1"/>
  </conditionalFormatting>
  <conditionalFormatting sqref="E53:L53">
    <cfRule type="top10" dxfId="9670" priority="67" rank="1"/>
  </conditionalFormatting>
  <conditionalFormatting sqref="E55:L55">
    <cfRule type="top10" dxfId="9669" priority="66" rank="1"/>
  </conditionalFormatting>
  <conditionalFormatting sqref="E57:L57">
    <cfRule type="top10" dxfId="9668" priority="65" rank="1"/>
  </conditionalFormatting>
  <conditionalFormatting sqref="E59:L59">
    <cfRule type="top10" dxfId="9667" priority="64" rank="1"/>
  </conditionalFormatting>
  <conditionalFormatting sqref="E61:L61">
    <cfRule type="top10" dxfId="9666" priority="63" rank="1"/>
  </conditionalFormatting>
  <conditionalFormatting sqref="E63:L63">
    <cfRule type="top10" dxfId="9665" priority="62" rank="1"/>
  </conditionalFormatting>
  <conditionalFormatting sqref="E65:L65">
    <cfRule type="top10" dxfId="9664" priority="61" rank="1"/>
  </conditionalFormatting>
  <conditionalFormatting sqref="E67:L67">
    <cfRule type="top10" dxfId="9663" priority="60" rank="1"/>
  </conditionalFormatting>
  <conditionalFormatting sqref="E69:L69">
    <cfRule type="top10" dxfId="9662" priority="59" rank="1"/>
  </conditionalFormatting>
  <conditionalFormatting sqref="E71:L71">
    <cfRule type="top10" dxfId="9661" priority="58" rank="1"/>
  </conditionalFormatting>
  <conditionalFormatting sqref="E73:L73">
    <cfRule type="top10" dxfId="9660" priority="57" rank="1"/>
  </conditionalFormatting>
  <conditionalFormatting sqref="E75:L75">
    <cfRule type="top10" dxfId="9659" priority="56" rank="1"/>
  </conditionalFormatting>
  <conditionalFormatting sqref="E77:L77">
    <cfRule type="top10" dxfId="9658" priority="55" rank="1"/>
  </conditionalFormatting>
  <conditionalFormatting sqref="E79:L79">
    <cfRule type="top10" dxfId="9657" priority="54" rank="1"/>
  </conditionalFormatting>
  <conditionalFormatting sqref="E81:L81">
    <cfRule type="top10" dxfId="9656" priority="53" rank="1"/>
  </conditionalFormatting>
  <conditionalFormatting sqref="E83:L83">
    <cfRule type="top10" dxfId="9655" priority="52" rank="1"/>
  </conditionalFormatting>
  <conditionalFormatting sqref="E85:L85">
    <cfRule type="top10" dxfId="9654" priority="51" rank="1"/>
  </conditionalFormatting>
  <conditionalFormatting sqref="E87:L87">
    <cfRule type="top10" dxfId="9653" priority="50" rank="1"/>
  </conditionalFormatting>
  <conditionalFormatting sqref="E89:L89">
    <cfRule type="top10" dxfId="9652" priority="49" rank="1"/>
  </conditionalFormatting>
  <conditionalFormatting sqref="E91:L91">
    <cfRule type="top10" dxfId="9651" priority="48" rank="1"/>
  </conditionalFormatting>
  <conditionalFormatting sqref="E93:L93">
    <cfRule type="top10" dxfId="9650" priority="47" rank="1"/>
  </conditionalFormatting>
  <conditionalFormatting sqref="E95:L95">
    <cfRule type="top10" dxfId="9649" priority="46" rank="1"/>
  </conditionalFormatting>
  <conditionalFormatting sqref="E97:L97">
    <cfRule type="top10" dxfId="9648" priority="45" rank="1"/>
  </conditionalFormatting>
  <conditionalFormatting sqref="E99:L99">
    <cfRule type="top10" dxfId="9647" priority="44" rank="1"/>
  </conditionalFormatting>
  <conditionalFormatting sqref="E101:L101">
    <cfRule type="top10" dxfId="9646" priority="43" rank="1"/>
  </conditionalFormatting>
  <conditionalFormatting sqref="E103:L103">
    <cfRule type="top10" dxfId="9645" priority="42" rank="1"/>
  </conditionalFormatting>
  <conditionalFormatting sqref="E105:L105">
    <cfRule type="top10" dxfId="9644" priority="41" rank="1"/>
  </conditionalFormatting>
  <conditionalFormatting sqref="E107:L107">
    <cfRule type="top10" dxfId="9643" priority="40" rank="1"/>
  </conditionalFormatting>
  <conditionalFormatting sqref="E109:L109">
    <cfRule type="top10" dxfId="9642" priority="39" rank="1"/>
  </conditionalFormatting>
  <conditionalFormatting sqref="E111:L111">
    <cfRule type="top10" dxfId="9641" priority="38" rank="1"/>
  </conditionalFormatting>
  <conditionalFormatting sqref="E113:L113">
    <cfRule type="top10" dxfId="9640" priority="37" rank="1"/>
  </conditionalFormatting>
  <conditionalFormatting sqref="E115:L115">
    <cfRule type="top10" dxfId="9639" priority="36" rank="1"/>
  </conditionalFormatting>
  <conditionalFormatting sqref="E117:L117">
    <cfRule type="top10" dxfId="9638" priority="35" rank="1"/>
  </conditionalFormatting>
  <conditionalFormatting sqref="E119:L119">
    <cfRule type="top10" dxfId="9637" priority="34" rank="1"/>
  </conditionalFormatting>
  <conditionalFormatting sqref="E121:L121">
    <cfRule type="top10" dxfId="9636" priority="33" rank="1"/>
  </conditionalFormatting>
  <conditionalFormatting sqref="E123:L123">
    <cfRule type="top10" dxfId="9635" priority="32" rank="1"/>
  </conditionalFormatting>
  <conditionalFormatting sqref="E125:L125">
    <cfRule type="top10" dxfId="9634" priority="31" rank="1"/>
  </conditionalFormatting>
  <conditionalFormatting sqref="E127:L127">
    <cfRule type="top10" dxfId="9633" priority="30" rank="1"/>
  </conditionalFormatting>
  <conditionalFormatting sqref="E129:L129">
    <cfRule type="top10" dxfId="9632" priority="29" rank="1"/>
  </conditionalFormatting>
  <conditionalFormatting sqref="E131:L131">
    <cfRule type="top10" dxfId="9631" priority="28" rank="1"/>
  </conditionalFormatting>
  <conditionalFormatting sqref="E133:L133">
    <cfRule type="top10" dxfId="9630" priority="27" rank="1"/>
  </conditionalFormatting>
  <conditionalFormatting sqref="E135:L135">
    <cfRule type="top10" dxfId="9629" priority="26" rank="1"/>
  </conditionalFormatting>
  <conditionalFormatting sqref="E137:L137">
    <cfRule type="top10" dxfId="9628" priority="25" rank="1"/>
  </conditionalFormatting>
  <conditionalFormatting sqref="E139:L139">
    <cfRule type="top10" dxfId="9627" priority="24" rank="1"/>
  </conditionalFormatting>
  <conditionalFormatting sqref="E141:L141">
    <cfRule type="top10" dxfId="9626" priority="23" rank="1"/>
  </conditionalFormatting>
  <conditionalFormatting sqref="E143:L143">
    <cfRule type="top10" dxfId="9625" priority="22" rank="1"/>
  </conditionalFormatting>
  <conditionalFormatting sqref="E145:L145">
    <cfRule type="top10" dxfId="9624" priority="21" rank="1"/>
  </conditionalFormatting>
  <conditionalFormatting sqref="E147:L147">
    <cfRule type="top10" dxfId="9623" priority="20" rank="1"/>
  </conditionalFormatting>
  <conditionalFormatting sqref="E149:L149">
    <cfRule type="top10" dxfId="9622" priority="19" rank="1"/>
  </conditionalFormatting>
  <conditionalFormatting sqref="E151:L151">
    <cfRule type="top10" dxfId="9621" priority="18" rank="1"/>
  </conditionalFormatting>
  <conditionalFormatting sqref="E153:L153">
    <cfRule type="top10" dxfId="9620" priority="17" rank="1"/>
  </conditionalFormatting>
  <conditionalFormatting sqref="E155:L155">
    <cfRule type="top10" dxfId="9619" priority="16" rank="1"/>
  </conditionalFormatting>
  <conditionalFormatting sqref="E157:L157">
    <cfRule type="top10" dxfId="9618" priority="15" rank="1"/>
  </conditionalFormatting>
  <conditionalFormatting sqref="E159:L159">
    <cfRule type="top10" dxfId="9617" priority="14" rank="1"/>
  </conditionalFormatting>
  <conditionalFormatting sqref="E161:L161">
    <cfRule type="top10" dxfId="9616" priority="13" rank="1"/>
  </conditionalFormatting>
  <conditionalFormatting sqref="E163:L163">
    <cfRule type="top10" dxfId="9615" priority="12" rank="1"/>
  </conditionalFormatting>
  <conditionalFormatting sqref="E165:L165">
    <cfRule type="top10" dxfId="9614" priority="11" rank="1"/>
  </conditionalFormatting>
  <conditionalFormatting sqref="E167:L167">
    <cfRule type="top10" dxfId="9613" priority="10" rank="1"/>
  </conditionalFormatting>
  <conditionalFormatting sqref="E169:L169">
    <cfRule type="top10" dxfId="9612" priority="9" rank="1"/>
  </conditionalFormatting>
  <conditionalFormatting sqref="E171:L171">
    <cfRule type="top10" dxfId="9611" priority="8" rank="1"/>
  </conditionalFormatting>
  <conditionalFormatting sqref="E173:L173">
    <cfRule type="top10" dxfId="9610" priority="7" rank="1"/>
  </conditionalFormatting>
  <conditionalFormatting sqref="E175:L175">
    <cfRule type="top10" dxfId="9609" priority="6" rank="1"/>
  </conditionalFormatting>
  <conditionalFormatting sqref="E177:L177">
    <cfRule type="top10" dxfId="9608" priority="5" rank="1"/>
  </conditionalFormatting>
  <conditionalFormatting sqref="E179:L179">
    <cfRule type="top10" dxfId="9607" priority="4" rank="1"/>
  </conditionalFormatting>
  <conditionalFormatting sqref="E181:L181">
    <cfRule type="top10" dxfId="9606" priority="3" rank="1"/>
  </conditionalFormatting>
  <conditionalFormatting sqref="E183:L183">
    <cfRule type="top10" dxfId="9605" priority="2" rank="1"/>
  </conditionalFormatting>
  <conditionalFormatting sqref="E185:L185">
    <cfRule type="top10" dxfId="960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306</v>
      </c>
    </row>
    <row r="3" spans="1:12" ht="15" customHeight="1">
      <c r="B3" s="4"/>
    </row>
    <row r="4" spans="1:12" ht="15" customHeight="1">
      <c r="B4" s="4" t="s">
        <v>26</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18</v>
      </c>
      <c r="C10" s="52" t="s">
        <v>144</v>
      </c>
      <c r="D10" s="34">
        <v>68</v>
      </c>
      <c r="E10" s="35">
        <v>10</v>
      </c>
      <c r="F10" s="36">
        <v>9</v>
      </c>
      <c r="G10" s="36">
        <v>28</v>
      </c>
      <c r="H10" s="36">
        <v>22</v>
      </c>
      <c r="I10" s="36">
        <v>11</v>
      </c>
      <c r="J10" s="36">
        <v>7</v>
      </c>
      <c r="K10" s="36">
        <v>17</v>
      </c>
      <c r="L10" s="36">
        <v>1</v>
      </c>
    </row>
    <row r="11" spans="1:12" ht="15.95" customHeight="1">
      <c r="B11" s="58"/>
      <c r="C11" s="53"/>
      <c r="D11" s="18">
        <v>1</v>
      </c>
      <c r="E11" s="19">
        <v>0.14705882352941177</v>
      </c>
      <c r="F11" s="20">
        <v>0.13235294117647059</v>
      </c>
      <c r="G11" s="20">
        <v>0.41176470588235292</v>
      </c>
      <c r="H11" s="20">
        <v>0.3235294117647059</v>
      </c>
      <c r="I11" s="20">
        <v>0.16176470588235295</v>
      </c>
      <c r="J11" s="20">
        <v>0.10294117647058823</v>
      </c>
      <c r="K11" s="20">
        <v>0.25</v>
      </c>
      <c r="L11" s="20">
        <v>1.4705882352941176E-2</v>
      </c>
    </row>
    <row r="12" spans="1:12" ht="15.95" customHeight="1">
      <c r="B12" s="58"/>
      <c r="C12" s="54" t="s">
        <v>145</v>
      </c>
      <c r="D12" s="21">
        <v>41</v>
      </c>
      <c r="E12" s="22">
        <v>3</v>
      </c>
      <c r="F12" s="23">
        <v>5</v>
      </c>
      <c r="G12" s="23">
        <v>22</v>
      </c>
      <c r="H12" s="23">
        <v>6</v>
      </c>
      <c r="I12" s="23">
        <v>10</v>
      </c>
      <c r="J12" s="23">
        <v>2</v>
      </c>
      <c r="K12" s="23">
        <v>7</v>
      </c>
      <c r="L12" s="23">
        <v>4</v>
      </c>
    </row>
    <row r="13" spans="1:12" ht="15.95" customHeight="1">
      <c r="B13" s="58"/>
      <c r="C13" s="53"/>
      <c r="D13" s="24">
        <v>1</v>
      </c>
      <c r="E13" s="19">
        <v>7.3170731707317069E-2</v>
      </c>
      <c r="F13" s="20">
        <v>0.12195121951219512</v>
      </c>
      <c r="G13" s="20">
        <v>0.53658536585365857</v>
      </c>
      <c r="H13" s="20">
        <v>0.14634146341463414</v>
      </c>
      <c r="I13" s="20">
        <v>0.24390243902439024</v>
      </c>
      <c r="J13" s="20">
        <v>4.878048780487805E-2</v>
      </c>
      <c r="K13" s="20">
        <v>0.17073170731707318</v>
      </c>
      <c r="L13" s="20">
        <v>9.7560975609756101E-2</v>
      </c>
    </row>
    <row r="14" spans="1:12" ht="15.95" customHeight="1">
      <c r="B14" s="58"/>
      <c r="C14" s="54" t="s">
        <v>136</v>
      </c>
      <c r="D14" s="21">
        <v>24</v>
      </c>
      <c r="E14" s="22">
        <v>3</v>
      </c>
      <c r="F14" s="23">
        <v>7</v>
      </c>
      <c r="G14" s="23">
        <v>12</v>
      </c>
      <c r="H14" s="23">
        <v>10</v>
      </c>
      <c r="I14" s="23">
        <v>6</v>
      </c>
      <c r="J14" s="23">
        <v>1</v>
      </c>
      <c r="K14" s="23">
        <v>1</v>
      </c>
      <c r="L14" s="23">
        <v>1</v>
      </c>
    </row>
    <row r="15" spans="1:12" ht="15.95" customHeight="1">
      <c r="B15" s="58"/>
      <c r="C15" s="53"/>
      <c r="D15" s="24">
        <v>1</v>
      </c>
      <c r="E15" s="19">
        <v>0.125</v>
      </c>
      <c r="F15" s="20">
        <v>0.29166666666666669</v>
      </c>
      <c r="G15" s="20">
        <v>0.5</v>
      </c>
      <c r="H15" s="20">
        <v>0.41666666666666669</v>
      </c>
      <c r="I15" s="20">
        <v>0.25</v>
      </c>
      <c r="J15" s="20">
        <v>4.1666666666666664E-2</v>
      </c>
      <c r="K15" s="20">
        <v>4.1666666666666664E-2</v>
      </c>
      <c r="L15" s="20">
        <v>4.1666666666666664E-2</v>
      </c>
    </row>
    <row r="16" spans="1:12" ht="15.95" customHeight="1">
      <c r="B16" s="58"/>
      <c r="C16" s="54" t="s">
        <v>146</v>
      </c>
      <c r="D16" s="21">
        <v>27</v>
      </c>
      <c r="E16" s="22">
        <v>4</v>
      </c>
      <c r="F16" s="23">
        <v>5</v>
      </c>
      <c r="G16" s="23">
        <v>16</v>
      </c>
      <c r="H16" s="23">
        <v>9</v>
      </c>
      <c r="I16" s="23">
        <v>8</v>
      </c>
      <c r="J16" s="23">
        <v>4</v>
      </c>
      <c r="K16" s="23">
        <v>2</v>
      </c>
      <c r="L16" s="23">
        <v>0</v>
      </c>
    </row>
    <row r="17" spans="1:12" ht="15.95" customHeight="1">
      <c r="B17" s="58"/>
      <c r="C17" s="53"/>
      <c r="D17" s="24">
        <v>1</v>
      </c>
      <c r="E17" s="19">
        <v>0.14814814814814814</v>
      </c>
      <c r="F17" s="20">
        <v>0.18518518518518517</v>
      </c>
      <c r="G17" s="20">
        <v>0.59259259259259256</v>
      </c>
      <c r="H17" s="20">
        <v>0.33333333333333331</v>
      </c>
      <c r="I17" s="20">
        <v>0.29629629629629628</v>
      </c>
      <c r="J17" s="20">
        <v>0.14814814814814814</v>
      </c>
      <c r="K17" s="20">
        <v>7.407407407407407E-2</v>
      </c>
      <c r="L17" s="20">
        <v>0</v>
      </c>
    </row>
    <row r="18" spans="1:12" ht="15.95" customHeight="1">
      <c r="B18" s="58"/>
      <c r="C18" s="54" t="s">
        <v>147</v>
      </c>
      <c r="D18" s="21">
        <v>44</v>
      </c>
      <c r="E18" s="22">
        <v>6</v>
      </c>
      <c r="F18" s="23">
        <v>11</v>
      </c>
      <c r="G18" s="23">
        <v>21</v>
      </c>
      <c r="H18" s="23">
        <v>19</v>
      </c>
      <c r="I18" s="23">
        <v>10</v>
      </c>
      <c r="J18" s="23">
        <v>5</v>
      </c>
      <c r="K18" s="23">
        <v>9</v>
      </c>
      <c r="L18" s="23">
        <v>0</v>
      </c>
    </row>
    <row r="19" spans="1:12" ht="15.95" customHeight="1">
      <c r="B19" s="58"/>
      <c r="C19" s="53"/>
      <c r="D19" s="24">
        <v>1</v>
      </c>
      <c r="E19" s="19">
        <v>0.13636363636363635</v>
      </c>
      <c r="F19" s="20">
        <v>0.25</v>
      </c>
      <c r="G19" s="20">
        <v>0.47727272727272729</v>
      </c>
      <c r="H19" s="20">
        <v>0.43181818181818182</v>
      </c>
      <c r="I19" s="20">
        <v>0.22727272727272727</v>
      </c>
      <c r="J19" s="20">
        <v>0.11363636363636363</v>
      </c>
      <c r="K19" s="20">
        <v>0.20454545454545456</v>
      </c>
      <c r="L19" s="20">
        <v>0</v>
      </c>
    </row>
    <row r="20" spans="1:12" ht="15.95" customHeight="1">
      <c r="B20" s="58"/>
      <c r="C20" s="54" t="s">
        <v>148</v>
      </c>
      <c r="D20" s="21">
        <v>13150</v>
      </c>
      <c r="E20" s="22">
        <v>911</v>
      </c>
      <c r="F20" s="23">
        <v>2128</v>
      </c>
      <c r="G20" s="23">
        <v>7905</v>
      </c>
      <c r="H20" s="23">
        <v>4012</v>
      </c>
      <c r="I20" s="23">
        <v>2548</v>
      </c>
      <c r="J20" s="23">
        <v>1217</v>
      </c>
      <c r="K20" s="23">
        <v>2113</v>
      </c>
      <c r="L20" s="23">
        <v>384</v>
      </c>
    </row>
    <row r="21" spans="1:12" ht="15.95" customHeight="1">
      <c r="B21" s="58"/>
      <c r="C21" s="59"/>
      <c r="D21" s="18">
        <v>1</v>
      </c>
      <c r="E21" s="32">
        <v>6.9277566539923952E-2</v>
      </c>
      <c r="F21" s="33">
        <v>0.16182509505703421</v>
      </c>
      <c r="G21" s="33">
        <v>0.60114068441064639</v>
      </c>
      <c r="H21" s="33">
        <v>0.30509505703422052</v>
      </c>
      <c r="I21" s="33">
        <v>0.19376425855513307</v>
      </c>
      <c r="J21" s="33">
        <v>9.2547528517110261E-2</v>
      </c>
      <c r="K21" s="33">
        <v>0.16068441064638783</v>
      </c>
      <c r="L21" s="33">
        <v>2.9201520912547529E-2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9603" priority="90" rank="1"/>
  </conditionalFormatting>
  <conditionalFormatting sqref="E11:L11">
    <cfRule type="top10" dxfId="9602" priority="89" rank="1"/>
  </conditionalFormatting>
  <conditionalFormatting sqref="E13:L13">
    <cfRule type="top10" dxfId="9601" priority="88" rank="1"/>
  </conditionalFormatting>
  <conditionalFormatting sqref="E15:L15">
    <cfRule type="top10" dxfId="9600" priority="87" rank="1"/>
  </conditionalFormatting>
  <conditionalFormatting sqref="E17:L17">
    <cfRule type="top10" dxfId="9599" priority="86" rank="1"/>
  </conditionalFormatting>
  <conditionalFormatting sqref="E19:L19">
    <cfRule type="top10" dxfId="9598" priority="85" rank="1"/>
  </conditionalFormatting>
  <conditionalFormatting sqref="E21:L21">
    <cfRule type="top10" dxfId="9597" priority="84" rank="1"/>
  </conditionalFormatting>
  <conditionalFormatting sqref="E23:L23">
    <cfRule type="top10" dxfId="9596" priority="82" rank="1"/>
  </conditionalFormatting>
  <conditionalFormatting sqref="E25:L25">
    <cfRule type="top10" dxfId="9595" priority="81" rank="1"/>
  </conditionalFormatting>
  <conditionalFormatting sqref="E27:L27">
    <cfRule type="top10" dxfId="9594" priority="80" rank="1"/>
  </conditionalFormatting>
  <conditionalFormatting sqref="E29:L29">
    <cfRule type="top10" dxfId="9593" priority="79" rank="1"/>
  </conditionalFormatting>
  <conditionalFormatting sqref="E31:L31">
    <cfRule type="top10" dxfId="9592" priority="78" rank="1"/>
  </conditionalFormatting>
  <conditionalFormatting sqref="E33:L33">
    <cfRule type="top10" dxfId="9591" priority="77" rank="1"/>
  </conditionalFormatting>
  <conditionalFormatting sqref="E35:L35">
    <cfRule type="top10" dxfId="9590" priority="76" rank="1"/>
  </conditionalFormatting>
  <conditionalFormatting sqref="E37:L37">
    <cfRule type="top10" dxfId="9589" priority="75" rank="1"/>
  </conditionalFormatting>
  <conditionalFormatting sqref="E39:L39">
    <cfRule type="top10" dxfId="9588" priority="74" rank="1"/>
  </conditionalFormatting>
  <conditionalFormatting sqref="E41:L41">
    <cfRule type="top10" dxfId="9587" priority="73" rank="1"/>
  </conditionalFormatting>
  <conditionalFormatting sqref="E43:L43">
    <cfRule type="top10" dxfId="9586" priority="72" rank="1"/>
  </conditionalFormatting>
  <conditionalFormatting sqref="E45:L45">
    <cfRule type="top10" dxfId="9585" priority="71" rank="1"/>
  </conditionalFormatting>
  <conditionalFormatting sqref="E47:L47">
    <cfRule type="top10" dxfId="9584" priority="70" rank="1"/>
  </conditionalFormatting>
  <conditionalFormatting sqref="E49:L49">
    <cfRule type="top10" dxfId="9583" priority="69" rank="1"/>
  </conditionalFormatting>
  <conditionalFormatting sqref="E51:L51">
    <cfRule type="top10" dxfId="9582" priority="68" rank="1"/>
  </conditionalFormatting>
  <conditionalFormatting sqref="E53:L53">
    <cfRule type="top10" dxfId="9581" priority="67" rank="1"/>
  </conditionalFormatting>
  <conditionalFormatting sqref="E55:L55">
    <cfRule type="top10" dxfId="9580" priority="66" rank="1"/>
  </conditionalFormatting>
  <conditionalFormatting sqref="E57:L57">
    <cfRule type="top10" dxfId="9579" priority="65" rank="1"/>
  </conditionalFormatting>
  <conditionalFormatting sqref="E59:L59">
    <cfRule type="top10" dxfId="9578" priority="64" rank="1"/>
  </conditionalFormatting>
  <conditionalFormatting sqref="E61:L61">
    <cfRule type="top10" dxfId="9577" priority="63" rank="1"/>
  </conditionalFormatting>
  <conditionalFormatting sqref="E63:L63">
    <cfRule type="top10" dxfId="9576" priority="62" rank="1"/>
  </conditionalFormatting>
  <conditionalFormatting sqref="E65:L65">
    <cfRule type="top10" dxfId="9575" priority="61" rank="1"/>
  </conditionalFormatting>
  <conditionalFormatting sqref="E67:L67">
    <cfRule type="top10" dxfId="9574" priority="60" rank="1"/>
  </conditionalFormatting>
  <conditionalFormatting sqref="E69:L69">
    <cfRule type="top10" dxfId="9573" priority="59" rank="1"/>
  </conditionalFormatting>
  <conditionalFormatting sqref="E71:L71">
    <cfRule type="top10" dxfId="9572" priority="58" rank="1"/>
  </conditionalFormatting>
  <conditionalFormatting sqref="E73:L73">
    <cfRule type="top10" dxfId="9571" priority="57" rank="1"/>
  </conditionalFormatting>
  <conditionalFormatting sqref="E75:L75">
    <cfRule type="top10" dxfId="9570" priority="56" rank="1"/>
  </conditionalFormatting>
  <conditionalFormatting sqref="E77:L77">
    <cfRule type="top10" dxfId="9569" priority="55" rank="1"/>
  </conditionalFormatting>
  <conditionalFormatting sqref="E79:L79">
    <cfRule type="top10" dxfId="9568" priority="54" rank="1"/>
  </conditionalFormatting>
  <conditionalFormatting sqref="E81:L81">
    <cfRule type="top10" dxfId="9567" priority="53" rank="1"/>
  </conditionalFormatting>
  <conditionalFormatting sqref="E83:L83">
    <cfRule type="top10" dxfId="9566" priority="52" rank="1"/>
  </conditionalFormatting>
  <conditionalFormatting sqref="E85:L85">
    <cfRule type="top10" dxfId="9565" priority="51" rank="1"/>
  </conditionalFormatting>
  <conditionalFormatting sqref="E87:L87">
    <cfRule type="top10" dxfId="9564" priority="50" rank="1"/>
  </conditionalFormatting>
  <conditionalFormatting sqref="E89:L89">
    <cfRule type="top10" dxfId="9563" priority="49" rank="1"/>
  </conditionalFormatting>
  <conditionalFormatting sqref="E91:L91">
    <cfRule type="top10" dxfId="9562" priority="48" rank="1"/>
  </conditionalFormatting>
  <conditionalFormatting sqref="E93:L93">
    <cfRule type="top10" dxfId="9561" priority="47" rank="1"/>
  </conditionalFormatting>
  <conditionalFormatting sqref="E95:L95">
    <cfRule type="top10" dxfId="9560" priority="46" rank="1"/>
  </conditionalFormatting>
  <conditionalFormatting sqref="E97:L97">
    <cfRule type="top10" dxfId="9559" priority="45" rank="1"/>
  </conditionalFormatting>
  <conditionalFormatting sqref="E99:L99">
    <cfRule type="top10" dxfId="9558" priority="44" rank="1"/>
  </conditionalFormatting>
  <conditionalFormatting sqref="E101:L101">
    <cfRule type="top10" dxfId="9557" priority="43" rank="1"/>
  </conditionalFormatting>
  <conditionalFormatting sqref="E103:L103">
    <cfRule type="top10" dxfId="9556" priority="42" rank="1"/>
  </conditionalFormatting>
  <conditionalFormatting sqref="E105:L105">
    <cfRule type="top10" dxfId="9555" priority="41" rank="1"/>
  </conditionalFormatting>
  <conditionalFormatting sqref="E107:L107">
    <cfRule type="top10" dxfId="9554" priority="40" rank="1"/>
  </conditionalFormatting>
  <conditionalFormatting sqref="E109:L109">
    <cfRule type="top10" dxfId="9553" priority="39" rank="1"/>
  </conditionalFormatting>
  <conditionalFormatting sqref="E111:L111">
    <cfRule type="top10" dxfId="9552" priority="38" rank="1"/>
  </conditionalFormatting>
  <conditionalFormatting sqref="E113:L113">
    <cfRule type="top10" dxfId="9551" priority="37" rank="1"/>
  </conditionalFormatting>
  <conditionalFormatting sqref="E115:L115">
    <cfRule type="top10" dxfId="9550" priority="36" rank="1"/>
  </conditionalFormatting>
  <conditionalFormatting sqref="E117:L117">
    <cfRule type="top10" dxfId="9549" priority="35" rank="1"/>
  </conditionalFormatting>
  <conditionalFormatting sqref="E119:L119">
    <cfRule type="top10" dxfId="9548" priority="34" rank="1"/>
  </conditionalFormatting>
  <conditionalFormatting sqref="E121:L121">
    <cfRule type="top10" dxfId="9547" priority="33" rank="1"/>
  </conditionalFormatting>
  <conditionalFormatting sqref="E123:L123">
    <cfRule type="top10" dxfId="9546" priority="32" rank="1"/>
  </conditionalFormatting>
  <conditionalFormatting sqref="E125:L125">
    <cfRule type="top10" dxfId="9545" priority="31" rank="1"/>
  </conditionalFormatting>
  <conditionalFormatting sqref="E127:L127">
    <cfRule type="top10" dxfId="9544" priority="30" rank="1"/>
  </conditionalFormatting>
  <conditionalFormatting sqref="E129:L129">
    <cfRule type="top10" dxfId="9543" priority="29" rank="1"/>
  </conditionalFormatting>
  <conditionalFormatting sqref="E131:L131">
    <cfRule type="top10" dxfId="9542" priority="28" rank="1"/>
  </conditionalFormatting>
  <conditionalFormatting sqref="E133:L133">
    <cfRule type="top10" dxfId="9541" priority="27" rank="1"/>
  </conditionalFormatting>
  <conditionalFormatting sqref="E135:L135">
    <cfRule type="top10" dxfId="9540" priority="26" rank="1"/>
  </conditionalFormatting>
  <conditionalFormatting sqref="E137:L137">
    <cfRule type="top10" dxfId="9539" priority="25" rank="1"/>
  </conditionalFormatting>
  <conditionalFormatting sqref="E139:L139">
    <cfRule type="top10" dxfId="9538" priority="24" rank="1"/>
  </conditionalFormatting>
  <conditionalFormatting sqref="E141:L141">
    <cfRule type="top10" dxfId="9537" priority="23" rank="1"/>
  </conditionalFormatting>
  <conditionalFormatting sqref="E143:L143">
    <cfRule type="top10" dxfId="9536" priority="22" rank="1"/>
  </conditionalFormatting>
  <conditionalFormatting sqref="E145:L145">
    <cfRule type="top10" dxfId="9535" priority="21" rank="1"/>
  </conditionalFormatting>
  <conditionalFormatting sqref="E147:L147">
    <cfRule type="top10" dxfId="9534" priority="20" rank="1"/>
  </conditionalFormatting>
  <conditionalFormatting sqref="E149:L149">
    <cfRule type="top10" dxfId="9533" priority="19" rank="1"/>
  </conditionalFormatting>
  <conditionalFormatting sqref="E151:L151">
    <cfRule type="top10" dxfId="9532" priority="18" rank="1"/>
  </conditionalFormatting>
  <conditionalFormatting sqref="E153:L153">
    <cfRule type="top10" dxfId="9531" priority="17" rank="1"/>
  </conditionalFormatting>
  <conditionalFormatting sqref="E155:L155">
    <cfRule type="top10" dxfId="9530" priority="16" rank="1"/>
  </conditionalFormatting>
  <conditionalFormatting sqref="E157:L157">
    <cfRule type="top10" dxfId="9529" priority="15" rank="1"/>
  </conditionalFormatting>
  <conditionalFormatting sqref="E159:L159">
    <cfRule type="top10" dxfId="9528" priority="14" rank="1"/>
  </conditionalFormatting>
  <conditionalFormatting sqref="E161:L161">
    <cfRule type="top10" dxfId="9527" priority="13" rank="1"/>
  </conditionalFormatting>
  <conditionalFormatting sqref="E163:L163">
    <cfRule type="top10" dxfId="9526" priority="12" rank="1"/>
  </conditionalFormatting>
  <conditionalFormatting sqref="E165:L165">
    <cfRule type="top10" dxfId="9525" priority="11" rank="1"/>
  </conditionalFormatting>
  <conditionalFormatting sqref="E167:L167">
    <cfRule type="top10" dxfId="9524" priority="10" rank="1"/>
  </conditionalFormatting>
  <conditionalFormatting sqref="E169:L169">
    <cfRule type="top10" dxfId="9523" priority="9" rank="1"/>
  </conditionalFormatting>
  <conditionalFormatting sqref="E171:L171">
    <cfRule type="top10" dxfId="9522" priority="8" rank="1"/>
  </conditionalFormatting>
  <conditionalFormatting sqref="E173:L173">
    <cfRule type="top10" dxfId="9521" priority="7" rank="1"/>
  </conditionalFormatting>
  <conditionalFormatting sqref="E175:L175">
    <cfRule type="top10" dxfId="9520" priority="6" rank="1"/>
  </conditionalFormatting>
  <conditionalFormatting sqref="E177:L177">
    <cfRule type="top10" dxfId="9519" priority="5" rank="1"/>
  </conditionalFormatting>
  <conditionalFormatting sqref="E179:L179">
    <cfRule type="top10" dxfId="9518" priority="4" rank="1"/>
  </conditionalFormatting>
  <conditionalFormatting sqref="E181:L181">
    <cfRule type="top10" dxfId="9517" priority="3" rank="1"/>
  </conditionalFormatting>
  <conditionalFormatting sqref="E183:L183">
    <cfRule type="top10" dxfId="9516" priority="2" rank="1"/>
  </conditionalFormatting>
  <conditionalFormatting sqref="E185:L185">
    <cfRule type="top10" dxfId="951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27</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6</v>
      </c>
      <c r="C10" s="52" t="s">
        <v>144</v>
      </c>
      <c r="D10" s="34">
        <v>36</v>
      </c>
      <c r="E10" s="35">
        <v>9</v>
      </c>
      <c r="F10" s="36">
        <v>15</v>
      </c>
      <c r="G10" s="36">
        <v>7</v>
      </c>
      <c r="H10" s="36">
        <v>1</v>
      </c>
      <c r="I10" s="36">
        <v>7</v>
      </c>
      <c r="J10" s="36">
        <v>1</v>
      </c>
      <c r="K10" s="36">
        <v>3</v>
      </c>
      <c r="L10" s="36">
        <v>9</v>
      </c>
      <c r="M10" s="36">
        <v>8</v>
      </c>
      <c r="N10" s="36">
        <v>0</v>
      </c>
      <c r="O10" s="36">
        <v>5</v>
      </c>
    </row>
    <row r="11" spans="1:15" ht="15.95" customHeight="1">
      <c r="B11" s="58"/>
      <c r="C11" s="53"/>
      <c r="D11" s="18">
        <v>1</v>
      </c>
      <c r="E11" s="19">
        <v>0.25</v>
      </c>
      <c r="F11" s="20">
        <v>0.41666666666666669</v>
      </c>
      <c r="G11" s="20">
        <v>0.19444444444444445</v>
      </c>
      <c r="H11" s="20">
        <v>2.7777777777777776E-2</v>
      </c>
      <c r="I11" s="20">
        <v>0.19444444444444445</v>
      </c>
      <c r="J11" s="20">
        <v>2.7777777777777776E-2</v>
      </c>
      <c r="K11" s="20">
        <v>8.3333333333333329E-2</v>
      </c>
      <c r="L11" s="20">
        <v>0.25</v>
      </c>
      <c r="M11" s="20">
        <v>0.22222222222222221</v>
      </c>
      <c r="N11" s="20">
        <v>0</v>
      </c>
      <c r="O11" s="20">
        <v>0.1388888888888889</v>
      </c>
    </row>
    <row r="12" spans="1:15" ht="15.95" customHeight="1">
      <c r="B12" s="58"/>
      <c r="C12" s="54" t="s">
        <v>145</v>
      </c>
      <c r="D12" s="21">
        <v>75</v>
      </c>
      <c r="E12" s="22">
        <v>20</v>
      </c>
      <c r="F12" s="23">
        <v>27</v>
      </c>
      <c r="G12" s="23">
        <v>22</v>
      </c>
      <c r="H12" s="23">
        <v>7</v>
      </c>
      <c r="I12" s="23">
        <v>15</v>
      </c>
      <c r="J12" s="23">
        <v>7</v>
      </c>
      <c r="K12" s="23">
        <v>6</v>
      </c>
      <c r="L12" s="23">
        <v>12</v>
      </c>
      <c r="M12" s="23">
        <v>10</v>
      </c>
      <c r="N12" s="23">
        <v>7</v>
      </c>
      <c r="O12" s="23">
        <v>10</v>
      </c>
    </row>
    <row r="13" spans="1:15" ht="15.95" customHeight="1">
      <c r="B13" s="58"/>
      <c r="C13" s="53"/>
      <c r="D13" s="24">
        <v>1</v>
      </c>
      <c r="E13" s="19">
        <v>0.26666666666666666</v>
      </c>
      <c r="F13" s="20">
        <v>0.36</v>
      </c>
      <c r="G13" s="20">
        <v>0.29333333333333333</v>
      </c>
      <c r="H13" s="20">
        <v>9.3333333333333338E-2</v>
      </c>
      <c r="I13" s="20">
        <v>0.2</v>
      </c>
      <c r="J13" s="20">
        <v>9.3333333333333338E-2</v>
      </c>
      <c r="K13" s="20">
        <v>0.08</v>
      </c>
      <c r="L13" s="20">
        <v>0.16</v>
      </c>
      <c r="M13" s="20">
        <v>0.13333333333333333</v>
      </c>
      <c r="N13" s="20">
        <v>9.3333333333333338E-2</v>
      </c>
      <c r="O13" s="20">
        <v>0.13333333333333333</v>
      </c>
    </row>
    <row r="14" spans="1:15" ht="15.95" customHeight="1">
      <c r="B14" s="58"/>
      <c r="C14" s="54" t="s">
        <v>136</v>
      </c>
      <c r="D14" s="21">
        <v>50</v>
      </c>
      <c r="E14" s="22">
        <v>10</v>
      </c>
      <c r="F14" s="23">
        <v>18</v>
      </c>
      <c r="G14" s="23">
        <v>11</v>
      </c>
      <c r="H14" s="23">
        <v>10</v>
      </c>
      <c r="I14" s="23">
        <v>11</v>
      </c>
      <c r="J14" s="23">
        <v>3</v>
      </c>
      <c r="K14" s="23">
        <v>4</v>
      </c>
      <c r="L14" s="23">
        <v>6</v>
      </c>
      <c r="M14" s="23">
        <v>13</v>
      </c>
      <c r="N14" s="23">
        <v>4</v>
      </c>
      <c r="O14" s="23">
        <v>7</v>
      </c>
    </row>
    <row r="15" spans="1:15" ht="15.95" customHeight="1">
      <c r="B15" s="58"/>
      <c r="C15" s="53"/>
      <c r="D15" s="24">
        <v>1</v>
      </c>
      <c r="E15" s="19">
        <v>0.2</v>
      </c>
      <c r="F15" s="20">
        <v>0.36</v>
      </c>
      <c r="G15" s="20">
        <v>0.22</v>
      </c>
      <c r="H15" s="20">
        <v>0.2</v>
      </c>
      <c r="I15" s="20">
        <v>0.22</v>
      </c>
      <c r="J15" s="20">
        <v>0.06</v>
      </c>
      <c r="K15" s="20">
        <v>0.08</v>
      </c>
      <c r="L15" s="20">
        <v>0.12</v>
      </c>
      <c r="M15" s="20">
        <v>0.26</v>
      </c>
      <c r="N15" s="20">
        <v>0.08</v>
      </c>
      <c r="O15" s="20">
        <v>0.14000000000000001</v>
      </c>
    </row>
    <row r="16" spans="1:15" ht="15.95" customHeight="1">
      <c r="B16" s="58"/>
      <c r="C16" s="54" t="s">
        <v>146</v>
      </c>
      <c r="D16" s="21">
        <v>78</v>
      </c>
      <c r="E16" s="22">
        <v>22</v>
      </c>
      <c r="F16" s="23">
        <v>38</v>
      </c>
      <c r="G16" s="23">
        <v>21</v>
      </c>
      <c r="H16" s="23">
        <v>8</v>
      </c>
      <c r="I16" s="23">
        <v>11</v>
      </c>
      <c r="J16" s="23">
        <v>2</v>
      </c>
      <c r="K16" s="23">
        <v>4</v>
      </c>
      <c r="L16" s="23">
        <v>16</v>
      </c>
      <c r="M16" s="23">
        <v>17</v>
      </c>
      <c r="N16" s="23">
        <v>3</v>
      </c>
      <c r="O16" s="23">
        <v>8</v>
      </c>
    </row>
    <row r="17" spans="1:15" ht="15.95" customHeight="1">
      <c r="B17" s="58"/>
      <c r="C17" s="53"/>
      <c r="D17" s="24">
        <v>1</v>
      </c>
      <c r="E17" s="19">
        <v>0.28205128205128205</v>
      </c>
      <c r="F17" s="20">
        <v>0.48717948717948717</v>
      </c>
      <c r="G17" s="20">
        <v>0.26923076923076922</v>
      </c>
      <c r="H17" s="20">
        <v>0.10256410256410256</v>
      </c>
      <c r="I17" s="20">
        <v>0.14102564102564102</v>
      </c>
      <c r="J17" s="20">
        <v>2.564102564102564E-2</v>
      </c>
      <c r="K17" s="20">
        <v>5.128205128205128E-2</v>
      </c>
      <c r="L17" s="20">
        <v>0.20512820512820512</v>
      </c>
      <c r="M17" s="20">
        <v>0.21794871794871795</v>
      </c>
      <c r="N17" s="20">
        <v>3.8461538461538464E-2</v>
      </c>
      <c r="O17" s="20">
        <v>0.10256410256410256</v>
      </c>
    </row>
    <row r="18" spans="1:15" ht="15.95" customHeight="1">
      <c r="B18" s="58"/>
      <c r="C18" s="54" t="s">
        <v>147</v>
      </c>
      <c r="D18" s="21">
        <v>156</v>
      </c>
      <c r="E18" s="22">
        <v>37</v>
      </c>
      <c r="F18" s="23">
        <v>70</v>
      </c>
      <c r="G18" s="23">
        <v>35</v>
      </c>
      <c r="H18" s="23">
        <v>17</v>
      </c>
      <c r="I18" s="23">
        <v>17</v>
      </c>
      <c r="J18" s="23">
        <v>5</v>
      </c>
      <c r="K18" s="23">
        <v>19</v>
      </c>
      <c r="L18" s="23">
        <v>24</v>
      </c>
      <c r="M18" s="23">
        <v>33</v>
      </c>
      <c r="N18" s="23">
        <v>5</v>
      </c>
      <c r="O18" s="23">
        <v>9</v>
      </c>
    </row>
    <row r="19" spans="1:15" ht="15.95" customHeight="1">
      <c r="B19" s="58"/>
      <c r="C19" s="53"/>
      <c r="D19" s="24">
        <v>1</v>
      </c>
      <c r="E19" s="19">
        <v>0.23717948717948717</v>
      </c>
      <c r="F19" s="20">
        <v>0.44871794871794873</v>
      </c>
      <c r="G19" s="20">
        <v>0.22435897435897437</v>
      </c>
      <c r="H19" s="20">
        <v>0.10897435897435898</v>
      </c>
      <c r="I19" s="20">
        <v>0.10897435897435898</v>
      </c>
      <c r="J19" s="20">
        <v>3.2051282051282048E-2</v>
      </c>
      <c r="K19" s="20">
        <v>0.12179487179487179</v>
      </c>
      <c r="L19" s="20">
        <v>0.15384615384615385</v>
      </c>
      <c r="M19" s="20">
        <v>0.21153846153846154</v>
      </c>
      <c r="N19" s="20">
        <v>3.2051282051282048E-2</v>
      </c>
      <c r="O19" s="20">
        <v>5.7692307692307696E-2</v>
      </c>
    </row>
    <row r="20" spans="1:15" ht="15.95" customHeight="1">
      <c r="B20" s="58"/>
      <c r="C20" s="54" t="s">
        <v>148</v>
      </c>
      <c r="D20" s="21">
        <v>13073</v>
      </c>
      <c r="E20" s="22">
        <v>4339</v>
      </c>
      <c r="F20" s="23">
        <v>6800</v>
      </c>
      <c r="G20" s="23">
        <v>3366</v>
      </c>
      <c r="H20" s="23">
        <v>1897</v>
      </c>
      <c r="I20" s="23">
        <v>2243</v>
      </c>
      <c r="J20" s="23">
        <v>307</v>
      </c>
      <c r="K20" s="23">
        <v>743</v>
      </c>
      <c r="L20" s="23">
        <v>3185</v>
      </c>
      <c r="M20" s="23">
        <v>2123</v>
      </c>
      <c r="N20" s="23">
        <v>769</v>
      </c>
      <c r="O20" s="23">
        <v>639</v>
      </c>
    </row>
    <row r="21" spans="1:15" ht="15.95" customHeight="1">
      <c r="B21" s="58"/>
      <c r="C21" s="59"/>
      <c r="D21" s="18">
        <v>1</v>
      </c>
      <c r="E21" s="32">
        <v>0.3319054539891379</v>
      </c>
      <c r="F21" s="33">
        <v>0.52015604681404426</v>
      </c>
      <c r="G21" s="33">
        <v>0.2574772431729519</v>
      </c>
      <c r="H21" s="33">
        <v>0.14510823835385911</v>
      </c>
      <c r="I21" s="33">
        <v>0.1715750019123384</v>
      </c>
      <c r="J21" s="33">
        <v>2.3483515642928172E-2</v>
      </c>
      <c r="K21" s="33">
        <v>5.6834697468063945E-2</v>
      </c>
      <c r="L21" s="33">
        <v>0.24363191310334276</v>
      </c>
      <c r="M21" s="33">
        <v>0.16239577755679646</v>
      </c>
      <c r="N21" s="33">
        <v>5.8823529411764705E-2</v>
      </c>
      <c r="O21" s="33">
        <v>4.887936969326092E-2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514" priority="90" rank="1"/>
  </conditionalFormatting>
  <conditionalFormatting sqref="E11:O11">
    <cfRule type="top10" dxfId="9513" priority="89" rank="1"/>
  </conditionalFormatting>
  <conditionalFormatting sqref="E13:O13">
    <cfRule type="top10" dxfId="9512" priority="88" rank="1"/>
  </conditionalFormatting>
  <conditionalFormatting sqref="E15:O15">
    <cfRule type="top10" dxfId="9511" priority="87" rank="1"/>
  </conditionalFormatting>
  <conditionalFormatting sqref="E17:O17">
    <cfRule type="top10" dxfId="9510" priority="86" rank="1"/>
  </conditionalFormatting>
  <conditionalFormatting sqref="E19:O19">
    <cfRule type="top10" dxfId="9509" priority="85" rank="1"/>
  </conditionalFormatting>
  <conditionalFormatting sqref="E21:O21">
    <cfRule type="top10" dxfId="9508" priority="84" rank="1"/>
  </conditionalFormatting>
  <conditionalFormatting sqref="E23:O23">
    <cfRule type="top10" dxfId="9507" priority="82" rank="1"/>
  </conditionalFormatting>
  <conditionalFormatting sqref="E25:O25">
    <cfRule type="top10" dxfId="9506" priority="81" rank="1"/>
  </conditionalFormatting>
  <conditionalFormatting sqref="E27:O27">
    <cfRule type="top10" dxfId="9505" priority="80" rank="1"/>
  </conditionalFormatting>
  <conditionalFormatting sqref="E29:O29">
    <cfRule type="top10" dxfId="9504" priority="79" rank="1"/>
  </conditionalFormatting>
  <conditionalFormatting sqref="E31:O31">
    <cfRule type="top10" dxfId="9503" priority="78" rank="1"/>
  </conditionalFormatting>
  <conditionalFormatting sqref="E33:O33">
    <cfRule type="top10" dxfId="9502" priority="77" rank="1"/>
  </conditionalFormatting>
  <conditionalFormatting sqref="E35:O35">
    <cfRule type="top10" dxfId="9501" priority="76" rank="1"/>
  </conditionalFormatting>
  <conditionalFormatting sqref="E37:O37">
    <cfRule type="top10" dxfId="9500" priority="75" rank="1"/>
  </conditionalFormatting>
  <conditionalFormatting sqref="E39:O39">
    <cfRule type="top10" dxfId="9499" priority="74" rank="1"/>
  </conditionalFormatting>
  <conditionalFormatting sqref="E41:O41">
    <cfRule type="top10" dxfId="9498" priority="73" rank="1"/>
  </conditionalFormatting>
  <conditionalFormatting sqref="E43:O43">
    <cfRule type="top10" dxfId="9497" priority="72" rank="1"/>
  </conditionalFormatting>
  <conditionalFormatting sqref="E45:O45">
    <cfRule type="top10" dxfId="9496" priority="71" rank="1"/>
  </conditionalFormatting>
  <conditionalFormatting sqref="E47:O47">
    <cfRule type="top10" dxfId="9495" priority="70" rank="1"/>
  </conditionalFormatting>
  <conditionalFormatting sqref="E49:O49">
    <cfRule type="top10" dxfId="9494" priority="69" rank="1"/>
  </conditionalFormatting>
  <conditionalFormatting sqref="E51:O51">
    <cfRule type="top10" dxfId="9493" priority="68" rank="1"/>
  </conditionalFormatting>
  <conditionalFormatting sqref="E53:O53">
    <cfRule type="top10" dxfId="9492" priority="67" rank="1"/>
  </conditionalFormatting>
  <conditionalFormatting sqref="E55:O55">
    <cfRule type="top10" dxfId="9491" priority="66" rank="1"/>
  </conditionalFormatting>
  <conditionalFormatting sqref="E57:O57">
    <cfRule type="top10" dxfId="9490" priority="65" rank="1"/>
  </conditionalFormatting>
  <conditionalFormatting sqref="E59:O59">
    <cfRule type="top10" dxfId="9489" priority="64" rank="1"/>
  </conditionalFormatting>
  <conditionalFormatting sqref="E61:O61">
    <cfRule type="top10" dxfId="9488" priority="63" rank="1"/>
  </conditionalFormatting>
  <conditionalFormatting sqref="E63:O63">
    <cfRule type="top10" dxfId="9487" priority="62" rank="1"/>
  </conditionalFormatting>
  <conditionalFormatting sqref="E65:O65">
    <cfRule type="top10" dxfId="9486" priority="61" rank="1"/>
  </conditionalFormatting>
  <conditionalFormatting sqref="E67:O67">
    <cfRule type="top10" dxfId="9485" priority="60" rank="1"/>
  </conditionalFormatting>
  <conditionalFormatting sqref="E69:O69">
    <cfRule type="top10" dxfId="9484" priority="59" rank="1"/>
  </conditionalFormatting>
  <conditionalFormatting sqref="E71:O71">
    <cfRule type="top10" dxfId="9483" priority="58" rank="1"/>
  </conditionalFormatting>
  <conditionalFormatting sqref="E73:O73">
    <cfRule type="top10" dxfId="9482" priority="57" rank="1"/>
  </conditionalFormatting>
  <conditionalFormatting sqref="E75:O75">
    <cfRule type="top10" dxfId="9481" priority="56" rank="1"/>
  </conditionalFormatting>
  <conditionalFormatting sqref="E77:O77">
    <cfRule type="top10" dxfId="9480" priority="55" rank="1"/>
  </conditionalFormatting>
  <conditionalFormatting sqref="E79:O79">
    <cfRule type="top10" dxfId="9479" priority="54" rank="1"/>
  </conditionalFormatting>
  <conditionalFormatting sqref="E81:O81">
    <cfRule type="top10" dxfId="9478" priority="53" rank="1"/>
  </conditionalFormatting>
  <conditionalFormatting sqref="E83:O83">
    <cfRule type="top10" dxfId="9477" priority="52" rank="1"/>
  </conditionalFormatting>
  <conditionalFormatting sqref="E85:O85">
    <cfRule type="top10" dxfId="9476" priority="51" rank="1"/>
  </conditionalFormatting>
  <conditionalFormatting sqref="E87:O87">
    <cfRule type="top10" dxfId="9475" priority="50" rank="1"/>
  </conditionalFormatting>
  <conditionalFormatting sqref="E89:O89">
    <cfRule type="top10" dxfId="9474" priority="49" rank="1"/>
  </conditionalFormatting>
  <conditionalFormatting sqref="E91:O91">
    <cfRule type="top10" dxfId="9473" priority="48" rank="1"/>
  </conditionalFormatting>
  <conditionalFormatting sqref="E93:O93">
    <cfRule type="top10" dxfId="9472" priority="47" rank="1"/>
  </conditionalFormatting>
  <conditionalFormatting sqref="E95:O95">
    <cfRule type="top10" dxfId="9471" priority="46" rank="1"/>
  </conditionalFormatting>
  <conditionalFormatting sqref="E97:O97">
    <cfRule type="top10" dxfId="9470" priority="45" rank="1"/>
  </conditionalFormatting>
  <conditionalFormatting sqref="E99:O99">
    <cfRule type="top10" dxfId="9469" priority="44" rank="1"/>
  </conditionalFormatting>
  <conditionalFormatting sqref="E101:O101">
    <cfRule type="top10" dxfId="9468" priority="43" rank="1"/>
  </conditionalFormatting>
  <conditionalFormatting sqref="E103:O103">
    <cfRule type="top10" dxfId="9467" priority="42" rank="1"/>
  </conditionalFormatting>
  <conditionalFormatting sqref="E105:O105">
    <cfRule type="top10" dxfId="9466" priority="41" rank="1"/>
  </conditionalFormatting>
  <conditionalFormatting sqref="E107:O107">
    <cfRule type="top10" dxfId="9465" priority="40" rank="1"/>
  </conditionalFormatting>
  <conditionalFormatting sqref="E109:O109">
    <cfRule type="top10" dxfId="9464" priority="39" rank="1"/>
  </conditionalFormatting>
  <conditionalFormatting sqref="E111:O111">
    <cfRule type="top10" dxfId="9463" priority="38" rank="1"/>
  </conditionalFormatting>
  <conditionalFormatting sqref="E113:O113">
    <cfRule type="top10" dxfId="9462" priority="37" rank="1"/>
  </conditionalFormatting>
  <conditionalFormatting sqref="E115:O115">
    <cfRule type="top10" dxfId="9461" priority="36" rank="1"/>
  </conditionalFormatting>
  <conditionalFormatting sqref="E117:O117">
    <cfRule type="top10" dxfId="9460" priority="35" rank="1"/>
  </conditionalFormatting>
  <conditionalFormatting sqref="E119:O119">
    <cfRule type="top10" dxfId="9459" priority="34" rank="1"/>
  </conditionalFormatting>
  <conditionalFormatting sqref="E121:O121">
    <cfRule type="top10" dxfId="9458" priority="33" rank="1"/>
  </conditionalFormatting>
  <conditionalFormatting sqref="E123:O123">
    <cfRule type="top10" dxfId="9457" priority="32" rank="1"/>
  </conditionalFormatting>
  <conditionalFormatting sqref="E125:O125">
    <cfRule type="top10" dxfId="9456" priority="31" rank="1"/>
  </conditionalFormatting>
  <conditionalFormatting sqref="E127:O127">
    <cfRule type="top10" dxfId="9455" priority="30" rank="1"/>
  </conditionalFormatting>
  <conditionalFormatting sqref="E129:O129">
    <cfRule type="top10" dxfId="9454" priority="29" rank="1"/>
  </conditionalFormatting>
  <conditionalFormatting sqref="E131:O131">
    <cfRule type="top10" dxfId="9453" priority="28" rank="1"/>
  </conditionalFormatting>
  <conditionalFormatting sqref="E133:O133">
    <cfRule type="top10" dxfId="9452" priority="27" rank="1"/>
  </conditionalFormatting>
  <conditionalFormatting sqref="E135:O135">
    <cfRule type="top10" dxfId="9451" priority="26" rank="1"/>
  </conditionalFormatting>
  <conditionalFormatting sqref="E137:O137">
    <cfRule type="top10" dxfId="9450" priority="25" rank="1"/>
  </conditionalFormatting>
  <conditionalFormatting sqref="E139:O139">
    <cfRule type="top10" dxfId="9449" priority="24" rank="1"/>
  </conditionalFormatting>
  <conditionalFormatting sqref="E141:O141">
    <cfRule type="top10" dxfId="9448" priority="23" rank="1"/>
  </conditionalFormatting>
  <conditionalFormatting sqref="E143:O143">
    <cfRule type="top10" dxfId="9447" priority="22" rank="1"/>
  </conditionalFormatting>
  <conditionalFormatting sqref="E145:O145">
    <cfRule type="top10" dxfId="9446" priority="21" rank="1"/>
  </conditionalFormatting>
  <conditionalFormatting sqref="E147:O147">
    <cfRule type="top10" dxfId="9445" priority="20" rank="1"/>
  </conditionalFormatting>
  <conditionalFormatting sqref="E149:O149">
    <cfRule type="top10" dxfId="9444" priority="19" rank="1"/>
  </conditionalFormatting>
  <conditionalFormatting sqref="E151:O151">
    <cfRule type="top10" dxfId="9443" priority="18" rank="1"/>
  </conditionalFormatting>
  <conditionalFormatting sqref="E153:O153">
    <cfRule type="top10" dxfId="9442" priority="17" rank="1"/>
  </conditionalFormatting>
  <conditionalFormatting sqref="E155:O155">
    <cfRule type="top10" dxfId="9441" priority="16" rank="1"/>
  </conditionalFormatting>
  <conditionalFormatting sqref="E157:O157">
    <cfRule type="top10" dxfId="9440" priority="15" rank="1"/>
  </conditionalFormatting>
  <conditionalFormatting sqref="E159:O159">
    <cfRule type="top10" dxfId="9439" priority="14" rank="1"/>
  </conditionalFormatting>
  <conditionalFormatting sqref="E161:O161">
    <cfRule type="top10" dxfId="9438" priority="13" rank="1"/>
  </conditionalFormatting>
  <conditionalFormatting sqref="E163:O163">
    <cfRule type="top10" dxfId="9437" priority="12" rank="1"/>
  </conditionalFormatting>
  <conditionalFormatting sqref="E165:O165">
    <cfRule type="top10" dxfId="9436" priority="11" rank="1"/>
  </conditionalFormatting>
  <conditionalFormatting sqref="E167:O167">
    <cfRule type="top10" dxfId="9435" priority="10" rank="1"/>
  </conditionalFormatting>
  <conditionalFormatting sqref="E169:O169">
    <cfRule type="top10" dxfId="9434" priority="9" rank="1"/>
  </conditionalFormatting>
  <conditionalFormatting sqref="E171:O171">
    <cfRule type="top10" dxfId="9433" priority="8" rank="1"/>
  </conditionalFormatting>
  <conditionalFormatting sqref="E173:O173">
    <cfRule type="top10" dxfId="9432" priority="7" rank="1"/>
  </conditionalFormatting>
  <conditionalFormatting sqref="E175:O175">
    <cfRule type="top10" dxfId="9431" priority="6" rank="1"/>
  </conditionalFormatting>
  <conditionalFormatting sqref="E177:O177">
    <cfRule type="top10" dxfId="9430" priority="5" rank="1"/>
  </conditionalFormatting>
  <conditionalFormatting sqref="E179:O179">
    <cfRule type="top10" dxfId="9429" priority="4" rank="1"/>
  </conditionalFormatting>
  <conditionalFormatting sqref="E181:O181">
    <cfRule type="top10" dxfId="9428" priority="3" rank="1"/>
  </conditionalFormatting>
  <conditionalFormatting sqref="E183:O183">
    <cfRule type="top10" dxfId="9427" priority="2" rank="1"/>
  </conditionalFormatting>
  <conditionalFormatting sqref="E185:O185">
    <cfRule type="top10" dxfId="942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28</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8</v>
      </c>
      <c r="C10" s="52" t="s">
        <v>144</v>
      </c>
      <c r="D10" s="34">
        <v>38</v>
      </c>
      <c r="E10" s="35">
        <v>9</v>
      </c>
      <c r="F10" s="36">
        <v>14</v>
      </c>
      <c r="G10" s="36">
        <v>6</v>
      </c>
      <c r="H10" s="36">
        <v>6</v>
      </c>
      <c r="I10" s="36">
        <v>2</v>
      </c>
      <c r="J10" s="36">
        <v>3</v>
      </c>
      <c r="K10" s="36">
        <v>3</v>
      </c>
      <c r="L10" s="36">
        <v>9</v>
      </c>
      <c r="M10" s="36">
        <v>8</v>
      </c>
      <c r="N10" s="36">
        <v>0</v>
      </c>
      <c r="O10" s="36">
        <v>7</v>
      </c>
    </row>
    <row r="11" spans="1:15" ht="15.95" customHeight="1">
      <c r="B11" s="58"/>
      <c r="C11" s="53"/>
      <c r="D11" s="18">
        <v>1</v>
      </c>
      <c r="E11" s="19">
        <v>0.23684210526315788</v>
      </c>
      <c r="F11" s="20">
        <v>0.36842105263157893</v>
      </c>
      <c r="G11" s="20">
        <v>0.15789473684210525</v>
      </c>
      <c r="H11" s="20">
        <v>0.15789473684210525</v>
      </c>
      <c r="I11" s="20">
        <v>5.2631578947368418E-2</v>
      </c>
      <c r="J11" s="20">
        <v>7.8947368421052627E-2</v>
      </c>
      <c r="K11" s="20">
        <v>7.8947368421052627E-2</v>
      </c>
      <c r="L11" s="20">
        <v>0.23684210526315788</v>
      </c>
      <c r="M11" s="20">
        <v>0.21052631578947367</v>
      </c>
      <c r="N11" s="20">
        <v>0</v>
      </c>
      <c r="O11" s="20">
        <v>0.18421052631578946</v>
      </c>
    </row>
    <row r="12" spans="1:15" ht="15.95" customHeight="1">
      <c r="B12" s="58"/>
      <c r="C12" s="54" t="s">
        <v>145</v>
      </c>
      <c r="D12" s="21">
        <v>129</v>
      </c>
      <c r="E12" s="22">
        <v>24</v>
      </c>
      <c r="F12" s="23">
        <v>63</v>
      </c>
      <c r="G12" s="23">
        <v>32</v>
      </c>
      <c r="H12" s="23">
        <v>18</v>
      </c>
      <c r="I12" s="23">
        <v>16</v>
      </c>
      <c r="J12" s="23">
        <v>8</v>
      </c>
      <c r="K12" s="23">
        <v>14</v>
      </c>
      <c r="L12" s="23">
        <v>27</v>
      </c>
      <c r="M12" s="23">
        <v>22</v>
      </c>
      <c r="N12" s="23">
        <v>7</v>
      </c>
      <c r="O12" s="23">
        <v>11</v>
      </c>
    </row>
    <row r="13" spans="1:15" ht="15.95" customHeight="1">
      <c r="B13" s="58"/>
      <c r="C13" s="53"/>
      <c r="D13" s="24">
        <v>1</v>
      </c>
      <c r="E13" s="19">
        <v>0.18604651162790697</v>
      </c>
      <c r="F13" s="20">
        <v>0.48837209302325579</v>
      </c>
      <c r="G13" s="20">
        <v>0.24806201550387597</v>
      </c>
      <c r="H13" s="20">
        <v>0.13953488372093023</v>
      </c>
      <c r="I13" s="20">
        <v>0.12403100775193798</v>
      </c>
      <c r="J13" s="20">
        <v>6.2015503875968991E-2</v>
      </c>
      <c r="K13" s="20">
        <v>0.10852713178294573</v>
      </c>
      <c r="L13" s="20">
        <v>0.20930232558139536</v>
      </c>
      <c r="M13" s="20">
        <v>0.17054263565891473</v>
      </c>
      <c r="N13" s="20">
        <v>5.4263565891472867E-2</v>
      </c>
      <c r="O13" s="20">
        <v>8.5271317829457363E-2</v>
      </c>
    </row>
    <row r="14" spans="1:15" ht="15.95" customHeight="1">
      <c r="B14" s="58"/>
      <c r="C14" s="54" t="s">
        <v>136</v>
      </c>
      <c r="D14" s="21">
        <v>130</v>
      </c>
      <c r="E14" s="22">
        <v>34</v>
      </c>
      <c r="F14" s="23">
        <v>53</v>
      </c>
      <c r="G14" s="23">
        <v>39</v>
      </c>
      <c r="H14" s="23">
        <v>13</v>
      </c>
      <c r="I14" s="23">
        <v>9</v>
      </c>
      <c r="J14" s="23">
        <v>4</v>
      </c>
      <c r="K14" s="23">
        <v>12</v>
      </c>
      <c r="L14" s="23">
        <v>18</v>
      </c>
      <c r="M14" s="23">
        <v>31</v>
      </c>
      <c r="N14" s="23">
        <v>3</v>
      </c>
      <c r="O14" s="23">
        <v>13</v>
      </c>
    </row>
    <row r="15" spans="1:15" ht="15.95" customHeight="1">
      <c r="B15" s="58"/>
      <c r="C15" s="53"/>
      <c r="D15" s="24">
        <v>1</v>
      </c>
      <c r="E15" s="19">
        <v>0.26153846153846155</v>
      </c>
      <c r="F15" s="20">
        <v>0.40769230769230769</v>
      </c>
      <c r="G15" s="20">
        <v>0.3</v>
      </c>
      <c r="H15" s="20">
        <v>0.1</v>
      </c>
      <c r="I15" s="20">
        <v>6.9230769230769235E-2</v>
      </c>
      <c r="J15" s="20">
        <v>3.0769230769230771E-2</v>
      </c>
      <c r="K15" s="20">
        <v>9.2307692307692313E-2</v>
      </c>
      <c r="L15" s="20">
        <v>0.13846153846153847</v>
      </c>
      <c r="M15" s="20">
        <v>0.23846153846153847</v>
      </c>
      <c r="N15" s="20">
        <v>2.3076923076923078E-2</v>
      </c>
      <c r="O15" s="20">
        <v>0.1</v>
      </c>
    </row>
    <row r="16" spans="1:15" ht="15.95" customHeight="1">
      <c r="B16" s="58"/>
      <c r="C16" s="54" t="s">
        <v>146</v>
      </c>
      <c r="D16" s="21">
        <v>93</v>
      </c>
      <c r="E16" s="22">
        <v>26</v>
      </c>
      <c r="F16" s="23">
        <v>43</v>
      </c>
      <c r="G16" s="23">
        <v>22</v>
      </c>
      <c r="H16" s="23">
        <v>8</v>
      </c>
      <c r="I16" s="23">
        <v>14</v>
      </c>
      <c r="J16" s="23">
        <v>5</v>
      </c>
      <c r="K16" s="23">
        <v>10</v>
      </c>
      <c r="L16" s="23">
        <v>10</v>
      </c>
      <c r="M16" s="23">
        <v>22</v>
      </c>
      <c r="N16" s="23">
        <v>1</v>
      </c>
      <c r="O16" s="23">
        <v>8</v>
      </c>
    </row>
    <row r="17" spans="1:15" ht="15.95" customHeight="1">
      <c r="B17" s="58"/>
      <c r="C17" s="53"/>
      <c r="D17" s="24">
        <v>1</v>
      </c>
      <c r="E17" s="19">
        <v>0.27956989247311825</v>
      </c>
      <c r="F17" s="20">
        <v>0.46236559139784944</v>
      </c>
      <c r="G17" s="20">
        <v>0.23655913978494625</v>
      </c>
      <c r="H17" s="20">
        <v>8.6021505376344093E-2</v>
      </c>
      <c r="I17" s="20">
        <v>0.15053763440860216</v>
      </c>
      <c r="J17" s="20">
        <v>5.3763440860215055E-2</v>
      </c>
      <c r="K17" s="20">
        <v>0.10752688172043011</v>
      </c>
      <c r="L17" s="20">
        <v>0.10752688172043011</v>
      </c>
      <c r="M17" s="20">
        <v>0.23655913978494625</v>
      </c>
      <c r="N17" s="20">
        <v>1.0752688172043012E-2</v>
      </c>
      <c r="O17" s="20">
        <v>8.6021505376344093E-2</v>
      </c>
    </row>
    <row r="18" spans="1:15" ht="15.95" customHeight="1">
      <c r="B18" s="58"/>
      <c r="C18" s="54" t="s">
        <v>147</v>
      </c>
      <c r="D18" s="21">
        <v>102</v>
      </c>
      <c r="E18" s="22">
        <v>32</v>
      </c>
      <c r="F18" s="23">
        <v>59</v>
      </c>
      <c r="G18" s="23">
        <v>28</v>
      </c>
      <c r="H18" s="23">
        <v>12</v>
      </c>
      <c r="I18" s="23">
        <v>17</v>
      </c>
      <c r="J18" s="23">
        <v>2</v>
      </c>
      <c r="K18" s="23">
        <v>8</v>
      </c>
      <c r="L18" s="23">
        <v>18</v>
      </c>
      <c r="M18" s="23">
        <v>14</v>
      </c>
      <c r="N18" s="23">
        <v>0</v>
      </c>
      <c r="O18" s="23">
        <v>4</v>
      </c>
    </row>
    <row r="19" spans="1:15" ht="15.95" customHeight="1">
      <c r="B19" s="58"/>
      <c r="C19" s="53"/>
      <c r="D19" s="24">
        <v>1</v>
      </c>
      <c r="E19" s="19">
        <v>0.31372549019607843</v>
      </c>
      <c r="F19" s="20">
        <v>0.57843137254901966</v>
      </c>
      <c r="G19" s="20">
        <v>0.27450980392156865</v>
      </c>
      <c r="H19" s="20">
        <v>0.11764705882352941</v>
      </c>
      <c r="I19" s="20">
        <v>0.16666666666666666</v>
      </c>
      <c r="J19" s="20">
        <v>1.9607843137254902E-2</v>
      </c>
      <c r="K19" s="20">
        <v>7.8431372549019607E-2</v>
      </c>
      <c r="L19" s="20">
        <v>0.17647058823529413</v>
      </c>
      <c r="M19" s="20">
        <v>0.13725490196078433</v>
      </c>
      <c r="N19" s="20">
        <v>0</v>
      </c>
      <c r="O19" s="20">
        <v>3.9215686274509803E-2</v>
      </c>
    </row>
    <row r="20" spans="1:15" ht="15.95" customHeight="1">
      <c r="B20" s="58"/>
      <c r="C20" s="54" t="s">
        <v>148</v>
      </c>
      <c r="D20" s="21">
        <v>13001</v>
      </c>
      <c r="E20" s="22">
        <v>4322</v>
      </c>
      <c r="F20" s="23">
        <v>6755</v>
      </c>
      <c r="G20" s="23">
        <v>3349</v>
      </c>
      <c r="H20" s="23">
        <v>1894</v>
      </c>
      <c r="I20" s="23">
        <v>2241</v>
      </c>
      <c r="J20" s="23">
        <v>309</v>
      </c>
      <c r="K20" s="23">
        <v>739</v>
      </c>
      <c r="L20" s="23">
        <v>3167</v>
      </c>
      <c r="M20" s="23">
        <v>2113</v>
      </c>
      <c r="N20" s="23">
        <v>770</v>
      </c>
      <c r="O20" s="23">
        <v>640</v>
      </c>
    </row>
    <row r="21" spans="1:15" ht="15.95" customHeight="1">
      <c r="B21" s="58"/>
      <c r="C21" s="59"/>
      <c r="D21" s="18">
        <v>1</v>
      </c>
      <c r="E21" s="32">
        <v>0.33243596646411816</v>
      </c>
      <c r="F21" s="33">
        <v>0.5195754172755942</v>
      </c>
      <c r="G21" s="33">
        <v>0.25759556957157143</v>
      </c>
      <c r="H21" s="33">
        <v>0.14568110145373434</v>
      </c>
      <c r="I21" s="33">
        <v>0.17237135604953466</v>
      </c>
      <c r="J21" s="33">
        <v>2.3767402507499424E-2</v>
      </c>
      <c r="K21" s="33">
        <v>5.684178140143066E-2</v>
      </c>
      <c r="L21" s="33">
        <v>0.24359664641181447</v>
      </c>
      <c r="M21" s="33">
        <v>0.16252595954157373</v>
      </c>
      <c r="N21" s="33">
        <v>5.9226213368202447E-2</v>
      </c>
      <c r="O21" s="33">
        <v>4.9226982539804627E-2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425" priority="90" rank="1"/>
  </conditionalFormatting>
  <conditionalFormatting sqref="E11:O11">
    <cfRule type="top10" dxfId="9424" priority="89" rank="1"/>
  </conditionalFormatting>
  <conditionalFormatting sqref="E13:O13">
    <cfRule type="top10" dxfId="9423" priority="88" rank="1"/>
  </conditionalFormatting>
  <conditionalFormatting sqref="E15:O15">
    <cfRule type="top10" dxfId="9422" priority="87" rank="1"/>
  </conditionalFormatting>
  <conditionalFormatting sqref="E17:O17">
    <cfRule type="top10" dxfId="9421" priority="86" rank="1"/>
  </conditionalFormatting>
  <conditionalFormatting sqref="E19:O19">
    <cfRule type="top10" dxfId="9420" priority="85" rank="1"/>
  </conditionalFormatting>
  <conditionalFormatting sqref="E21:O21">
    <cfRule type="top10" dxfId="9419" priority="84" rank="1"/>
  </conditionalFormatting>
  <conditionalFormatting sqref="E23:O23">
    <cfRule type="top10" dxfId="9418" priority="82" rank="1"/>
  </conditionalFormatting>
  <conditionalFormatting sqref="E25:O25">
    <cfRule type="top10" dxfId="9417" priority="81" rank="1"/>
  </conditionalFormatting>
  <conditionalFormatting sqref="E27:O27">
    <cfRule type="top10" dxfId="9416" priority="80" rank="1"/>
  </conditionalFormatting>
  <conditionalFormatting sqref="E29:O29">
    <cfRule type="top10" dxfId="9415" priority="79" rank="1"/>
  </conditionalFormatting>
  <conditionalFormatting sqref="E31:O31">
    <cfRule type="top10" dxfId="9414" priority="78" rank="1"/>
  </conditionalFormatting>
  <conditionalFormatting sqref="E33:O33">
    <cfRule type="top10" dxfId="9413" priority="77" rank="1"/>
  </conditionalFormatting>
  <conditionalFormatting sqref="E35:O35">
    <cfRule type="top10" dxfId="9412" priority="76" rank="1"/>
  </conditionalFormatting>
  <conditionalFormatting sqref="E37:O37">
    <cfRule type="top10" dxfId="9411" priority="75" rank="1"/>
  </conditionalFormatting>
  <conditionalFormatting sqref="E39:O39">
    <cfRule type="top10" dxfId="9410" priority="74" rank="1"/>
  </conditionalFormatting>
  <conditionalFormatting sqref="E41:O41">
    <cfRule type="top10" dxfId="9409" priority="73" rank="1"/>
  </conditionalFormatting>
  <conditionalFormatting sqref="E43:O43">
    <cfRule type="top10" dxfId="9408" priority="72" rank="1"/>
  </conditionalFormatting>
  <conditionalFormatting sqref="E45:O45">
    <cfRule type="top10" dxfId="9407" priority="71" rank="1"/>
  </conditionalFormatting>
  <conditionalFormatting sqref="E47:O47">
    <cfRule type="top10" dxfId="9406" priority="70" rank="1"/>
  </conditionalFormatting>
  <conditionalFormatting sqref="E49:O49">
    <cfRule type="top10" dxfId="9405" priority="69" rank="1"/>
  </conditionalFormatting>
  <conditionalFormatting sqref="E51:O51">
    <cfRule type="top10" dxfId="9404" priority="68" rank="1"/>
  </conditionalFormatting>
  <conditionalFormatting sqref="E53:O53">
    <cfRule type="top10" dxfId="9403" priority="67" rank="1"/>
  </conditionalFormatting>
  <conditionalFormatting sqref="E55:O55">
    <cfRule type="top10" dxfId="9402" priority="66" rank="1"/>
  </conditionalFormatting>
  <conditionalFormatting sqref="E57:O57">
    <cfRule type="top10" dxfId="9401" priority="65" rank="1"/>
  </conditionalFormatting>
  <conditionalFormatting sqref="E59:O59">
    <cfRule type="top10" dxfId="9400" priority="64" rank="1"/>
  </conditionalFormatting>
  <conditionalFormatting sqref="E61:O61">
    <cfRule type="top10" dxfId="9399" priority="63" rank="1"/>
  </conditionalFormatting>
  <conditionalFormatting sqref="E63:O63">
    <cfRule type="top10" dxfId="9398" priority="62" rank="1"/>
  </conditionalFormatting>
  <conditionalFormatting sqref="E65:O65">
    <cfRule type="top10" dxfId="9397" priority="61" rank="1"/>
  </conditionalFormatting>
  <conditionalFormatting sqref="E67:O67">
    <cfRule type="top10" dxfId="9396" priority="60" rank="1"/>
  </conditionalFormatting>
  <conditionalFormatting sqref="E69:O69">
    <cfRule type="top10" dxfId="9395" priority="59" rank="1"/>
  </conditionalFormatting>
  <conditionalFormatting sqref="E71:O71">
    <cfRule type="top10" dxfId="9394" priority="58" rank="1"/>
  </conditionalFormatting>
  <conditionalFormatting sqref="E73:O73">
    <cfRule type="top10" dxfId="9393" priority="57" rank="1"/>
  </conditionalFormatting>
  <conditionalFormatting sqref="E75:O75">
    <cfRule type="top10" dxfId="9392" priority="56" rank="1"/>
  </conditionalFormatting>
  <conditionalFormatting sqref="E77:O77">
    <cfRule type="top10" dxfId="9391" priority="55" rank="1"/>
  </conditionalFormatting>
  <conditionalFormatting sqref="E79:O79">
    <cfRule type="top10" dxfId="9390" priority="54" rank="1"/>
  </conditionalFormatting>
  <conditionalFormatting sqref="E81:O81">
    <cfRule type="top10" dxfId="9389" priority="53" rank="1"/>
  </conditionalFormatting>
  <conditionalFormatting sqref="E83:O83">
    <cfRule type="top10" dxfId="9388" priority="52" rank="1"/>
  </conditionalFormatting>
  <conditionalFormatting sqref="E85:O85">
    <cfRule type="top10" dxfId="9387" priority="51" rank="1"/>
  </conditionalFormatting>
  <conditionalFormatting sqref="E87:O87">
    <cfRule type="top10" dxfId="9386" priority="50" rank="1"/>
  </conditionalFormatting>
  <conditionalFormatting sqref="E89:O89">
    <cfRule type="top10" dxfId="9385" priority="49" rank="1"/>
  </conditionalFormatting>
  <conditionalFormatting sqref="E91:O91">
    <cfRule type="top10" dxfId="9384" priority="48" rank="1"/>
  </conditionalFormatting>
  <conditionalFormatting sqref="E93:O93">
    <cfRule type="top10" dxfId="9383" priority="47" rank="1"/>
  </conditionalFormatting>
  <conditionalFormatting sqref="E95:O95">
    <cfRule type="top10" dxfId="9382" priority="46" rank="1"/>
  </conditionalFormatting>
  <conditionalFormatting sqref="E97:O97">
    <cfRule type="top10" dxfId="9381" priority="45" rank="1"/>
  </conditionalFormatting>
  <conditionalFormatting sqref="E99:O99">
    <cfRule type="top10" dxfId="9380" priority="44" rank="1"/>
  </conditionalFormatting>
  <conditionalFormatting sqref="E101:O101">
    <cfRule type="top10" dxfId="9379" priority="43" rank="1"/>
  </conditionalFormatting>
  <conditionalFormatting sqref="E103:O103">
    <cfRule type="top10" dxfId="9378" priority="42" rank="1"/>
  </conditionalFormatting>
  <conditionalFormatting sqref="E105:O105">
    <cfRule type="top10" dxfId="9377" priority="41" rank="1"/>
  </conditionalFormatting>
  <conditionalFormatting sqref="E107:O107">
    <cfRule type="top10" dxfId="9376" priority="40" rank="1"/>
  </conditionalFormatting>
  <conditionalFormatting sqref="E109:O109">
    <cfRule type="top10" dxfId="9375" priority="39" rank="1"/>
  </conditionalFormatting>
  <conditionalFormatting sqref="E111:O111">
    <cfRule type="top10" dxfId="9374" priority="38" rank="1"/>
  </conditionalFormatting>
  <conditionalFormatting sqref="E113:O113">
    <cfRule type="top10" dxfId="9373" priority="37" rank="1"/>
  </conditionalFormatting>
  <conditionalFormatting sqref="E115:O115">
    <cfRule type="top10" dxfId="9372" priority="36" rank="1"/>
  </conditionalFormatting>
  <conditionalFormatting sqref="E117:O117">
    <cfRule type="top10" dxfId="9371" priority="35" rank="1"/>
  </conditionalFormatting>
  <conditionalFormatting sqref="E119:O119">
    <cfRule type="top10" dxfId="9370" priority="34" rank="1"/>
  </conditionalFormatting>
  <conditionalFormatting sqref="E121:O121">
    <cfRule type="top10" dxfId="9369" priority="33" rank="1"/>
  </conditionalFormatting>
  <conditionalFormatting sqref="E123:O123">
    <cfRule type="top10" dxfId="9368" priority="32" rank="1"/>
  </conditionalFormatting>
  <conditionalFormatting sqref="E125:O125">
    <cfRule type="top10" dxfId="9367" priority="31" rank="1"/>
  </conditionalFormatting>
  <conditionalFormatting sqref="E127:O127">
    <cfRule type="top10" dxfId="9366" priority="30" rank="1"/>
  </conditionalFormatting>
  <conditionalFormatting sqref="E129:O129">
    <cfRule type="top10" dxfId="9365" priority="29" rank="1"/>
  </conditionalFormatting>
  <conditionalFormatting sqref="E131:O131">
    <cfRule type="top10" dxfId="9364" priority="28" rank="1"/>
  </conditionalFormatting>
  <conditionalFormatting sqref="E133:O133">
    <cfRule type="top10" dxfId="9363" priority="27" rank="1"/>
  </conditionalFormatting>
  <conditionalFormatting sqref="E135:O135">
    <cfRule type="top10" dxfId="9362" priority="26" rank="1"/>
  </conditionalFormatting>
  <conditionalFormatting sqref="E137:O137">
    <cfRule type="top10" dxfId="9361" priority="25" rank="1"/>
  </conditionalFormatting>
  <conditionalFormatting sqref="E139:O139">
    <cfRule type="top10" dxfId="9360" priority="24" rank="1"/>
  </conditionalFormatting>
  <conditionalFormatting sqref="E141:O141">
    <cfRule type="top10" dxfId="9359" priority="23" rank="1"/>
  </conditionalFormatting>
  <conditionalFormatting sqref="E143:O143">
    <cfRule type="top10" dxfId="9358" priority="22" rank="1"/>
  </conditionalFormatting>
  <conditionalFormatting sqref="E145:O145">
    <cfRule type="top10" dxfId="9357" priority="21" rank="1"/>
  </conditionalFormatting>
  <conditionalFormatting sqref="E147:O147">
    <cfRule type="top10" dxfId="9356" priority="20" rank="1"/>
  </conditionalFormatting>
  <conditionalFormatting sqref="E149:O149">
    <cfRule type="top10" dxfId="9355" priority="19" rank="1"/>
  </conditionalFormatting>
  <conditionalFormatting sqref="E151:O151">
    <cfRule type="top10" dxfId="9354" priority="18" rank="1"/>
  </conditionalFormatting>
  <conditionalFormatting sqref="E153:O153">
    <cfRule type="top10" dxfId="9353" priority="17" rank="1"/>
  </conditionalFormatting>
  <conditionalFormatting sqref="E155:O155">
    <cfRule type="top10" dxfId="9352" priority="16" rank="1"/>
  </conditionalFormatting>
  <conditionalFormatting sqref="E157:O157">
    <cfRule type="top10" dxfId="9351" priority="15" rank="1"/>
  </conditionalFormatting>
  <conditionalFormatting sqref="E159:O159">
    <cfRule type="top10" dxfId="9350" priority="14" rank="1"/>
  </conditionalFormatting>
  <conditionalFormatting sqref="E161:O161">
    <cfRule type="top10" dxfId="9349" priority="13" rank="1"/>
  </conditionalFormatting>
  <conditionalFormatting sqref="E163:O163">
    <cfRule type="top10" dxfId="9348" priority="12" rank="1"/>
  </conditionalFormatting>
  <conditionalFormatting sqref="E165:O165">
    <cfRule type="top10" dxfId="9347" priority="11" rank="1"/>
  </conditionalFormatting>
  <conditionalFormatting sqref="E167:O167">
    <cfRule type="top10" dxfId="9346" priority="10" rank="1"/>
  </conditionalFormatting>
  <conditionalFormatting sqref="E169:O169">
    <cfRule type="top10" dxfId="9345" priority="9" rank="1"/>
  </conditionalFormatting>
  <conditionalFormatting sqref="E171:O171">
    <cfRule type="top10" dxfId="9344" priority="8" rank="1"/>
  </conditionalFormatting>
  <conditionalFormatting sqref="E173:O173">
    <cfRule type="top10" dxfId="9343" priority="7" rank="1"/>
  </conditionalFormatting>
  <conditionalFormatting sqref="E175:O175">
    <cfRule type="top10" dxfId="9342" priority="6" rank="1"/>
  </conditionalFormatting>
  <conditionalFormatting sqref="E177:O177">
    <cfRule type="top10" dxfId="9341" priority="5" rank="1"/>
  </conditionalFormatting>
  <conditionalFormatting sqref="E179:O179">
    <cfRule type="top10" dxfId="9340" priority="4" rank="1"/>
  </conditionalFormatting>
  <conditionalFormatting sqref="E181:O181">
    <cfRule type="top10" dxfId="9339" priority="3" rank="1"/>
  </conditionalFormatting>
  <conditionalFormatting sqref="E183:O183">
    <cfRule type="top10" dxfId="9338" priority="2" rank="1"/>
  </conditionalFormatting>
  <conditionalFormatting sqref="E185:O185">
    <cfRule type="top10" dxfId="933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29</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10</v>
      </c>
      <c r="C10" s="52" t="s">
        <v>144</v>
      </c>
      <c r="D10" s="34">
        <v>50</v>
      </c>
      <c r="E10" s="35">
        <v>5</v>
      </c>
      <c r="F10" s="36">
        <v>24</v>
      </c>
      <c r="G10" s="36">
        <v>16</v>
      </c>
      <c r="H10" s="36">
        <v>2</v>
      </c>
      <c r="I10" s="36">
        <v>7</v>
      </c>
      <c r="J10" s="36">
        <v>1</v>
      </c>
      <c r="K10" s="36">
        <v>4</v>
      </c>
      <c r="L10" s="36">
        <v>11</v>
      </c>
      <c r="M10" s="36">
        <v>6</v>
      </c>
      <c r="N10" s="36">
        <v>3</v>
      </c>
      <c r="O10" s="36">
        <v>7</v>
      </c>
    </row>
    <row r="11" spans="1:15" ht="15.95" customHeight="1">
      <c r="B11" s="58"/>
      <c r="C11" s="53"/>
      <c r="D11" s="18">
        <v>1</v>
      </c>
      <c r="E11" s="19">
        <v>0.1</v>
      </c>
      <c r="F11" s="20">
        <v>0.48</v>
      </c>
      <c r="G11" s="20">
        <v>0.32</v>
      </c>
      <c r="H11" s="20">
        <v>0.04</v>
      </c>
      <c r="I11" s="20">
        <v>0.14000000000000001</v>
      </c>
      <c r="J11" s="20">
        <v>0.02</v>
      </c>
      <c r="K11" s="20">
        <v>0.08</v>
      </c>
      <c r="L11" s="20">
        <v>0.22</v>
      </c>
      <c r="M11" s="20">
        <v>0.12</v>
      </c>
      <c r="N11" s="20">
        <v>0.06</v>
      </c>
      <c r="O11" s="20">
        <v>0.14000000000000001</v>
      </c>
    </row>
    <row r="12" spans="1:15" ht="15.95" customHeight="1">
      <c r="B12" s="58"/>
      <c r="C12" s="54" t="s">
        <v>145</v>
      </c>
      <c r="D12" s="21">
        <v>98</v>
      </c>
      <c r="E12" s="22">
        <v>26</v>
      </c>
      <c r="F12" s="23">
        <v>50</v>
      </c>
      <c r="G12" s="23">
        <v>20</v>
      </c>
      <c r="H12" s="23">
        <v>15</v>
      </c>
      <c r="I12" s="23">
        <v>13</v>
      </c>
      <c r="J12" s="23">
        <v>12</v>
      </c>
      <c r="K12" s="23">
        <v>6</v>
      </c>
      <c r="L12" s="23">
        <v>17</v>
      </c>
      <c r="M12" s="23">
        <v>14</v>
      </c>
      <c r="N12" s="23">
        <v>2</v>
      </c>
      <c r="O12" s="23">
        <v>12</v>
      </c>
    </row>
    <row r="13" spans="1:15" ht="15.95" customHeight="1">
      <c r="B13" s="58"/>
      <c r="C13" s="53"/>
      <c r="D13" s="24">
        <v>1</v>
      </c>
      <c r="E13" s="19">
        <v>0.26530612244897961</v>
      </c>
      <c r="F13" s="20">
        <v>0.51020408163265307</v>
      </c>
      <c r="G13" s="20">
        <v>0.20408163265306123</v>
      </c>
      <c r="H13" s="20">
        <v>0.15306122448979592</v>
      </c>
      <c r="I13" s="20">
        <v>0.1326530612244898</v>
      </c>
      <c r="J13" s="20">
        <v>0.12244897959183673</v>
      </c>
      <c r="K13" s="20">
        <v>6.1224489795918366E-2</v>
      </c>
      <c r="L13" s="20">
        <v>0.17346938775510204</v>
      </c>
      <c r="M13" s="20">
        <v>0.14285714285714285</v>
      </c>
      <c r="N13" s="20">
        <v>2.0408163265306121E-2</v>
      </c>
      <c r="O13" s="20">
        <v>0.12244897959183673</v>
      </c>
    </row>
    <row r="14" spans="1:15" ht="15.95" customHeight="1">
      <c r="B14" s="58"/>
      <c r="C14" s="54" t="s">
        <v>136</v>
      </c>
      <c r="D14" s="21">
        <v>98</v>
      </c>
      <c r="E14" s="22">
        <v>30</v>
      </c>
      <c r="F14" s="23">
        <v>45</v>
      </c>
      <c r="G14" s="23">
        <v>18</v>
      </c>
      <c r="H14" s="23">
        <v>10</v>
      </c>
      <c r="I14" s="23">
        <v>8</v>
      </c>
      <c r="J14" s="23">
        <v>4</v>
      </c>
      <c r="K14" s="23">
        <v>7</v>
      </c>
      <c r="L14" s="23">
        <v>14</v>
      </c>
      <c r="M14" s="23">
        <v>28</v>
      </c>
      <c r="N14" s="23">
        <v>2</v>
      </c>
      <c r="O14" s="23">
        <v>7</v>
      </c>
    </row>
    <row r="15" spans="1:15" ht="15.95" customHeight="1">
      <c r="B15" s="58"/>
      <c r="C15" s="53"/>
      <c r="D15" s="24">
        <v>1</v>
      </c>
      <c r="E15" s="19">
        <v>0.30612244897959184</v>
      </c>
      <c r="F15" s="20">
        <v>0.45918367346938777</v>
      </c>
      <c r="G15" s="20">
        <v>0.18367346938775511</v>
      </c>
      <c r="H15" s="20">
        <v>0.10204081632653061</v>
      </c>
      <c r="I15" s="20">
        <v>8.1632653061224483E-2</v>
      </c>
      <c r="J15" s="20">
        <v>4.0816326530612242E-2</v>
      </c>
      <c r="K15" s="20">
        <v>7.1428571428571425E-2</v>
      </c>
      <c r="L15" s="20">
        <v>0.14285714285714285</v>
      </c>
      <c r="M15" s="20">
        <v>0.2857142857142857</v>
      </c>
      <c r="N15" s="20">
        <v>2.0408163265306121E-2</v>
      </c>
      <c r="O15" s="20">
        <v>7.1428571428571425E-2</v>
      </c>
    </row>
    <row r="16" spans="1:15" ht="15.95" customHeight="1">
      <c r="B16" s="58"/>
      <c r="C16" s="54" t="s">
        <v>146</v>
      </c>
      <c r="D16" s="21">
        <v>211</v>
      </c>
      <c r="E16" s="22">
        <v>52</v>
      </c>
      <c r="F16" s="23">
        <v>107</v>
      </c>
      <c r="G16" s="23">
        <v>55</v>
      </c>
      <c r="H16" s="23">
        <v>26</v>
      </c>
      <c r="I16" s="23">
        <v>20</v>
      </c>
      <c r="J16" s="23">
        <v>5</v>
      </c>
      <c r="K16" s="23">
        <v>8</v>
      </c>
      <c r="L16" s="23">
        <v>31</v>
      </c>
      <c r="M16" s="23">
        <v>43</v>
      </c>
      <c r="N16" s="23">
        <v>6</v>
      </c>
      <c r="O16" s="23">
        <v>20</v>
      </c>
    </row>
    <row r="17" spans="1:15" ht="15.95" customHeight="1">
      <c r="B17" s="58"/>
      <c r="C17" s="53"/>
      <c r="D17" s="24">
        <v>1</v>
      </c>
      <c r="E17" s="19">
        <v>0.24644549763033174</v>
      </c>
      <c r="F17" s="20">
        <v>0.50710900473933651</v>
      </c>
      <c r="G17" s="20">
        <v>0.26066350710900477</v>
      </c>
      <c r="H17" s="20">
        <v>0.12322274881516587</v>
      </c>
      <c r="I17" s="20">
        <v>9.4786729857819899E-2</v>
      </c>
      <c r="J17" s="20">
        <v>2.3696682464454975E-2</v>
      </c>
      <c r="K17" s="20">
        <v>3.7914691943127965E-2</v>
      </c>
      <c r="L17" s="20">
        <v>0.14691943127962084</v>
      </c>
      <c r="M17" s="20">
        <v>0.20379146919431279</v>
      </c>
      <c r="N17" s="20">
        <v>2.843601895734597E-2</v>
      </c>
      <c r="O17" s="20">
        <v>9.4786729857819899E-2</v>
      </c>
    </row>
    <row r="18" spans="1:15" ht="15.95" customHeight="1">
      <c r="B18" s="58"/>
      <c r="C18" s="54" t="s">
        <v>147</v>
      </c>
      <c r="D18" s="21">
        <v>146</v>
      </c>
      <c r="E18" s="22">
        <v>45</v>
      </c>
      <c r="F18" s="23">
        <v>85</v>
      </c>
      <c r="G18" s="23">
        <v>30</v>
      </c>
      <c r="H18" s="23">
        <v>18</v>
      </c>
      <c r="I18" s="23">
        <v>15</v>
      </c>
      <c r="J18" s="23">
        <v>1</v>
      </c>
      <c r="K18" s="23">
        <v>10</v>
      </c>
      <c r="L18" s="23">
        <v>22</v>
      </c>
      <c r="M18" s="23">
        <v>21</v>
      </c>
      <c r="N18" s="23">
        <v>3</v>
      </c>
      <c r="O18" s="23">
        <v>7</v>
      </c>
    </row>
    <row r="19" spans="1:15" ht="15.95" customHeight="1">
      <c r="B19" s="58"/>
      <c r="C19" s="53"/>
      <c r="D19" s="24">
        <v>1</v>
      </c>
      <c r="E19" s="19">
        <v>0.30821917808219179</v>
      </c>
      <c r="F19" s="20">
        <v>0.5821917808219178</v>
      </c>
      <c r="G19" s="20">
        <v>0.20547945205479451</v>
      </c>
      <c r="H19" s="20">
        <v>0.12328767123287671</v>
      </c>
      <c r="I19" s="20">
        <v>0.10273972602739725</v>
      </c>
      <c r="J19" s="20">
        <v>6.8493150684931503E-3</v>
      </c>
      <c r="K19" s="20">
        <v>6.8493150684931503E-2</v>
      </c>
      <c r="L19" s="20">
        <v>0.15068493150684931</v>
      </c>
      <c r="M19" s="20">
        <v>0.14383561643835616</v>
      </c>
      <c r="N19" s="20">
        <v>2.0547945205479451E-2</v>
      </c>
      <c r="O19" s="20">
        <v>4.7945205479452052E-2</v>
      </c>
    </row>
    <row r="20" spans="1:15" ht="15.95" customHeight="1">
      <c r="B20" s="58"/>
      <c r="C20" s="54" t="s">
        <v>148</v>
      </c>
      <c r="D20" s="21">
        <v>12890</v>
      </c>
      <c r="E20" s="22">
        <v>4274</v>
      </c>
      <c r="F20" s="23">
        <v>6671</v>
      </c>
      <c r="G20" s="23">
        <v>3328</v>
      </c>
      <c r="H20" s="23">
        <v>1883</v>
      </c>
      <c r="I20" s="23">
        <v>2237</v>
      </c>
      <c r="J20" s="23">
        <v>304</v>
      </c>
      <c r="K20" s="23">
        <v>737</v>
      </c>
      <c r="L20" s="23">
        <v>3155</v>
      </c>
      <c r="M20" s="23">
        <v>2093</v>
      </c>
      <c r="N20" s="23">
        <v>772</v>
      </c>
      <c r="O20" s="23">
        <v>631</v>
      </c>
    </row>
    <row r="21" spans="1:15" ht="15.95" customHeight="1">
      <c r="B21" s="58"/>
      <c r="C21" s="59"/>
      <c r="D21" s="18">
        <v>1</v>
      </c>
      <c r="E21" s="32">
        <v>0.33157486423584176</v>
      </c>
      <c r="F21" s="33">
        <v>0.51753297129557796</v>
      </c>
      <c r="G21" s="33">
        <v>0.2581846392552366</v>
      </c>
      <c r="H21" s="33">
        <v>0.14608223429014741</v>
      </c>
      <c r="I21" s="33">
        <v>0.17354538401861908</v>
      </c>
      <c r="J21" s="33">
        <v>2.3584173778122577E-2</v>
      </c>
      <c r="K21" s="33">
        <v>5.717610550814585E-2</v>
      </c>
      <c r="L21" s="33">
        <v>0.2447633824670287</v>
      </c>
      <c r="M21" s="33">
        <v>0.16237393328161365</v>
      </c>
      <c r="N21" s="33">
        <v>5.9891388673390222E-2</v>
      </c>
      <c r="O21" s="33">
        <v>4.895267649340574E-2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336" priority="90" rank="1"/>
  </conditionalFormatting>
  <conditionalFormatting sqref="E11:O11">
    <cfRule type="top10" dxfId="9335" priority="89" rank="1"/>
  </conditionalFormatting>
  <conditionalFormatting sqref="E13:O13">
    <cfRule type="top10" dxfId="9334" priority="88" rank="1"/>
  </conditionalFormatting>
  <conditionalFormatting sqref="E15:O15">
    <cfRule type="top10" dxfId="9333" priority="87" rank="1"/>
  </conditionalFormatting>
  <conditionalFormatting sqref="E17:O17">
    <cfRule type="top10" dxfId="9332" priority="86" rank="1"/>
  </conditionalFormatting>
  <conditionalFormatting sqref="E19:O19">
    <cfRule type="top10" dxfId="9331" priority="85" rank="1"/>
  </conditionalFormatting>
  <conditionalFormatting sqref="E21:O21">
    <cfRule type="top10" dxfId="9330" priority="84" rank="1"/>
  </conditionalFormatting>
  <conditionalFormatting sqref="E23:O23">
    <cfRule type="top10" dxfId="9329" priority="82" rank="1"/>
  </conditionalFormatting>
  <conditionalFormatting sqref="E25:O25">
    <cfRule type="top10" dxfId="9328" priority="81" rank="1"/>
  </conditionalFormatting>
  <conditionalFormatting sqref="E27:O27">
    <cfRule type="top10" dxfId="9327" priority="80" rank="1"/>
  </conditionalFormatting>
  <conditionalFormatting sqref="E29:O29">
    <cfRule type="top10" dxfId="9326" priority="79" rank="1"/>
  </conditionalFormatting>
  <conditionalFormatting sqref="E31:O31">
    <cfRule type="top10" dxfId="9325" priority="78" rank="1"/>
  </conditionalFormatting>
  <conditionalFormatting sqref="E33:O33">
    <cfRule type="top10" dxfId="9324" priority="77" rank="1"/>
  </conditionalFormatting>
  <conditionalFormatting sqref="E35:O35">
    <cfRule type="top10" dxfId="9323" priority="76" rank="1"/>
  </conditionalFormatting>
  <conditionalFormatting sqref="E37:O37">
    <cfRule type="top10" dxfId="9322" priority="75" rank="1"/>
  </conditionalFormatting>
  <conditionalFormatting sqref="E39:O39">
    <cfRule type="top10" dxfId="9321" priority="74" rank="1"/>
  </conditionalFormatting>
  <conditionalFormatting sqref="E41:O41">
    <cfRule type="top10" dxfId="9320" priority="73" rank="1"/>
  </conditionalFormatting>
  <conditionalFormatting sqref="E43:O43">
    <cfRule type="top10" dxfId="9319" priority="72" rank="1"/>
  </conditionalFormatting>
  <conditionalFormatting sqref="E45:O45">
    <cfRule type="top10" dxfId="9318" priority="71" rank="1"/>
  </conditionalFormatting>
  <conditionalFormatting sqref="E47:O47">
    <cfRule type="top10" dxfId="9317" priority="70" rank="1"/>
  </conditionalFormatting>
  <conditionalFormatting sqref="E49:O49">
    <cfRule type="top10" dxfId="9316" priority="69" rank="1"/>
  </conditionalFormatting>
  <conditionalFormatting sqref="E51:O51">
    <cfRule type="top10" dxfId="9315" priority="68" rank="1"/>
  </conditionalFormatting>
  <conditionalFormatting sqref="E53:O53">
    <cfRule type="top10" dxfId="9314" priority="67" rank="1"/>
  </conditionalFormatting>
  <conditionalFormatting sqref="E55:O55">
    <cfRule type="top10" dxfId="9313" priority="66" rank="1"/>
  </conditionalFormatting>
  <conditionalFormatting sqref="E57:O57">
    <cfRule type="top10" dxfId="9312" priority="65" rank="1"/>
  </conditionalFormatting>
  <conditionalFormatting sqref="E59:O59">
    <cfRule type="top10" dxfId="9311" priority="64" rank="1"/>
  </conditionalFormatting>
  <conditionalFormatting sqref="E61:O61">
    <cfRule type="top10" dxfId="9310" priority="63" rank="1"/>
  </conditionalFormatting>
  <conditionalFormatting sqref="E63:O63">
    <cfRule type="top10" dxfId="9309" priority="62" rank="1"/>
  </conditionalFormatting>
  <conditionalFormatting sqref="E65:O65">
    <cfRule type="top10" dxfId="9308" priority="61" rank="1"/>
  </conditionalFormatting>
  <conditionalFormatting sqref="E67:O67">
    <cfRule type="top10" dxfId="9307" priority="60" rank="1"/>
  </conditionalFormatting>
  <conditionalFormatting sqref="E69:O69">
    <cfRule type="top10" dxfId="9306" priority="59" rank="1"/>
  </conditionalFormatting>
  <conditionalFormatting sqref="E71:O71">
    <cfRule type="top10" dxfId="9305" priority="58" rank="1"/>
  </conditionalFormatting>
  <conditionalFormatting sqref="E73:O73">
    <cfRule type="top10" dxfId="9304" priority="57" rank="1"/>
  </conditionalFormatting>
  <conditionalFormatting sqref="E75:O75">
    <cfRule type="top10" dxfId="9303" priority="56" rank="1"/>
  </conditionalFormatting>
  <conditionalFormatting sqref="E77:O77">
    <cfRule type="top10" dxfId="9302" priority="55" rank="1"/>
  </conditionalFormatting>
  <conditionalFormatting sqref="E79:O79">
    <cfRule type="top10" dxfId="9301" priority="54" rank="1"/>
  </conditionalFormatting>
  <conditionalFormatting sqref="E81:O81">
    <cfRule type="top10" dxfId="9300" priority="53" rank="1"/>
  </conditionalFormatting>
  <conditionalFormatting sqref="E83:O83">
    <cfRule type="top10" dxfId="9299" priority="52" rank="1"/>
  </conditionalFormatting>
  <conditionalFormatting sqref="E85:O85">
    <cfRule type="top10" dxfId="9298" priority="51" rank="1"/>
  </conditionalFormatting>
  <conditionalFormatting sqref="E87:O87">
    <cfRule type="top10" dxfId="9297" priority="50" rank="1"/>
  </conditionalFormatting>
  <conditionalFormatting sqref="E89:O89">
    <cfRule type="top10" dxfId="9296" priority="49" rank="1"/>
  </conditionalFormatting>
  <conditionalFormatting sqref="E91:O91">
    <cfRule type="top10" dxfId="9295" priority="48" rank="1"/>
  </conditionalFormatting>
  <conditionalFormatting sqref="E93:O93">
    <cfRule type="top10" dxfId="9294" priority="47" rank="1"/>
  </conditionalFormatting>
  <conditionalFormatting sqref="E95:O95">
    <cfRule type="top10" dxfId="9293" priority="46" rank="1"/>
  </conditionalFormatting>
  <conditionalFormatting sqref="E97:O97">
    <cfRule type="top10" dxfId="9292" priority="45" rank="1"/>
  </conditionalFormatting>
  <conditionalFormatting sqref="E99:O99">
    <cfRule type="top10" dxfId="9291" priority="44" rank="1"/>
  </conditionalFormatting>
  <conditionalFormatting sqref="E101:O101">
    <cfRule type="top10" dxfId="9290" priority="43" rank="1"/>
  </conditionalFormatting>
  <conditionalFormatting sqref="E103:O103">
    <cfRule type="top10" dxfId="9289" priority="42" rank="1"/>
  </conditionalFormatting>
  <conditionalFormatting sqref="E105:O105">
    <cfRule type="top10" dxfId="9288" priority="41" rank="1"/>
  </conditionalFormatting>
  <conditionalFormatting sqref="E107:O107">
    <cfRule type="top10" dxfId="9287" priority="40" rank="1"/>
  </conditionalFormatting>
  <conditionalFormatting sqref="E109:O109">
    <cfRule type="top10" dxfId="9286" priority="39" rank="1"/>
  </conditionalFormatting>
  <conditionalFormatting sqref="E111:O111">
    <cfRule type="top10" dxfId="9285" priority="38" rank="1"/>
  </conditionalFormatting>
  <conditionalFormatting sqref="E113:O113">
    <cfRule type="top10" dxfId="9284" priority="37" rank="1"/>
  </conditionalFormatting>
  <conditionalFormatting sqref="E115:O115">
    <cfRule type="top10" dxfId="9283" priority="36" rank="1"/>
  </conditionalFormatting>
  <conditionalFormatting sqref="E117:O117">
    <cfRule type="top10" dxfId="9282" priority="35" rank="1"/>
  </conditionalFormatting>
  <conditionalFormatting sqref="E119:O119">
    <cfRule type="top10" dxfId="9281" priority="34" rank="1"/>
  </conditionalFormatting>
  <conditionalFormatting sqref="E121:O121">
    <cfRule type="top10" dxfId="9280" priority="33" rank="1"/>
  </conditionalFormatting>
  <conditionalFormatting sqref="E123:O123">
    <cfRule type="top10" dxfId="9279" priority="32" rank="1"/>
  </conditionalFormatting>
  <conditionalFormatting sqref="E125:O125">
    <cfRule type="top10" dxfId="9278" priority="31" rank="1"/>
  </conditionalFormatting>
  <conditionalFormatting sqref="E127:O127">
    <cfRule type="top10" dxfId="9277" priority="30" rank="1"/>
  </conditionalFormatting>
  <conditionalFormatting sqref="E129:O129">
    <cfRule type="top10" dxfId="9276" priority="29" rank="1"/>
  </conditionalFormatting>
  <conditionalFormatting sqref="E131:O131">
    <cfRule type="top10" dxfId="9275" priority="28" rank="1"/>
  </conditionalFormatting>
  <conditionalFormatting sqref="E133:O133">
    <cfRule type="top10" dxfId="9274" priority="27" rank="1"/>
  </conditionalFormatting>
  <conditionalFormatting sqref="E135:O135">
    <cfRule type="top10" dxfId="9273" priority="26" rank="1"/>
  </conditionalFormatting>
  <conditionalFormatting sqref="E137:O137">
    <cfRule type="top10" dxfId="9272" priority="25" rank="1"/>
  </conditionalFormatting>
  <conditionalFormatting sqref="E139:O139">
    <cfRule type="top10" dxfId="9271" priority="24" rank="1"/>
  </conditionalFormatting>
  <conditionalFormatting sqref="E141:O141">
    <cfRule type="top10" dxfId="9270" priority="23" rank="1"/>
  </conditionalFormatting>
  <conditionalFormatting sqref="E143:O143">
    <cfRule type="top10" dxfId="9269" priority="22" rank="1"/>
  </conditionalFormatting>
  <conditionalFormatting sqref="E145:O145">
    <cfRule type="top10" dxfId="9268" priority="21" rank="1"/>
  </conditionalFormatting>
  <conditionalFormatting sqref="E147:O147">
    <cfRule type="top10" dxfId="9267" priority="20" rank="1"/>
  </conditionalFormatting>
  <conditionalFormatting sqref="E149:O149">
    <cfRule type="top10" dxfId="9266" priority="19" rank="1"/>
  </conditionalFormatting>
  <conditionalFormatting sqref="E151:O151">
    <cfRule type="top10" dxfId="9265" priority="18" rank="1"/>
  </conditionalFormatting>
  <conditionalFormatting sqref="E153:O153">
    <cfRule type="top10" dxfId="9264" priority="17" rank="1"/>
  </conditionalFormatting>
  <conditionalFormatting sqref="E155:O155">
    <cfRule type="top10" dxfId="9263" priority="16" rank="1"/>
  </conditionalFormatting>
  <conditionalFormatting sqref="E157:O157">
    <cfRule type="top10" dxfId="9262" priority="15" rank="1"/>
  </conditionalFormatting>
  <conditionalFormatting sqref="E159:O159">
    <cfRule type="top10" dxfId="9261" priority="14" rank="1"/>
  </conditionalFormatting>
  <conditionalFormatting sqref="E161:O161">
    <cfRule type="top10" dxfId="9260" priority="13" rank="1"/>
  </conditionalFormatting>
  <conditionalFormatting sqref="E163:O163">
    <cfRule type="top10" dxfId="9259" priority="12" rank="1"/>
  </conditionalFormatting>
  <conditionalFormatting sqref="E165:O165">
    <cfRule type="top10" dxfId="9258" priority="11" rank="1"/>
  </conditionalFormatting>
  <conditionalFormatting sqref="E167:O167">
    <cfRule type="top10" dxfId="9257" priority="10" rank="1"/>
  </conditionalFormatting>
  <conditionalFormatting sqref="E169:O169">
    <cfRule type="top10" dxfId="9256" priority="9" rank="1"/>
  </conditionalFormatting>
  <conditionalFormatting sqref="E171:O171">
    <cfRule type="top10" dxfId="9255" priority="8" rank="1"/>
  </conditionalFormatting>
  <conditionalFormatting sqref="E173:O173">
    <cfRule type="top10" dxfId="9254" priority="7" rank="1"/>
  </conditionalFormatting>
  <conditionalFormatting sqref="E175:O175">
    <cfRule type="top10" dxfId="9253" priority="6" rank="1"/>
  </conditionalFormatting>
  <conditionalFormatting sqref="E177:O177">
    <cfRule type="top10" dxfId="9252" priority="5" rank="1"/>
  </conditionalFormatting>
  <conditionalFormatting sqref="E179:O179">
    <cfRule type="top10" dxfId="9251" priority="4" rank="1"/>
  </conditionalFormatting>
  <conditionalFormatting sqref="E181:O181">
    <cfRule type="top10" dxfId="9250" priority="3" rank="1"/>
  </conditionalFormatting>
  <conditionalFormatting sqref="E183:O183">
    <cfRule type="top10" dxfId="9249" priority="2" rank="1"/>
  </conditionalFormatting>
  <conditionalFormatting sqref="E185:O185">
    <cfRule type="top10" dxfId="924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30</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12</v>
      </c>
      <c r="C10" s="52" t="s">
        <v>144</v>
      </c>
      <c r="D10" s="34">
        <v>21</v>
      </c>
      <c r="E10" s="35">
        <v>1</v>
      </c>
      <c r="F10" s="36">
        <v>10</v>
      </c>
      <c r="G10" s="36">
        <v>3</v>
      </c>
      <c r="H10" s="36">
        <v>2</v>
      </c>
      <c r="I10" s="36">
        <v>5</v>
      </c>
      <c r="J10" s="36">
        <v>2</v>
      </c>
      <c r="K10" s="36">
        <v>5</v>
      </c>
      <c r="L10" s="36">
        <v>3</v>
      </c>
      <c r="M10" s="36">
        <v>3</v>
      </c>
      <c r="N10" s="36">
        <v>0</v>
      </c>
      <c r="O10" s="36">
        <v>3</v>
      </c>
    </row>
    <row r="11" spans="1:15" ht="15.95" customHeight="1">
      <c r="B11" s="58"/>
      <c r="C11" s="53"/>
      <c r="D11" s="18">
        <v>1</v>
      </c>
      <c r="E11" s="19">
        <v>4.7619047619047616E-2</v>
      </c>
      <c r="F11" s="20">
        <v>0.47619047619047616</v>
      </c>
      <c r="G11" s="20">
        <v>0.14285714285714285</v>
      </c>
      <c r="H11" s="20">
        <v>9.5238095238095233E-2</v>
      </c>
      <c r="I11" s="20">
        <v>0.23809523809523808</v>
      </c>
      <c r="J11" s="20">
        <v>9.5238095238095233E-2</v>
      </c>
      <c r="K11" s="20">
        <v>0.23809523809523808</v>
      </c>
      <c r="L11" s="20">
        <v>0.14285714285714285</v>
      </c>
      <c r="M11" s="20">
        <v>0.14285714285714285</v>
      </c>
      <c r="N11" s="20">
        <v>0</v>
      </c>
      <c r="O11" s="20">
        <v>0.14285714285714285</v>
      </c>
    </row>
    <row r="12" spans="1:15" ht="15.95" customHeight="1">
      <c r="B12" s="58"/>
      <c r="C12" s="54" t="s">
        <v>145</v>
      </c>
      <c r="D12" s="21">
        <v>54</v>
      </c>
      <c r="E12" s="22">
        <v>15</v>
      </c>
      <c r="F12" s="23">
        <v>20</v>
      </c>
      <c r="G12" s="23">
        <v>14</v>
      </c>
      <c r="H12" s="23">
        <v>4</v>
      </c>
      <c r="I12" s="23">
        <v>14</v>
      </c>
      <c r="J12" s="23">
        <v>3</v>
      </c>
      <c r="K12" s="23">
        <v>1</v>
      </c>
      <c r="L12" s="23">
        <v>10</v>
      </c>
      <c r="M12" s="23">
        <v>8</v>
      </c>
      <c r="N12" s="23">
        <v>3</v>
      </c>
      <c r="O12" s="23">
        <v>5</v>
      </c>
    </row>
    <row r="13" spans="1:15" ht="15.95" customHeight="1">
      <c r="B13" s="58"/>
      <c r="C13" s="53"/>
      <c r="D13" s="24">
        <v>1</v>
      </c>
      <c r="E13" s="19">
        <v>0.27777777777777779</v>
      </c>
      <c r="F13" s="20">
        <v>0.37037037037037035</v>
      </c>
      <c r="G13" s="20">
        <v>0.25925925925925924</v>
      </c>
      <c r="H13" s="20">
        <v>7.407407407407407E-2</v>
      </c>
      <c r="I13" s="20">
        <v>0.25925925925925924</v>
      </c>
      <c r="J13" s="20">
        <v>5.5555555555555552E-2</v>
      </c>
      <c r="K13" s="20">
        <v>1.8518518518518517E-2</v>
      </c>
      <c r="L13" s="20">
        <v>0.18518518518518517</v>
      </c>
      <c r="M13" s="20">
        <v>0.14814814814814814</v>
      </c>
      <c r="N13" s="20">
        <v>5.5555555555555552E-2</v>
      </c>
      <c r="O13" s="20">
        <v>9.2592592592592587E-2</v>
      </c>
    </row>
    <row r="14" spans="1:15" ht="15.95" customHeight="1">
      <c r="B14" s="58"/>
      <c r="C14" s="54" t="s">
        <v>136</v>
      </c>
      <c r="D14" s="21">
        <v>49</v>
      </c>
      <c r="E14" s="22">
        <v>13</v>
      </c>
      <c r="F14" s="23">
        <v>24</v>
      </c>
      <c r="G14" s="23">
        <v>15</v>
      </c>
      <c r="H14" s="23">
        <v>7</v>
      </c>
      <c r="I14" s="23">
        <v>6</v>
      </c>
      <c r="J14" s="23">
        <v>3</v>
      </c>
      <c r="K14" s="23">
        <v>5</v>
      </c>
      <c r="L14" s="23">
        <v>4</v>
      </c>
      <c r="M14" s="23">
        <v>10</v>
      </c>
      <c r="N14" s="23">
        <v>2</v>
      </c>
      <c r="O14" s="23">
        <v>5</v>
      </c>
    </row>
    <row r="15" spans="1:15" ht="15.95" customHeight="1">
      <c r="B15" s="58"/>
      <c r="C15" s="53"/>
      <c r="D15" s="24">
        <v>1</v>
      </c>
      <c r="E15" s="19">
        <v>0.26530612244897961</v>
      </c>
      <c r="F15" s="20">
        <v>0.48979591836734693</v>
      </c>
      <c r="G15" s="20">
        <v>0.30612244897959184</v>
      </c>
      <c r="H15" s="20">
        <v>0.14285714285714285</v>
      </c>
      <c r="I15" s="20">
        <v>0.12244897959183673</v>
      </c>
      <c r="J15" s="20">
        <v>6.1224489795918366E-2</v>
      </c>
      <c r="K15" s="20">
        <v>0.10204081632653061</v>
      </c>
      <c r="L15" s="20">
        <v>8.1632653061224483E-2</v>
      </c>
      <c r="M15" s="20">
        <v>0.20408163265306123</v>
      </c>
      <c r="N15" s="20">
        <v>4.0816326530612242E-2</v>
      </c>
      <c r="O15" s="20">
        <v>0.10204081632653061</v>
      </c>
    </row>
    <row r="16" spans="1:15" ht="15.95" customHeight="1">
      <c r="B16" s="58"/>
      <c r="C16" s="54" t="s">
        <v>146</v>
      </c>
      <c r="D16" s="21">
        <v>97</v>
      </c>
      <c r="E16" s="22">
        <v>26</v>
      </c>
      <c r="F16" s="23">
        <v>44</v>
      </c>
      <c r="G16" s="23">
        <v>20</v>
      </c>
      <c r="H16" s="23">
        <v>12</v>
      </c>
      <c r="I16" s="23">
        <v>9</v>
      </c>
      <c r="J16" s="23">
        <v>2</v>
      </c>
      <c r="K16" s="23">
        <v>5</v>
      </c>
      <c r="L16" s="23">
        <v>15</v>
      </c>
      <c r="M16" s="23">
        <v>33</v>
      </c>
      <c r="N16" s="23">
        <v>2</v>
      </c>
      <c r="O16" s="23">
        <v>4</v>
      </c>
    </row>
    <row r="17" spans="1:15" ht="15.95" customHeight="1">
      <c r="B17" s="58"/>
      <c r="C17" s="53"/>
      <c r="D17" s="24">
        <v>1</v>
      </c>
      <c r="E17" s="19">
        <v>0.26804123711340205</v>
      </c>
      <c r="F17" s="20">
        <v>0.45360824742268041</v>
      </c>
      <c r="G17" s="20">
        <v>0.20618556701030927</v>
      </c>
      <c r="H17" s="20">
        <v>0.12371134020618557</v>
      </c>
      <c r="I17" s="20">
        <v>9.2783505154639179E-2</v>
      </c>
      <c r="J17" s="20">
        <v>2.0618556701030927E-2</v>
      </c>
      <c r="K17" s="20">
        <v>5.1546391752577317E-2</v>
      </c>
      <c r="L17" s="20">
        <v>0.15463917525773196</v>
      </c>
      <c r="M17" s="20">
        <v>0.34020618556701032</v>
      </c>
      <c r="N17" s="20">
        <v>2.0618556701030927E-2</v>
      </c>
      <c r="O17" s="20">
        <v>4.1237113402061855E-2</v>
      </c>
    </row>
    <row r="18" spans="1:15" ht="15.95" customHeight="1">
      <c r="B18" s="58"/>
      <c r="C18" s="54" t="s">
        <v>147</v>
      </c>
      <c r="D18" s="21">
        <v>88</v>
      </c>
      <c r="E18" s="22">
        <v>29</v>
      </c>
      <c r="F18" s="23">
        <v>47</v>
      </c>
      <c r="G18" s="23">
        <v>16</v>
      </c>
      <c r="H18" s="23">
        <v>14</v>
      </c>
      <c r="I18" s="23">
        <v>14</v>
      </c>
      <c r="J18" s="23">
        <v>3</v>
      </c>
      <c r="K18" s="23">
        <v>7</v>
      </c>
      <c r="L18" s="23">
        <v>16</v>
      </c>
      <c r="M18" s="23">
        <v>13</v>
      </c>
      <c r="N18" s="23">
        <v>2</v>
      </c>
      <c r="O18" s="23">
        <v>5</v>
      </c>
    </row>
    <row r="19" spans="1:15" ht="15.95" customHeight="1">
      <c r="B19" s="58"/>
      <c r="C19" s="53"/>
      <c r="D19" s="24">
        <v>1</v>
      </c>
      <c r="E19" s="19">
        <v>0.32954545454545453</v>
      </c>
      <c r="F19" s="20">
        <v>0.53409090909090906</v>
      </c>
      <c r="G19" s="20">
        <v>0.18181818181818182</v>
      </c>
      <c r="H19" s="20">
        <v>0.15909090909090909</v>
      </c>
      <c r="I19" s="20">
        <v>0.15909090909090909</v>
      </c>
      <c r="J19" s="20">
        <v>3.4090909090909088E-2</v>
      </c>
      <c r="K19" s="20">
        <v>7.9545454545454544E-2</v>
      </c>
      <c r="L19" s="20">
        <v>0.18181818181818182</v>
      </c>
      <c r="M19" s="20">
        <v>0.14772727272727273</v>
      </c>
      <c r="N19" s="20">
        <v>2.2727272727272728E-2</v>
      </c>
      <c r="O19" s="20">
        <v>5.6818181818181816E-2</v>
      </c>
    </row>
    <row r="20" spans="1:15" ht="15.95" customHeight="1">
      <c r="B20" s="58"/>
      <c r="C20" s="54" t="s">
        <v>148</v>
      </c>
      <c r="D20" s="21">
        <v>13076</v>
      </c>
      <c r="E20" s="22">
        <v>4327</v>
      </c>
      <c r="F20" s="23">
        <v>6796</v>
      </c>
      <c r="G20" s="23">
        <v>3379</v>
      </c>
      <c r="H20" s="23">
        <v>1899</v>
      </c>
      <c r="I20" s="23">
        <v>2245</v>
      </c>
      <c r="J20" s="23">
        <v>308</v>
      </c>
      <c r="K20" s="23">
        <v>746</v>
      </c>
      <c r="L20" s="23">
        <v>3181</v>
      </c>
      <c r="M20" s="23">
        <v>2122</v>
      </c>
      <c r="N20" s="23">
        <v>773</v>
      </c>
      <c r="O20" s="23">
        <v>639</v>
      </c>
    </row>
    <row r="21" spans="1:15" ht="15.95" customHeight="1">
      <c r="B21" s="58"/>
      <c r="C21" s="59"/>
      <c r="D21" s="18">
        <v>1</v>
      </c>
      <c r="E21" s="32">
        <v>0.33091159375955947</v>
      </c>
      <c r="F21" s="33">
        <v>0.51973080452737841</v>
      </c>
      <c r="G21" s="33">
        <v>0.2584123585194249</v>
      </c>
      <c r="H21" s="33">
        <v>0.14522789843988987</v>
      </c>
      <c r="I21" s="33">
        <v>0.17168858978280821</v>
      </c>
      <c r="J21" s="33">
        <v>2.3554603854389723E-2</v>
      </c>
      <c r="K21" s="33">
        <v>5.7051085959008874E-2</v>
      </c>
      <c r="L21" s="33">
        <v>0.24327011318446007</v>
      </c>
      <c r="M21" s="33">
        <v>0.16228204343836036</v>
      </c>
      <c r="N21" s="33">
        <v>5.9115937595594983E-2</v>
      </c>
      <c r="O21" s="33">
        <v>4.8868155399204652E-2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247" priority="90" rank="1"/>
  </conditionalFormatting>
  <conditionalFormatting sqref="E11:O11">
    <cfRule type="top10" dxfId="9246" priority="89" rank="1"/>
  </conditionalFormatting>
  <conditionalFormatting sqref="E13:O13">
    <cfRule type="top10" dxfId="9245" priority="88" rank="1"/>
  </conditionalFormatting>
  <conditionalFormatting sqref="E15:O15">
    <cfRule type="top10" dxfId="9244" priority="87" rank="1"/>
  </conditionalFormatting>
  <conditionalFormatting sqref="E17:O17">
    <cfRule type="top10" dxfId="9243" priority="86" rank="1"/>
  </conditionalFormatting>
  <conditionalFormatting sqref="E19:O19">
    <cfRule type="top10" dxfId="9242" priority="85" rank="1"/>
  </conditionalFormatting>
  <conditionalFormatting sqref="E21:O21">
    <cfRule type="top10" dxfId="9241" priority="84" rank="1"/>
  </conditionalFormatting>
  <conditionalFormatting sqref="E23:O23">
    <cfRule type="top10" dxfId="9240" priority="82" rank="1"/>
  </conditionalFormatting>
  <conditionalFormatting sqref="E25:O25">
    <cfRule type="top10" dxfId="9239" priority="81" rank="1"/>
  </conditionalFormatting>
  <conditionalFormatting sqref="E27:O27">
    <cfRule type="top10" dxfId="9238" priority="80" rank="1"/>
  </conditionalFormatting>
  <conditionalFormatting sqref="E29:O29">
    <cfRule type="top10" dxfId="9237" priority="79" rank="1"/>
  </conditionalFormatting>
  <conditionalFormatting sqref="E31:O31">
    <cfRule type="top10" dxfId="9236" priority="78" rank="1"/>
  </conditionalFormatting>
  <conditionalFormatting sqref="E33:O33">
    <cfRule type="top10" dxfId="9235" priority="77" rank="1"/>
  </conditionalFormatting>
  <conditionalFormatting sqref="E35:O35">
    <cfRule type="top10" dxfId="9234" priority="76" rank="1"/>
  </conditionalFormatting>
  <conditionalFormatting sqref="E37:O37">
    <cfRule type="top10" dxfId="9233" priority="75" rank="1"/>
  </conditionalFormatting>
  <conditionalFormatting sqref="E39:O39">
    <cfRule type="top10" dxfId="9232" priority="74" rank="1"/>
  </conditionalFormatting>
  <conditionalFormatting sqref="E41:O41">
    <cfRule type="top10" dxfId="9231" priority="73" rank="1"/>
  </conditionalFormatting>
  <conditionalFormatting sqref="E43:O43">
    <cfRule type="top10" dxfId="9230" priority="72" rank="1"/>
  </conditionalFormatting>
  <conditionalFormatting sqref="E45:O45">
    <cfRule type="top10" dxfId="9229" priority="71" rank="1"/>
  </conditionalFormatting>
  <conditionalFormatting sqref="E47:O47">
    <cfRule type="top10" dxfId="9228" priority="70" rank="1"/>
  </conditionalFormatting>
  <conditionalFormatting sqref="E49:O49">
    <cfRule type="top10" dxfId="9227" priority="69" rank="1"/>
  </conditionalFormatting>
  <conditionalFormatting sqref="E51:O51">
    <cfRule type="top10" dxfId="9226" priority="68" rank="1"/>
  </conditionalFormatting>
  <conditionalFormatting sqref="E53:O53">
    <cfRule type="top10" dxfId="9225" priority="67" rank="1"/>
  </conditionalFormatting>
  <conditionalFormatting sqref="E55:O55">
    <cfRule type="top10" dxfId="9224" priority="66" rank="1"/>
  </conditionalFormatting>
  <conditionalFormatting sqref="E57:O57">
    <cfRule type="top10" dxfId="9223" priority="65" rank="1"/>
  </conditionalFormatting>
  <conditionalFormatting sqref="E59:O59">
    <cfRule type="top10" dxfId="9222" priority="64" rank="1"/>
  </conditionalFormatting>
  <conditionalFormatting sqref="E61:O61">
    <cfRule type="top10" dxfId="9221" priority="63" rank="1"/>
  </conditionalFormatting>
  <conditionalFormatting sqref="E63:O63">
    <cfRule type="top10" dxfId="9220" priority="62" rank="1"/>
  </conditionalFormatting>
  <conditionalFormatting sqref="E65:O65">
    <cfRule type="top10" dxfId="9219" priority="61" rank="1"/>
  </conditionalFormatting>
  <conditionalFormatting sqref="E67:O67">
    <cfRule type="top10" dxfId="9218" priority="60" rank="1"/>
  </conditionalFormatting>
  <conditionalFormatting sqref="E69:O69">
    <cfRule type="top10" dxfId="9217" priority="59" rank="1"/>
  </conditionalFormatting>
  <conditionalFormatting sqref="E71:O71">
    <cfRule type="top10" dxfId="9216" priority="58" rank="1"/>
  </conditionalFormatting>
  <conditionalFormatting sqref="E73:O73">
    <cfRule type="top10" dxfId="9215" priority="57" rank="1"/>
  </conditionalFormatting>
  <conditionalFormatting sqref="E75:O75">
    <cfRule type="top10" dxfId="9214" priority="56" rank="1"/>
  </conditionalFormatting>
  <conditionalFormatting sqref="E77:O77">
    <cfRule type="top10" dxfId="9213" priority="55" rank="1"/>
  </conditionalFormatting>
  <conditionalFormatting sqref="E79:O79">
    <cfRule type="top10" dxfId="9212" priority="54" rank="1"/>
  </conditionalFormatting>
  <conditionalFormatting sqref="E81:O81">
    <cfRule type="top10" dxfId="9211" priority="53" rank="1"/>
  </conditionalFormatting>
  <conditionalFormatting sqref="E83:O83">
    <cfRule type="top10" dxfId="9210" priority="52" rank="1"/>
  </conditionalFormatting>
  <conditionalFormatting sqref="E85:O85">
    <cfRule type="top10" dxfId="9209" priority="51" rank="1"/>
  </conditionalFormatting>
  <conditionalFormatting sqref="E87:O87">
    <cfRule type="top10" dxfId="9208" priority="50" rank="1"/>
  </conditionalFormatting>
  <conditionalFormatting sqref="E89:O89">
    <cfRule type="top10" dxfId="9207" priority="49" rank="1"/>
  </conditionalFormatting>
  <conditionalFormatting sqref="E91:O91">
    <cfRule type="top10" dxfId="9206" priority="48" rank="1"/>
  </conditionalFormatting>
  <conditionalFormatting sqref="E93:O93">
    <cfRule type="top10" dxfId="9205" priority="47" rank="1"/>
  </conditionalFormatting>
  <conditionalFormatting sqref="E95:O95">
    <cfRule type="top10" dxfId="9204" priority="46" rank="1"/>
  </conditionalFormatting>
  <conditionalFormatting sqref="E97:O97">
    <cfRule type="top10" dxfId="9203" priority="45" rank="1"/>
  </conditionalFormatting>
  <conditionalFormatting sqref="E99:O99">
    <cfRule type="top10" dxfId="9202" priority="44" rank="1"/>
  </conditionalFormatting>
  <conditionalFormatting sqref="E101:O101">
    <cfRule type="top10" dxfId="9201" priority="43" rank="1"/>
  </conditionalFormatting>
  <conditionalFormatting sqref="E103:O103">
    <cfRule type="top10" dxfId="9200" priority="42" rank="1"/>
  </conditionalFormatting>
  <conditionalFormatting sqref="E105:O105">
    <cfRule type="top10" dxfId="9199" priority="41" rank="1"/>
  </conditionalFormatting>
  <conditionalFormatting sqref="E107:O107">
    <cfRule type="top10" dxfId="9198" priority="40" rank="1"/>
  </conditionalFormatting>
  <conditionalFormatting sqref="E109:O109">
    <cfRule type="top10" dxfId="9197" priority="39" rank="1"/>
  </conditionalFormatting>
  <conditionalFormatting sqref="E111:O111">
    <cfRule type="top10" dxfId="9196" priority="38" rank="1"/>
  </conditionalFormatting>
  <conditionalFormatting sqref="E113:O113">
    <cfRule type="top10" dxfId="9195" priority="37" rank="1"/>
  </conditionalFormatting>
  <conditionalFormatting sqref="E115:O115">
    <cfRule type="top10" dxfId="9194" priority="36" rank="1"/>
  </conditionalFormatting>
  <conditionalFormatting sqref="E117:O117">
    <cfRule type="top10" dxfId="9193" priority="35" rank="1"/>
  </conditionalFormatting>
  <conditionalFormatting sqref="E119:O119">
    <cfRule type="top10" dxfId="9192" priority="34" rank="1"/>
  </conditionalFormatting>
  <conditionalFormatting sqref="E121:O121">
    <cfRule type="top10" dxfId="9191" priority="33" rank="1"/>
  </conditionalFormatting>
  <conditionalFormatting sqref="E123:O123">
    <cfRule type="top10" dxfId="9190" priority="32" rank="1"/>
  </conditionalFormatting>
  <conditionalFormatting sqref="E125:O125">
    <cfRule type="top10" dxfId="9189" priority="31" rank="1"/>
  </conditionalFormatting>
  <conditionalFormatting sqref="E127:O127">
    <cfRule type="top10" dxfId="9188" priority="30" rank="1"/>
  </conditionalFormatting>
  <conditionalFormatting sqref="E129:O129">
    <cfRule type="top10" dxfId="9187" priority="29" rank="1"/>
  </conditionalFormatting>
  <conditionalFormatting sqref="E131:O131">
    <cfRule type="top10" dxfId="9186" priority="28" rank="1"/>
  </conditionalFormatting>
  <conditionalFormatting sqref="E133:O133">
    <cfRule type="top10" dxfId="9185" priority="27" rank="1"/>
  </conditionalFormatting>
  <conditionalFormatting sqref="E135:O135">
    <cfRule type="top10" dxfId="9184" priority="26" rank="1"/>
  </conditionalFormatting>
  <conditionalFormatting sqref="E137:O137">
    <cfRule type="top10" dxfId="9183" priority="25" rank="1"/>
  </conditionalFormatting>
  <conditionalFormatting sqref="E139:O139">
    <cfRule type="top10" dxfId="9182" priority="24" rank="1"/>
  </conditionalFormatting>
  <conditionalFormatting sqref="E141:O141">
    <cfRule type="top10" dxfId="9181" priority="23" rank="1"/>
  </conditionalFormatting>
  <conditionalFormatting sqref="E143:O143">
    <cfRule type="top10" dxfId="9180" priority="22" rank="1"/>
  </conditionalFormatting>
  <conditionalFormatting sqref="E145:O145">
    <cfRule type="top10" dxfId="9179" priority="21" rank="1"/>
  </conditionalFormatting>
  <conditionalFormatting sqref="E147:O147">
    <cfRule type="top10" dxfId="9178" priority="20" rank="1"/>
  </conditionalFormatting>
  <conditionalFormatting sqref="E149:O149">
    <cfRule type="top10" dxfId="9177" priority="19" rank="1"/>
  </conditionalFormatting>
  <conditionalFormatting sqref="E151:O151">
    <cfRule type="top10" dxfId="9176" priority="18" rank="1"/>
  </conditionalFormatting>
  <conditionalFormatting sqref="E153:O153">
    <cfRule type="top10" dxfId="9175" priority="17" rank="1"/>
  </conditionalFormatting>
  <conditionalFormatting sqref="E155:O155">
    <cfRule type="top10" dxfId="9174" priority="16" rank="1"/>
  </conditionalFormatting>
  <conditionalFormatting sqref="E157:O157">
    <cfRule type="top10" dxfId="9173" priority="15" rank="1"/>
  </conditionalFormatting>
  <conditionalFormatting sqref="E159:O159">
    <cfRule type="top10" dxfId="9172" priority="14" rank="1"/>
  </conditionalFormatting>
  <conditionalFormatting sqref="E161:O161">
    <cfRule type="top10" dxfId="9171" priority="13" rank="1"/>
  </conditionalFormatting>
  <conditionalFormatting sqref="E163:O163">
    <cfRule type="top10" dxfId="9170" priority="12" rank="1"/>
  </conditionalFormatting>
  <conditionalFormatting sqref="E165:O165">
    <cfRule type="top10" dxfId="9169" priority="11" rank="1"/>
  </conditionalFormatting>
  <conditionalFormatting sqref="E167:O167">
    <cfRule type="top10" dxfId="9168" priority="10" rank="1"/>
  </conditionalFormatting>
  <conditionalFormatting sqref="E169:O169">
    <cfRule type="top10" dxfId="9167" priority="9" rank="1"/>
  </conditionalFormatting>
  <conditionalFormatting sqref="E171:O171">
    <cfRule type="top10" dxfId="9166" priority="8" rank="1"/>
  </conditionalFormatting>
  <conditionalFormatting sqref="E173:O173">
    <cfRule type="top10" dxfId="9165" priority="7" rank="1"/>
  </conditionalFormatting>
  <conditionalFormatting sqref="E175:O175">
    <cfRule type="top10" dxfId="9164" priority="6" rank="1"/>
  </conditionalFormatting>
  <conditionalFormatting sqref="E177:O177">
    <cfRule type="top10" dxfId="9163" priority="5" rank="1"/>
  </conditionalFormatting>
  <conditionalFormatting sqref="E179:O179">
    <cfRule type="top10" dxfId="9162" priority="4" rank="1"/>
  </conditionalFormatting>
  <conditionalFormatting sqref="E181:O181">
    <cfRule type="top10" dxfId="9161" priority="3" rank="1"/>
  </conditionalFormatting>
  <conditionalFormatting sqref="E183:O183">
    <cfRule type="top10" dxfId="9160" priority="2" rank="1"/>
  </conditionalFormatting>
  <conditionalFormatting sqref="E185:O185">
    <cfRule type="top10" dxfId="915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14</v>
      </c>
      <c r="C10" s="52" t="s">
        <v>144</v>
      </c>
      <c r="D10" s="34">
        <v>69</v>
      </c>
      <c r="E10" s="35">
        <v>13</v>
      </c>
      <c r="F10" s="36">
        <v>25</v>
      </c>
      <c r="G10" s="36">
        <v>17</v>
      </c>
      <c r="H10" s="36">
        <v>10</v>
      </c>
      <c r="I10" s="36">
        <v>10</v>
      </c>
      <c r="J10" s="36">
        <v>2</v>
      </c>
      <c r="K10" s="36">
        <v>5</v>
      </c>
      <c r="L10" s="36">
        <v>8</v>
      </c>
      <c r="M10" s="36">
        <v>14</v>
      </c>
      <c r="N10" s="36">
        <v>3</v>
      </c>
      <c r="O10" s="36">
        <v>11</v>
      </c>
    </row>
    <row r="11" spans="1:15" ht="15.95" customHeight="1">
      <c r="B11" s="58"/>
      <c r="C11" s="53"/>
      <c r="D11" s="18">
        <v>1</v>
      </c>
      <c r="E11" s="19">
        <v>0.18840579710144928</v>
      </c>
      <c r="F11" s="20">
        <v>0.36231884057971014</v>
      </c>
      <c r="G11" s="20">
        <v>0.24637681159420291</v>
      </c>
      <c r="H11" s="20">
        <v>0.14492753623188406</v>
      </c>
      <c r="I11" s="20">
        <v>0.14492753623188406</v>
      </c>
      <c r="J11" s="20">
        <v>2.8985507246376812E-2</v>
      </c>
      <c r="K11" s="20">
        <v>7.2463768115942032E-2</v>
      </c>
      <c r="L11" s="20">
        <v>0.11594202898550725</v>
      </c>
      <c r="M11" s="20">
        <v>0.20289855072463769</v>
      </c>
      <c r="N11" s="20">
        <v>4.3478260869565216E-2</v>
      </c>
      <c r="O11" s="20">
        <v>0.15942028985507245</v>
      </c>
    </row>
    <row r="12" spans="1:15" ht="15.95" customHeight="1">
      <c r="B12" s="58"/>
      <c r="C12" s="54" t="s">
        <v>145</v>
      </c>
      <c r="D12" s="21">
        <v>118</v>
      </c>
      <c r="E12" s="22">
        <v>21</v>
      </c>
      <c r="F12" s="23">
        <v>55</v>
      </c>
      <c r="G12" s="23">
        <v>33</v>
      </c>
      <c r="H12" s="23">
        <v>22</v>
      </c>
      <c r="I12" s="23">
        <v>23</v>
      </c>
      <c r="J12" s="23">
        <v>8</v>
      </c>
      <c r="K12" s="23">
        <v>7</v>
      </c>
      <c r="L12" s="23">
        <v>25</v>
      </c>
      <c r="M12" s="23">
        <v>18</v>
      </c>
      <c r="N12" s="23">
        <v>5</v>
      </c>
      <c r="O12" s="23">
        <v>13</v>
      </c>
    </row>
    <row r="13" spans="1:15" ht="15.95" customHeight="1">
      <c r="B13" s="58"/>
      <c r="C13" s="53"/>
      <c r="D13" s="24">
        <v>1</v>
      </c>
      <c r="E13" s="19">
        <v>0.17796610169491525</v>
      </c>
      <c r="F13" s="20">
        <v>0.46610169491525422</v>
      </c>
      <c r="G13" s="20">
        <v>0.27966101694915252</v>
      </c>
      <c r="H13" s="20">
        <v>0.1864406779661017</v>
      </c>
      <c r="I13" s="20">
        <v>0.19491525423728814</v>
      </c>
      <c r="J13" s="20">
        <v>6.7796610169491525E-2</v>
      </c>
      <c r="K13" s="20">
        <v>5.9322033898305086E-2</v>
      </c>
      <c r="L13" s="20">
        <v>0.21186440677966101</v>
      </c>
      <c r="M13" s="20">
        <v>0.15254237288135594</v>
      </c>
      <c r="N13" s="20">
        <v>4.2372881355932202E-2</v>
      </c>
      <c r="O13" s="20">
        <v>0.11016949152542373</v>
      </c>
    </row>
    <row r="14" spans="1:15" ht="15.95" customHeight="1">
      <c r="B14" s="58"/>
      <c r="C14" s="54" t="s">
        <v>136</v>
      </c>
      <c r="D14" s="21">
        <v>107</v>
      </c>
      <c r="E14" s="22">
        <v>28</v>
      </c>
      <c r="F14" s="23">
        <v>46</v>
      </c>
      <c r="G14" s="23">
        <v>27</v>
      </c>
      <c r="H14" s="23">
        <v>19</v>
      </c>
      <c r="I14" s="23">
        <v>18</v>
      </c>
      <c r="J14" s="23">
        <v>8</v>
      </c>
      <c r="K14" s="23">
        <v>10</v>
      </c>
      <c r="L14" s="23">
        <v>23</v>
      </c>
      <c r="M14" s="23">
        <v>22</v>
      </c>
      <c r="N14" s="23">
        <v>6</v>
      </c>
      <c r="O14" s="23">
        <v>10</v>
      </c>
    </row>
    <row r="15" spans="1:15" ht="15.95" customHeight="1">
      <c r="B15" s="58"/>
      <c r="C15" s="53"/>
      <c r="D15" s="24">
        <v>1</v>
      </c>
      <c r="E15" s="19">
        <v>0.26168224299065418</v>
      </c>
      <c r="F15" s="20">
        <v>0.42990654205607476</v>
      </c>
      <c r="G15" s="20">
        <v>0.25233644859813081</v>
      </c>
      <c r="H15" s="20">
        <v>0.17757009345794392</v>
      </c>
      <c r="I15" s="20">
        <v>0.16822429906542055</v>
      </c>
      <c r="J15" s="20">
        <v>7.476635514018691E-2</v>
      </c>
      <c r="K15" s="20">
        <v>9.3457943925233641E-2</v>
      </c>
      <c r="L15" s="20">
        <v>0.21495327102803738</v>
      </c>
      <c r="M15" s="20">
        <v>0.20560747663551401</v>
      </c>
      <c r="N15" s="20">
        <v>5.6074766355140186E-2</v>
      </c>
      <c r="O15" s="20">
        <v>9.3457943925233641E-2</v>
      </c>
    </row>
    <row r="16" spans="1:15" ht="15.95" customHeight="1">
      <c r="B16" s="58"/>
      <c r="C16" s="54" t="s">
        <v>146</v>
      </c>
      <c r="D16" s="21">
        <v>443</v>
      </c>
      <c r="E16" s="22">
        <v>112</v>
      </c>
      <c r="F16" s="23">
        <v>212</v>
      </c>
      <c r="G16" s="23">
        <v>106</v>
      </c>
      <c r="H16" s="23">
        <v>45</v>
      </c>
      <c r="I16" s="23">
        <v>43</v>
      </c>
      <c r="J16" s="23">
        <v>13</v>
      </c>
      <c r="K16" s="23">
        <v>28</v>
      </c>
      <c r="L16" s="23">
        <v>58</v>
      </c>
      <c r="M16" s="23">
        <v>104</v>
      </c>
      <c r="N16" s="23">
        <v>10</v>
      </c>
      <c r="O16" s="23">
        <v>31</v>
      </c>
    </row>
    <row r="17" spans="1:15" ht="15.95" customHeight="1">
      <c r="B17" s="58"/>
      <c r="C17" s="53"/>
      <c r="D17" s="24">
        <v>1</v>
      </c>
      <c r="E17" s="19">
        <v>0.25282167042889392</v>
      </c>
      <c r="F17" s="20">
        <v>0.47855530474040631</v>
      </c>
      <c r="G17" s="20">
        <v>0.23927765237020315</v>
      </c>
      <c r="H17" s="20">
        <v>0.10158013544018059</v>
      </c>
      <c r="I17" s="20">
        <v>9.7065462753950338E-2</v>
      </c>
      <c r="J17" s="20">
        <v>2.9345372460496615E-2</v>
      </c>
      <c r="K17" s="20">
        <v>6.320541760722348E-2</v>
      </c>
      <c r="L17" s="20">
        <v>0.1309255079006772</v>
      </c>
      <c r="M17" s="20">
        <v>0.23476297968397292</v>
      </c>
      <c r="N17" s="20">
        <v>2.2573363431151242E-2</v>
      </c>
      <c r="O17" s="20">
        <v>6.9977426636568849E-2</v>
      </c>
    </row>
    <row r="18" spans="1:15" ht="15.95" customHeight="1">
      <c r="B18" s="58"/>
      <c r="C18" s="54" t="s">
        <v>147</v>
      </c>
      <c r="D18" s="21">
        <v>876</v>
      </c>
      <c r="E18" s="22">
        <v>233</v>
      </c>
      <c r="F18" s="23">
        <v>427</v>
      </c>
      <c r="G18" s="23">
        <v>265</v>
      </c>
      <c r="H18" s="23">
        <v>96</v>
      </c>
      <c r="I18" s="23">
        <v>117</v>
      </c>
      <c r="J18" s="23">
        <v>27</v>
      </c>
      <c r="K18" s="23">
        <v>57</v>
      </c>
      <c r="L18" s="23">
        <v>137</v>
      </c>
      <c r="M18" s="23">
        <v>188</v>
      </c>
      <c r="N18" s="23">
        <v>42</v>
      </c>
      <c r="O18" s="23">
        <v>49</v>
      </c>
    </row>
    <row r="19" spans="1:15" ht="15.95" customHeight="1">
      <c r="B19" s="58"/>
      <c r="C19" s="53"/>
      <c r="D19" s="24">
        <v>1</v>
      </c>
      <c r="E19" s="19">
        <v>0.26598173515981738</v>
      </c>
      <c r="F19" s="20">
        <v>0.48744292237442921</v>
      </c>
      <c r="G19" s="20">
        <v>0.30251141552511418</v>
      </c>
      <c r="H19" s="20">
        <v>0.1095890410958904</v>
      </c>
      <c r="I19" s="20">
        <v>0.13356164383561644</v>
      </c>
      <c r="J19" s="20">
        <v>3.0821917808219176E-2</v>
      </c>
      <c r="K19" s="20">
        <v>6.5068493150684928E-2</v>
      </c>
      <c r="L19" s="20">
        <v>0.15639269406392695</v>
      </c>
      <c r="M19" s="20">
        <v>0.21461187214611871</v>
      </c>
      <c r="N19" s="20">
        <v>4.7945205479452052E-2</v>
      </c>
      <c r="O19" s="20">
        <v>5.5936073059360727E-2</v>
      </c>
    </row>
    <row r="20" spans="1:15" ht="15.95" customHeight="1">
      <c r="B20" s="58"/>
      <c r="C20" s="54" t="s">
        <v>148</v>
      </c>
      <c r="D20" s="21">
        <v>12124</v>
      </c>
      <c r="E20" s="22">
        <v>4091</v>
      </c>
      <c r="F20" s="23">
        <v>6307</v>
      </c>
      <c r="G20" s="23">
        <v>3082</v>
      </c>
      <c r="H20" s="23">
        <v>1797</v>
      </c>
      <c r="I20" s="23">
        <v>2123</v>
      </c>
      <c r="J20" s="23">
        <v>287</v>
      </c>
      <c r="K20" s="23">
        <v>690</v>
      </c>
      <c r="L20" s="23">
        <v>3044</v>
      </c>
      <c r="M20" s="23">
        <v>1905</v>
      </c>
      <c r="N20" s="23">
        <v>737</v>
      </c>
      <c r="O20" s="23">
        <v>601</v>
      </c>
    </row>
    <row r="21" spans="1:15" ht="15.95" customHeight="1">
      <c r="B21" s="58"/>
      <c r="C21" s="59"/>
      <c r="D21" s="18">
        <v>1</v>
      </c>
      <c r="E21" s="32">
        <v>0.33742989112504124</v>
      </c>
      <c r="F21" s="33">
        <v>0.52020785219399535</v>
      </c>
      <c r="G21" s="33">
        <v>0.25420653249752556</v>
      </c>
      <c r="H21" s="33">
        <v>0.14821840976575387</v>
      </c>
      <c r="I21" s="33">
        <v>0.17510722533817222</v>
      </c>
      <c r="J21" s="33">
        <v>2.3672055427251731E-2</v>
      </c>
      <c r="K21" s="33">
        <v>5.6911910260640054E-2</v>
      </c>
      <c r="L21" s="33">
        <v>0.25107225338172218</v>
      </c>
      <c r="M21" s="33">
        <v>0.15712636093698448</v>
      </c>
      <c r="N21" s="33">
        <v>6.0788518640712635E-2</v>
      </c>
      <c r="O21" s="33">
        <v>4.9571098647311115E-2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158" priority="90" rank="1"/>
  </conditionalFormatting>
  <conditionalFormatting sqref="E11:O11">
    <cfRule type="top10" dxfId="9157" priority="89" rank="1"/>
  </conditionalFormatting>
  <conditionalFormatting sqref="E13:O13">
    <cfRule type="top10" dxfId="9156" priority="88" rank="1"/>
  </conditionalFormatting>
  <conditionalFormatting sqref="E15:O15">
    <cfRule type="top10" dxfId="9155" priority="87" rank="1"/>
  </conditionalFormatting>
  <conditionalFormatting sqref="E17:O17">
    <cfRule type="top10" dxfId="9154" priority="86" rank="1"/>
  </conditionalFormatting>
  <conditionalFormatting sqref="E19:O19">
    <cfRule type="top10" dxfId="9153" priority="85" rank="1"/>
  </conditionalFormatting>
  <conditionalFormatting sqref="E21:O21">
    <cfRule type="top10" dxfId="9152" priority="84" rank="1"/>
  </conditionalFormatting>
  <conditionalFormatting sqref="E23:O23">
    <cfRule type="top10" dxfId="9151" priority="82" rank="1"/>
  </conditionalFormatting>
  <conditionalFormatting sqref="E25:O25">
    <cfRule type="top10" dxfId="9150" priority="81" rank="1"/>
  </conditionalFormatting>
  <conditionalFormatting sqref="E27:O27">
    <cfRule type="top10" dxfId="9149" priority="80" rank="1"/>
  </conditionalFormatting>
  <conditionalFormatting sqref="E29:O29">
    <cfRule type="top10" dxfId="9148" priority="79" rank="1"/>
  </conditionalFormatting>
  <conditionalFormatting sqref="E31:O31">
    <cfRule type="top10" dxfId="9147" priority="78" rank="1"/>
  </conditionalFormatting>
  <conditionalFormatting sqref="E33:O33">
    <cfRule type="top10" dxfId="9146" priority="77" rank="1"/>
  </conditionalFormatting>
  <conditionalFormatting sqref="E35:O35">
    <cfRule type="top10" dxfId="9145" priority="76" rank="1"/>
  </conditionalFormatting>
  <conditionalFormatting sqref="E37:O37">
    <cfRule type="top10" dxfId="9144" priority="75" rank="1"/>
  </conditionalFormatting>
  <conditionalFormatting sqref="E39:O39">
    <cfRule type="top10" dxfId="9143" priority="74" rank="1"/>
  </conditionalFormatting>
  <conditionalFormatting sqref="E41:O41">
    <cfRule type="top10" dxfId="9142" priority="73" rank="1"/>
  </conditionalFormatting>
  <conditionalFormatting sqref="E43:O43">
    <cfRule type="top10" dxfId="9141" priority="72" rank="1"/>
  </conditionalFormatting>
  <conditionalFormatting sqref="E45:O45">
    <cfRule type="top10" dxfId="9140" priority="71" rank="1"/>
  </conditionalFormatting>
  <conditionalFormatting sqref="E47:O47">
    <cfRule type="top10" dxfId="9139" priority="70" rank="1"/>
  </conditionalFormatting>
  <conditionalFormatting sqref="E49:O49">
    <cfRule type="top10" dxfId="9138" priority="69" rank="1"/>
  </conditionalFormatting>
  <conditionalFormatting sqref="E51:O51">
    <cfRule type="top10" dxfId="9137" priority="68" rank="1"/>
  </conditionalFormatting>
  <conditionalFormatting sqref="E53:O53">
    <cfRule type="top10" dxfId="9136" priority="67" rank="1"/>
  </conditionalFormatting>
  <conditionalFormatting sqref="E55:O55">
    <cfRule type="top10" dxfId="9135" priority="66" rank="1"/>
  </conditionalFormatting>
  <conditionalFormatting sqref="E57:O57">
    <cfRule type="top10" dxfId="9134" priority="65" rank="1"/>
  </conditionalFormatting>
  <conditionalFormatting sqref="E59:O59">
    <cfRule type="top10" dxfId="9133" priority="64" rank="1"/>
  </conditionalFormatting>
  <conditionalFormatting sqref="E61:O61">
    <cfRule type="top10" dxfId="9132" priority="63" rank="1"/>
  </conditionalFormatting>
  <conditionalFormatting sqref="E63:O63">
    <cfRule type="top10" dxfId="9131" priority="62" rank="1"/>
  </conditionalFormatting>
  <conditionalFormatting sqref="E65:O65">
    <cfRule type="top10" dxfId="9130" priority="61" rank="1"/>
  </conditionalFormatting>
  <conditionalFormatting sqref="E67:O67">
    <cfRule type="top10" dxfId="9129" priority="60" rank="1"/>
  </conditionalFormatting>
  <conditionalFormatting sqref="E69:O69">
    <cfRule type="top10" dxfId="9128" priority="59" rank="1"/>
  </conditionalFormatting>
  <conditionalFormatting sqref="E71:O71">
    <cfRule type="top10" dxfId="9127" priority="58" rank="1"/>
  </conditionalFormatting>
  <conditionalFormatting sqref="E73:O73">
    <cfRule type="top10" dxfId="9126" priority="57" rank="1"/>
  </conditionalFormatting>
  <conditionalFormatting sqref="E75:O75">
    <cfRule type="top10" dxfId="9125" priority="56" rank="1"/>
  </conditionalFormatting>
  <conditionalFormatting sqref="E77:O77">
    <cfRule type="top10" dxfId="9124" priority="55" rank="1"/>
  </conditionalFormatting>
  <conditionalFormatting sqref="E79:O79">
    <cfRule type="top10" dxfId="9123" priority="54" rank="1"/>
  </conditionalFormatting>
  <conditionalFormatting sqref="E81:O81">
    <cfRule type="top10" dxfId="9122" priority="53" rank="1"/>
  </conditionalFormatting>
  <conditionalFormatting sqref="E83:O83">
    <cfRule type="top10" dxfId="9121" priority="52" rank="1"/>
  </conditionalFormatting>
  <conditionalFormatting sqref="E85:O85">
    <cfRule type="top10" dxfId="9120" priority="51" rank="1"/>
  </conditionalFormatting>
  <conditionalFormatting sqref="E87:O87">
    <cfRule type="top10" dxfId="9119" priority="50" rank="1"/>
  </conditionalFormatting>
  <conditionalFormatting sqref="E89:O89">
    <cfRule type="top10" dxfId="9118" priority="49" rank="1"/>
  </conditionalFormatting>
  <conditionalFormatting sqref="E91:O91">
    <cfRule type="top10" dxfId="9117" priority="48" rank="1"/>
  </conditionalFormatting>
  <conditionalFormatting sqref="E93:O93">
    <cfRule type="top10" dxfId="9116" priority="47" rank="1"/>
  </conditionalFormatting>
  <conditionalFormatting sqref="E95:O95">
    <cfRule type="top10" dxfId="9115" priority="46" rank="1"/>
  </conditionalFormatting>
  <conditionalFormatting sqref="E97:O97">
    <cfRule type="top10" dxfId="9114" priority="45" rank="1"/>
  </conditionalFormatting>
  <conditionalFormatting sqref="E99:O99">
    <cfRule type="top10" dxfId="9113" priority="44" rank="1"/>
  </conditionalFormatting>
  <conditionalFormatting sqref="E101:O101">
    <cfRule type="top10" dxfId="9112" priority="43" rank="1"/>
  </conditionalFormatting>
  <conditionalFormatting sqref="E103:O103">
    <cfRule type="top10" dxfId="9111" priority="42" rank="1"/>
  </conditionalFormatting>
  <conditionalFormatting sqref="E105:O105">
    <cfRule type="top10" dxfId="9110" priority="41" rank="1"/>
  </conditionalFormatting>
  <conditionalFormatting sqref="E107:O107">
    <cfRule type="top10" dxfId="9109" priority="40" rank="1"/>
  </conditionalFormatting>
  <conditionalFormatting sqref="E109:O109">
    <cfRule type="top10" dxfId="9108" priority="39" rank="1"/>
  </conditionalFormatting>
  <conditionalFormatting sqref="E111:O111">
    <cfRule type="top10" dxfId="9107" priority="38" rank="1"/>
  </conditionalFormatting>
  <conditionalFormatting sqref="E113:O113">
    <cfRule type="top10" dxfId="9106" priority="37" rank="1"/>
  </conditionalFormatting>
  <conditionalFormatting sqref="E115:O115">
    <cfRule type="top10" dxfId="9105" priority="36" rank="1"/>
  </conditionalFormatting>
  <conditionalFormatting sqref="E117:O117">
    <cfRule type="top10" dxfId="9104" priority="35" rank="1"/>
  </conditionalFormatting>
  <conditionalFormatting sqref="E119:O119">
    <cfRule type="top10" dxfId="9103" priority="34" rank="1"/>
  </conditionalFormatting>
  <conditionalFormatting sqref="E121:O121">
    <cfRule type="top10" dxfId="9102" priority="33" rank="1"/>
  </conditionalFormatting>
  <conditionalFormatting sqref="E123:O123">
    <cfRule type="top10" dxfId="9101" priority="32" rank="1"/>
  </conditionalFormatting>
  <conditionalFormatting sqref="E125:O125">
    <cfRule type="top10" dxfId="9100" priority="31" rank="1"/>
  </conditionalFormatting>
  <conditionalFormatting sqref="E127:O127">
    <cfRule type="top10" dxfId="9099" priority="30" rank="1"/>
  </conditionalFormatting>
  <conditionalFormatting sqref="E129:O129">
    <cfRule type="top10" dxfId="9098" priority="29" rank="1"/>
  </conditionalFormatting>
  <conditionalFormatting sqref="E131:O131">
    <cfRule type="top10" dxfId="9097" priority="28" rank="1"/>
  </conditionalFormatting>
  <conditionalFormatting sqref="E133:O133">
    <cfRule type="top10" dxfId="9096" priority="27" rank="1"/>
  </conditionalFormatting>
  <conditionalFormatting sqref="E135:O135">
    <cfRule type="top10" dxfId="9095" priority="26" rank="1"/>
  </conditionalFormatting>
  <conditionalFormatting sqref="E137:O137">
    <cfRule type="top10" dxfId="9094" priority="25" rank="1"/>
  </conditionalFormatting>
  <conditionalFormatting sqref="E139:O139">
    <cfRule type="top10" dxfId="9093" priority="24" rank="1"/>
  </conditionalFormatting>
  <conditionalFormatting sqref="E141:O141">
    <cfRule type="top10" dxfId="9092" priority="23" rank="1"/>
  </conditionalFormatting>
  <conditionalFormatting sqref="E143:O143">
    <cfRule type="top10" dxfId="9091" priority="22" rank="1"/>
  </conditionalFormatting>
  <conditionalFormatting sqref="E145:O145">
    <cfRule type="top10" dxfId="9090" priority="21" rank="1"/>
  </conditionalFormatting>
  <conditionalFormatting sqref="E147:O147">
    <cfRule type="top10" dxfId="9089" priority="20" rank="1"/>
  </conditionalFormatting>
  <conditionalFormatting sqref="E149:O149">
    <cfRule type="top10" dxfId="9088" priority="19" rank="1"/>
  </conditionalFormatting>
  <conditionalFormatting sqref="E151:O151">
    <cfRule type="top10" dxfId="9087" priority="18" rank="1"/>
  </conditionalFormatting>
  <conditionalFormatting sqref="E153:O153">
    <cfRule type="top10" dxfId="9086" priority="17" rank="1"/>
  </conditionalFormatting>
  <conditionalFormatting sqref="E155:O155">
    <cfRule type="top10" dxfId="9085" priority="16" rank="1"/>
  </conditionalFormatting>
  <conditionalFormatting sqref="E157:O157">
    <cfRule type="top10" dxfId="9084" priority="15" rank="1"/>
  </conditionalFormatting>
  <conditionalFormatting sqref="E159:O159">
    <cfRule type="top10" dxfId="9083" priority="14" rank="1"/>
  </conditionalFormatting>
  <conditionalFormatting sqref="E161:O161">
    <cfRule type="top10" dxfId="9082" priority="13" rank="1"/>
  </conditionalFormatting>
  <conditionalFormatting sqref="E163:O163">
    <cfRule type="top10" dxfId="9081" priority="12" rank="1"/>
  </conditionalFormatting>
  <conditionalFormatting sqref="E165:O165">
    <cfRule type="top10" dxfId="9080" priority="11" rank="1"/>
  </conditionalFormatting>
  <conditionalFormatting sqref="E167:O167">
    <cfRule type="top10" dxfId="9079" priority="10" rank="1"/>
  </conditionalFormatting>
  <conditionalFormatting sqref="E169:O169">
    <cfRule type="top10" dxfId="9078" priority="9" rank="1"/>
  </conditionalFormatting>
  <conditionalFormatting sqref="E171:O171">
    <cfRule type="top10" dxfId="9077" priority="8" rank="1"/>
  </conditionalFormatting>
  <conditionalFormatting sqref="E173:O173">
    <cfRule type="top10" dxfId="9076" priority="7" rank="1"/>
  </conditionalFormatting>
  <conditionalFormatting sqref="E175:O175">
    <cfRule type="top10" dxfId="9075" priority="6" rank="1"/>
  </conditionalFormatting>
  <conditionalFormatting sqref="E177:O177">
    <cfRule type="top10" dxfId="9074" priority="5" rank="1"/>
  </conditionalFormatting>
  <conditionalFormatting sqref="E179:O179">
    <cfRule type="top10" dxfId="9073" priority="4" rank="1"/>
  </conditionalFormatting>
  <conditionalFormatting sqref="E181:O181">
    <cfRule type="top10" dxfId="9072" priority="3" rank="1"/>
  </conditionalFormatting>
  <conditionalFormatting sqref="E183:O183">
    <cfRule type="top10" dxfId="9071" priority="2" rank="1"/>
  </conditionalFormatting>
  <conditionalFormatting sqref="E185:O185">
    <cfRule type="top10" dxfId="907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16</v>
      </c>
      <c r="C10" s="52" t="s">
        <v>144</v>
      </c>
      <c r="D10" s="34">
        <v>36</v>
      </c>
      <c r="E10" s="35">
        <v>11</v>
      </c>
      <c r="F10" s="36">
        <v>16</v>
      </c>
      <c r="G10" s="36">
        <v>6</v>
      </c>
      <c r="H10" s="36">
        <v>3</v>
      </c>
      <c r="I10" s="36">
        <v>6</v>
      </c>
      <c r="J10" s="36">
        <v>3</v>
      </c>
      <c r="K10" s="36">
        <v>3</v>
      </c>
      <c r="L10" s="36">
        <v>6</v>
      </c>
      <c r="M10" s="36">
        <v>4</v>
      </c>
      <c r="N10" s="36">
        <v>0</v>
      </c>
      <c r="O10" s="36">
        <v>7</v>
      </c>
    </row>
    <row r="11" spans="1:15" ht="15.95" customHeight="1">
      <c r="B11" s="58"/>
      <c r="C11" s="53"/>
      <c r="D11" s="18">
        <v>1</v>
      </c>
      <c r="E11" s="19">
        <v>0.30555555555555558</v>
      </c>
      <c r="F11" s="20">
        <v>0.44444444444444442</v>
      </c>
      <c r="G11" s="20">
        <v>0.16666666666666666</v>
      </c>
      <c r="H11" s="20">
        <v>8.3333333333333329E-2</v>
      </c>
      <c r="I11" s="20">
        <v>0.16666666666666666</v>
      </c>
      <c r="J11" s="20">
        <v>8.3333333333333329E-2</v>
      </c>
      <c r="K11" s="20">
        <v>8.3333333333333329E-2</v>
      </c>
      <c r="L11" s="20">
        <v>0.16666666666666666</v>
      </c>
      <c r="M11" s="20">
        <v>0.1111111111111111</v>
      </c>
      <c r="N11" s="20">
        <v>0</v>
      </c>
      <c r="O11" s="20">
        <v>0.19444444444444445</v>
      </c>
    </row>
    <row r="12" spans="1:15" ht="15.95" customHeight="1">
      <c r="B12" s="58"/>
      <c r="C12" s="54" t="s">
        <v>145</v>
      </c>
      <c r="D12" s="21">
        <v>35</v>
      </c>
      <c r="E12" s="22">
        <v>11</v>
      </c>
      <c r="F12" s="23">
        <v>16</v>
      </c>
      <c r="G12" s="23">
        <v>13</v>
      </c>
      <c r="H12" s="23">
        <v>8</v>
      </c>
      <c r="I12" s="23">
        <v>4</v>
      </c>
      <c r="J12" s="23">
        <v>3</v>
      </c>
      <c r="K12" s="23">
        <v>1</v>
      </c>
      <c r="L12" s="23">
        <v>8</v>
      </c>
      <c r="M12" s="23">
        <v>3</v>
      </c>
      <c r="N12" s="23">
        <v>3</v>
      </c>
      <c r="O12" s="23">
        <v>4</v>
      </c>
    </row>
    <row r="13" spans="1:15" ht="15.95" customHeight="1">
      <c r="B13" s="58"/>
      <c r="C13" s="53"/>
      <c r="D13" s="24">
        <v>1</v>
      </c>
      <c r="E13" s="19">
        <v>0.31428571428571428</v>
      </c>
      <c r="F13" s="20">
        <v>0.45714285714285713</v>
      </c>
      <c r="G13" s="20">
        <v>0.37142857142857144</v>
      </c>
      <c r="H13" s="20">
        <v>0.22857142857142856</v>
      </c>
      <c r="I13" s="20">
        <v>0.11428571428571428</v>
      </c>
      <c r="J13" s="20">
        <v>8.5714285714285715E-2</v>
      </c>
      <c r="K13" s="20">
        <v>2.8571428571428571E-2</v>
      </c>
      <c r="L13" s="20">
        <v>0.22857142857142856</v>
      </c>
      <c r="M13" s="20">
        <v>8.5714285714285715E-2</v>
      </c>
      <c r="N13" s="20">
        <v>8.5714285714285715E-2</v>
      </c>
      <c r="O13" s="20">
        <v>0.11428571428571428</v>
      </c>
    </row>
    <row r="14" spans="1:15" ht="15.95" customHeight="1">
      <c r="B14" s="58"/>
      <c r="C14" s="54" t="s">
        <v>136</v>
      </c>
      <c r="D14" s="21">
        <v>34</v>
      </c>
      <c r="E14" s="22">
        <v>10</v>
      </c>
      <c r="F14" s="23">
        <v>13</v>
      </c>
      <c r="G14" s="23">
        <v>5</v>
      </c>
      <c r="H14" s="23">
        <v>4</v>
      </c>
      <c r="I14" s="23">
        <v>3</v>
      </c>
      <c r="J14" s="23">
        <v>2</v>
      </c>
      <c r="K14" s="23">
        <v>3</v>
      </c>
      <c r="L14" s="23">
        <v>4</v>
      </c>
      <c r="M14" s="23">
        <v>7</v>
      </c>
      <c r="N14" s="23">
        <v>1</v>
      </c>
      <c r="O14" s="23">
        <v>6</v>
      </c>
    </row>
    <row r="15" spans="1:15" ht="15.95" customHeight="1">
      <c r="B15" s="58"/>
      <c r="C15" s="53"/>
      <c r="D15" s="24">
        <v>1</v>
      </c>
      <c r="E15" s="19">
        <v>0.29411764705882354</v>
      </c>
      <c r="F15" s="20">
        <v>0.38235294117647056</v>
      </c>
      <c r="G15" s="20">
        <v>0.14705882352941177</v>
      </c>
      <c r="H15" s="20">
        <v>0.11764705882352941</v>
      </c>
      <c r="I15" s="20">
        <v>8.8235294117647065E-2</v>
      </c>
      <c r="J15" s="20">
        <v>5.8823529411764705E-2</v>
      </c>
      <c r="K15" s="20">
        <v>8.8235294117647065E-2</v>
      </c>
      <c r="L15" s="20">
        <v>0.11764705882352941</v>
      </c>
      <c r="M15" s="20">
        <v>0.20588235294117646</v>
      </c>
      <c r="N15" s="20">
        <v>2.9411764705882353E-2</v>
      </c>
      <c r="O15" s="20">
        <v>0.17647058823529413</v>
      </c>
    </row>
    <row r="16" spans="1:15" ht="15.95" customHeight="1">
      <c r="B16" s="58"/>
      <c r="C16" s="54" t="s">
        <v>146</v>
      </c>
      <c r="D16" s="21">
        <v>232</v>
      </c>
      <c r="E16" s="22">
        <v>73</v>
      </c>
      <c r="F16" s="23">
        <v>115</v>
      </c>
      <c r="G16" s="23">
        <v>70</v>
      </c>
      <c r="H16" s="23">
        <v>29</v>
      </c>
      <c r="I16" s="23">
        <v>37</v>
      </c>
      <c r="J16" s="23">
        <v>10</v>
      </c>
      <c r="K16" s="23">
        <v>10</v>
      </c>
      <c r="L16" s="23">
        <v>33</v>
      </c>
      <c r="M16" s="23">
        <v>51</v>
      </c>
      <c r="N16" s="23">
        <v>5</v>
      </c>
      <c r="O16" s="23">
        <v>12</v>
      </c>
    </row>
    <row r="17" spans="1:15" ht="15.95" customHeight="1">
      <c r="B17" s="58"/>
      <c r="C17" s="53"/>
      <c r="D17" s="24">
        <v>1</v>
      </c>
      <c r="E17" s="19">
        <v>0.31465517241379309</v>
      </c>
      <c r="F17" s="20">
        <v>0.49568965517241381</v>
      </c>
      <c r="G17" s="20">
        <v>0.30172413793103448</v>
      </c>
      <c r="H17" s="20">
        <v>0.125</v>
      </c>
      <c r="I17" s="20">
        <v>0.15948275862068967</v>
      </c>
      <c r="J17" s="20">
        <v>4.3103448275862072E-2</v>
      </c>
      <c r="K17" s="20">
        <v>4.3103448275862072E-2</v>
      </c>
      <c r="L17" s="20">
        <v>0.14224137931034483</v>
      </c>
      <c r="M17" s="20">
        <v>0.21982758620689655</v>
      </c>
      <c r="N17" s="20">
        <v>2.1551724137931036E-2</v>
      </c>
      <c r="O17" s="20">
        <v>5.1724137931034482E-2</v>
      </c>
    </row>
    <row r="18" spans="1:15" ht="15.95" customHeight="1">
      <c r="B18" s="58"/>
      <c r="C18" s="54" t="s">
        <v>147</v>
      </c>
      <c r="D18" s="21">
        <v>1261</v>
      </c>
      <c r="E18" s="22">
        <v>349</v>
      </c>
      <c r="F18" s="23">
        <v>614</v>
      </c>
      <c r="G18" s="23">
        <v>348</v>
      </c>
      <c r="H18" s="23">
        <v>132</v>
      </c>
      <c r="I18" s="23">
        <v>177</v>
      </c>
      <c r="J18" s="23">
        <v>28</v>
      </c>
      <c r="K18" s="23">
        <v>99</v>
      </c>
      <c r="L18" s="23">
        <v>213</v>
      </c>
      <c r="M18" s="23">
        <v>265</v>
      </c>
      <c r="N18" s="23">
        <v>49</v>
      </c>
      <c r="O18" s="23">
        <v>71</v>
      </c>
    </row>
    <row r="19" spans="1:15" ht="15.95" customHeight="1">
      <c r="B19" s="58"/>
      <c r="C19" s="53"/>
      <c r="D19" s="24">
        <v>1</v>
      </c>
      <c r="E19" s="19">
        <v>0.27676447264076132</v>
      </c>
      <c r="F19" s="20">
        <v>0.48691514670896113</v>
      </c>
      <c r="G19" s="20">
        <v>0.27597145122918321</v>
      </c>
      <c r="H19" s="20">
        <v>0.10467882632831087</v>
      </c>
      <c r="I19" s="20">
        <v>0.14036478984932593</v>
      </c>
      <c r="J19" s="20">
        <v>2.2204599524187154E-2</v>
      </c>
      <c r="K19" s="20">
        <v>7.8509119746233147E-2</v>
      </c>
      <c r="L19" s="20">
        <v>0.168913560666138</v>
      </c>
      <c r="M19" s="20">
        <v>0.21015067406819984</v>
      </c>
      <c r="N19" s="20">
        <v>3.8858049167327519E-2</v>
      </c>
      <c r="O19" s="20">
        <v>5.6304520222045996E-2</v>
      </c>
    </row>
    <row r="20" spans="1:15" ht="15.95" customHeight="1">
      <c r="B20" s="58"/>
      <c r="C20" s="54" t="s">
        <v>148</v>
      </c>
      <c r="D20" s="21">
        <v>11991</v>
      </c>
      <c r="E20" s="22">
        <v>4015</v>
      </c>
      <c r="F20" s="23">
        <v>6258</v>
      </c>
      <c r="G20" s="23">
        <v>3064</v>
      </c>
      <c r="H20" s="23">
        <v>1796</v>
      </c>
      <c r="I20" s="23">
        <v>2101</v>
      </c>
      <c r="J20" s="23">
        <v>291</v>
      </c>
      <c r="K20" s="23">
        <v>667</v>
      </c>
      <c r="L20" s="23">
        <v>3000</v>
      </c>
      <c r="M20" s="23">
        <v>1896</v>
      </c>
      <c r="N20" s="23">
        <v>733</v>
      </c>
      <c r="O20" s="23">
        <v>590</v>
      </c>
    </row>
    <row r="21" spans="1:15" ht="15.95" customHeight="1">
      <c r="B21" s="58"/>
      <c r="C21" s="59"/>
      <c r="D21" s="18">
        <v>1</v>
      </c>
      <c r="E21" s="32">
        <v>0.33483445917771665</v>
      </c>
      <c r="F21" s="33">
        <v>0.52189141856392296</v>
      </c>
      <c r="G21" s="33">
        <v>0.25552497706613292</v>
      </c>
      <c r="H21" s="33">
        <v>0.14977900091735469</v>
      </c>
      <c r="I21" s="33">
        <v>0.17521474439162704</v>
      </c>
      <c r="J21" s="33">
        <v>2.4268201150863148E-2</v>
      </c>
      <c r="K21" s="33">
        <v>5.5625052122425155E-2</v>
      </c>
      <c r="L21" s="33">
        <v>0.25018764073054789</v>
      </c>
      <c r="M21" s="33">
        <v>0.15811858894170627</v>
      </c>
      <c r="N21" s="33">
        <v>6.1129180218497205E-2</v>
      </c>
      <c r="O21" s="33">
        <v>4.9203569343674425E-2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9069" priority="90" rank="1"/>
  </conditionalFormatting>
  <conditionalFormatting sqref="E11:O11">
    <cfRule type="top10" dxfId="9068" priority="89" rank="1"/>
  </conditionalFormatting>
  <conditionalFormatting sqref="E13:O13">
    <cfRule type="top10" dxfId="9067" priority="88" rank="1"/>
  </conditionalFormatting>
  <conditionalFormatting sqref="E15:O15">
    <cfRule type="top10" dxfId="9066" priority="87" rank="1"/>
  </conditionalFormatting>
  <conditionalFormatting sqref="E17:O17">
    <cfRule type="top10" dxfId="9065" priority="86" rank="1"/>
  </conditionalFormatting>
  <conditionalFormatting sqref="E19:O19">
    <cfRule type="top10" dxfId="9064" priority="85" rank="1"/>
  </conditionalFormatting>
  <conditionalFormatting sqref="E21:O21">
    <cfRule type="top10" dxfId="9063" priority="84" rank="1"/>
  </conditionalFormatting>
  <conditionalFormatting sqref="E23:O23">
    <cfRule type="top10" dxfId="9062" priority="82" rank="1"/>
  </conditionalFormatting>
  <conditionalFormatting sqref="E25:O25">
    <cfRule type="top10" dxfId="9061" priority="81" rank="1"/>
  </conditionalFormatting>
  <conditionalFormatting sqref="E27:O27">
    <cfRule type="top10" dxfId="9060" priority="80" rank="1"/>
  </conditionalFormatting>
  <conditionalFormatting sqref="E29:O29">
    <cfRule type="top10" dxfId="9059" priority="79" rank="1"/>
  </conditionalFormatting>
  <conditionalFormatting sqref="E31:O31">
    <cfRule type="top10" dxfId="9058" priority="78" rank="1"/>
  </conditionalFormatting>
  <conditionalFormatting sqref="E33:O33">
    <cfRule type="top10" dxfId="9057" priority="77" rank="1"/>
  </conditionalFormatting>
  <conditionalFormatting sqref="E35:O35">
    <cfRule type="top10" dxfId="9056" priority="76" rank="1"/>
  </conditionalFormatting>
  <conditionalFormatting sqref="E37:O37">
    <cfRule type="top10" dxfId="9055" priority="75" rank="1"/>
  </conditionalFormatting>
  <conditionalFormatting sqref="E39:O39">
    <cfRule type="top10" dxfId="9054" priority="74" rank="1"/>
  </conditionalFormatting>
  <conditionalFormatting sqref="E41:O41">
    <cfRule type="top10" dxfId="9053" priority="73" rank="1"/>
  </conditionalFormatting>
  <conditionalFormatting sqref="E43:O43">
    <cfRule type="top10" dxfId="9052" priority="72" rank="1"/>
  </conditionalFormatting>
  <conditionalFormatting sqref="E45:O45">
    <cfRule type="top10" dxfId="9051" priority="71" rank="1"/>
  </conditionalFormatting>
  <conditionalFormatting sqref="E47:O47">
    <cfRule type="top10" dxfId="9050" priority="70" rank="1"/>
  </conditionalFormatting>
  <conditionalFormatting sqref="E49:O49">
    <cfRule type="top10" dxfId="9049" priority="69" rank="1"/>
  </conditionalFormatting>
  <conditionalFormatting sqref="E51:O51">
    <cfRule type="top10" dxfId="9048" priority="68" rank="1"/>
  </conditionalFormatting>
  <conditionalFormatting sqref="E53:O53">
    <cfRule type="top10" dxfId="9047" priority="67" rank="1"/>
  </conditionalFormatting>
  <conditionalFormatting sqref="E55:O55">
    <cfRule type="top10" dxfId="9046" priority="66" rank="1"/>
  </conditionalFormatting>
  <conditionalFormatting sqref="E57:O57">
    <cfRule type="top10" dxfId="9045" priority="65" rank="1"/>
  </conditionalFormatting>
  <conditionalFormatting sqref="E59:O59">
    <cfRule type="top10" dxfId="9044" priority="64" rank="1"/>
  </conditionalFormatting>
  <conditionalFormatting sqref="E61:O61">
    <cfRule type="top10" dxfId="9043" priority="63" rank="1"/>
  </conditionalFormatting>
  <conditionalFormatting sqref="E63:O63">
    <cfRule type="top10" dxfId="9042" priority="62" rank="1"/>
  </conditionalFormatting>
  <conditionalFormatting sqref="E65:O65">
    <cfRule type="top10" dxfId="9041" priority="61" rank="1"/>
  </conditionalFormatting>
  <conditionalFormatting sqref="E67:O67">
    <cfRule type="top10" dxfId="9040" priority="60" rank="1"/>
  </conditionalFormatting>
  <conditionalFormatting sqref="E69:O69">
    <cfRule type="top10" dxfId="9039" priority="59" rank="1"/>
  </conditionalFormatting>
  <conditionalFormatting sqref="E71:O71">
    <cfRule type="top10" dxfId="9038" priority="58" rank="1"/>
  </conditionalFormatting>
  <conditionalFormatting sqref="E73:O73">
    <cfRule type="top10" dxfId="9037" priority="57" rank="1"/>
  </conditionalFormatting>
  <conditionalFormatting sqref="E75:O75">
    <cfRule type="top10" dxfId="9036" priority="56" rank="1"/>
  </conditionalFormatting>
  <conditionalFormatting sqref="E77:O77">
    <cfRule type="top10" dxfId="9035" priority="55" rank="1"/>
  </conditionalFormatting>
  <conditionalFormatting sqref="E79:O79">
    <cfRule type="top10" dxfId="9034" priority="54" rank="1"/>
  </conditionalFormatting>
  <conditionalFormatting sqref="E81:O81">
    <cfRule type="top10" dxfId="9033" priority="53" rank="1"/>
  </conditionalFormatting>
  <conditionalFormatting sqref="E83:O83">
    <cfRule type="top10" dxfId="9032" priority="52" rank="1"/>
  </conditionalFormatting>
  <conditionalFormatting sqref="E85:O85">
    <cfRule type="top10" dxfId="9031" priority="51" rank="1"/>
  </conditionalFormatting>
  <conditionalFormatting sqref="E87:O87">
    <cfRule type="top10" dxfId="9030" priority="50" rank="1"/>
  </conditionalFormatting>
  <conditionalFormatting sqref="E89:O89">
    <cfRule type="top10" dxfId="9029" priority="49" rank="1"/>
  </conditionalFormatting>
  <conditionalFormatting sqref="E91:O91">
    <cfRule type="top10" dxfId="9028" priority="48" rank="1"/>
  </conditionalFormatting>
  <conditionalFormatting sqref="E93:O93">
    <cfRule type="top10" dxfId="9027" priority="47" rank="1"/>
  </conditionalFormatting>
  <conditionalFormatting sqref="E95:O95">
    <cfRule type="top10" dxfId="9026" priority="46" rank="1"/>
  </conditionalFormatting>
  <conditionalFormatting sqref="E97:O97">
    <cfRule type="top10" dxfId="9025" priority="45" rank="1"/>
  </conditionalFormatting>
  <conditionalFormatting sqref="E99:O99">
    <cfRule type="top10" dxfId="9024" priority="44" rank="1"/>
  </conditionalFormatting>
  <conditionalFormatting sqref="E101:O101">
    <cfRule type="top10" dxfId="9023" priority="43" rank="1"/>
  </conditionalFormatting>
  <conditionalFormatting sqref="E103:O103">
    <cfRule type="top10" dxfId="9022" priority="42" rank="1"/>
  </conditionalFormatting>
  <conditionalFormatting sqref="E105:O105">
    <cfRule type="top10" dxfId="9021" priority="41" rank="1"/>
  </conditionalFormatting>
  <conditionalFormatting sqref="E107:O107">
    <cfRule type="top10" dxfId="9020" priority="40" rank="1"/>
  </conditionalFormatting>
  <conditionalFormatting sqref="E109:O109">
    <cfRule type="top10" dxfId="9019" priority="39" rank="1"/>
  </conditionalFormatting>
  <conditionalFormatting sqref="E111:O111">
    <cfRule type="top10" dxfId="9018" priority="38" rank="1"/>
  </conditionalFormatting>
  <conditionalFormatting sqref="E113:O113">
    <cfRule type="top10" dxfId="9017" priority="37" rank="1"/>
  </conditionalFormatting>
  <conditionalFormatting sqref="E115:O115">
    <cfRule type="top10" dxfId="9016" priority="36" rank="1"/>
  </conditionalFormatting>
  <conditionalFormatting sqref="E117:O117">
    <cfRule type="top10" dxfId="9015" priority="35" rank="1"/>
  </conditionalFormatting>
  <conditionalFormatting sqref="E119:O119">
    <cfRule type="top10" dxfId="9014" priority="34" rank="1"/>
  </conditionalFormatting>
  <conditionalFormatting sqref="E121:O121">
    <cfRule type="top10" dxfId="9013" priority="33" rank="1"/>
  </conditionalFormatting>
  <conditionalFormatting sqref="E123:O123">
    <cfRule type="top10" dxfId="9012" priority="32" rank="1"/>
  </conditionalFormatting>
  <conditionalFormatting sqref="E125:O125">
    <cfRule type="top10" dxfId="9011" priority="31" rank="1"/>
  </conditionalFormatting>
  <conditionalFormatting sqref="E127:O127">
    <cfRule type="top10" dxfId="9010" priority="30" rank="1"/>
  </conditionalFormatting>
  <conditionalFormatting sqref="E129:O129">
    <cfRule type="top10" dxfId="9009" priority="29" rank="1"/>
  </conditionalFormatting>
  <conditionalFormatting sqref="E131:O131">
    <cfRule type="top10" dxfId="9008" priority="28" rank="1"/>
  </conditionalFormatting>
  <conditionalFormatting sqref="E133:O133">
    <cfRule type="top10" dxfId="9007" priority="27" rank="1"/>
  </conditionalFormatting>
  <conditionalFormatting sqref="E135:O135">
    <cfRule type="top10" dxfId="9006" priority="26" rank="1"/>
  </conditionalFormatting>
  <conditionalFormatting sqref="E137:O137">
    <cfRule type="top10" dxfId="9005" priority="25" rank="1"/>
  </conditionalFormatting>
  <conditionalFormatting sqref="E139:O139">
    <cfRule type="top10" dxfId="9004" priority="24" rank="1"/>
  </conditionalFormatting>
  <conditionalFormatting sqref="E141:O141">
    <cfRule type="top10" dxfId="9003" priority="23" rank="1"/>
  </conditionalFormatting>
  <conditionalFormatting sqref="E143:O143">
    <cfRule type="top10" dxfId="9002" priority="22" rank="1"/>
  </conditionalFormatting>
  <conditionalFormatting sqref="E145:O145">
    <cfRule type="top10" dxfId="9001" priority="21" rank="1"/>
  </conditionalFormatting>
  <conditionalFormatting sqref="E147:O147">
    <cfRule type="top10" dxfId="9000" priority="20" rank="1"/>
  </conditionalFormatting>
  <conditionalFormatting sqref="E149:O149">
    <cfRule type="top10" dxfId="8999" priority="19" rank="1"/>
  </conditionalFormatting>
  <conditionalFormatting sqref="E151:O151">
    <cfRule type="top10" dxfId="8998" priority="18" rank="1"/>
  </conditionalFormatting>
  <conditionalFormatting sqref="E153:O153">
    <cfRule type="top10" dxfId="8997" priority="17" rank="1"/>
  </conditionalFormatting>
  <conditionalFormatting sqref="E155:O155">
    <cfRule type="top10" dxfId="8996" priority="16" rank="1"/>
  </conditionalFormatting>
  <conditionalFormatting sqref="E157:O157">
    <cfRule type="top10" dxfId="8995" priority="15" rank="1"/>
  </conditionalFormatting>
  <conditionalFormatting sqref="E159:O159">
    <cfRule type="top10" dxfId="8994" priority="14" rank="1"/>
  </conditionalFormatting>
  <conditionalFormatting sqref="E161:O161">
    <cfRule type="top10" dxfId="8993" priority="13" rank="1"/>
  </conditionalFormatting>
  <conditionalFormatting sqref="E163:O163">
    <cfRule type="top10" dxfId="8992" priority="12" rank="1"/>
  </conditionalFormatting>
  <conditionalFormatting sqref="E165:O165">
    <cfRule type="top10" dxfId="8991" priority="11" rank="1"/>
  </conditionalFormatting>
  <conditionalFormatting sqref="E167:O167">
    <cfRule type="top10" dxfId="8990" priority="10" rank="1"/>
  </conditionalFormatting>
  <conditionalFormatting sqref="E169:O169">
    <cfRule type="top10" dxfId="8989" priority="9" rank="1"/>
  </conditionalFormatting>
  <conditionalFormatting sqref="E171:O171">
    <cfRule type="top10" dxfId="8988" priority="8" rank="1"/>
  </conditionalFormatting>
  <conditionalFormatting sqref="E173:O173">
    <cfRule type="top10" dxfId="8987" priority="7" rank="1"/>
  </conditionalFormatting>
  <conditionalFormatting sqref="E175:O175">
    <cfRule type="top10" dxfId="8986" priority="6" rank="1"/>
  </conditionalFormatting>
  <conditionalFormatting sqref="E177:O177">
    <cfRule type="top10" dxfId="8985" priority="5" rank="1"/>
  </conditionalFormatting>
  <conditionalFormatting sqref="E179:O179">
    <cfRule type="top10" dxfId="8984" priority="4" rank="1"/>
  </conditionalFormatting>
  <conditionalFormatting sqref="E181:O181">
    <cfRule type="top10" dxfId="8983" priority="3" rank="1"/>
  </conditionalFormatting>
  <conditionalFormatting sqref="E183:O183">
    <cfRule type="top10" dxfId="8982" priority="2" rank="1"/>
  </conditionalFormatting>
  <conditionalFormatting sqref="E185:O185">
    <cfRule type="top10" dxfId="898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301</v>
      </c>
    </row>
    <row r="3" spans="1:15" ht="15" customHeight="1">
      <c r="B3" s="4"/>
    </row>
    <row r="4" spans="1:15" ht="15" customHeight="1">
      <c r="B4" s="4" t="s">
        <v>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303</v>
      </c>
      <c r="C10" s="52" t="s">
        <v>107</v>
      </c>
      <c r="D10" s="34">
        <v>1205</v>
      </c>
      <c r="E10" s="35">
        <v>257</v>
      </c>
      <c r="F10" s="36">
        <v>441</v>
      </c>
      <c r="G10" s="36">
        <v>199</v>
      </c>
      <c r="H10" s="36">
        <v>83</v>
      </c>
      <c r="I10" s="36">
        <v>131</v>
      </c>
      <c r="J10" s="36">
        <v>28</v>
      </c>
      <c r="K10" s="36">
        <v>48</v>
      </c>
      <c r="L10" s="36">
        <v>90</v>
      </c>
      <c r="M10" s="36">
        <v>341</v>
      </c>
      <c r="N10" s="36">
        <v>54</v>
      </c>
      <c r="O10" s="36">
        <v>167</v>
      </c>
    </row>
    <row r="11" spans="1:15" ht="15.95" customHeight="1">
      <c r="B11" s="58"/>
      <c r="C11" s="53"/>
      <c r="D11" s="18">
        <v>1</v>
      </c>
      <c r="E11" s="19">
        <v>0.21327800829875518</v>
      </c>
      <c r="F11" s="20">
        <v>0.36597510373443981</v>
      </c>
      <c r="G11" s="20">
        <v>0.16514522821576763</v>
      </c>
      <c r="H11" s="20">
        <v>6.8879668049792536E-2</v>
      </c>
      <c r="I11" s="20">
        <v>0.10871369294605809</v>
      </c>
      <c r="J11" s="20">
        <v>2.3236514522821577E-2</v>
      </c>
      <c r="K11" s="20">
        <v>3.9834024896265557E-2</v>
      </c>
      <c r="L11" s="20">
        <v>7.4688796680497924E-2</v>
      </c>
      <c r="M11" s="20">
        <v>0.28298755186721991</v>
      </c>
      <c r="N11" s="20">
        <v>4.4813278008298756E-2</v>
      </c>
      <c r="O11" s="20">
        <v>0.13858921161825727</v>
      </c>
    </row>
    <row r="12" spans="1:15" ht="15.95" customHeight="1">
      <c r="B12" s="58"/>
      <c r="C12" s="54" t="s">
        <v>108</v>
      </c>
      <c r="D12" s="21">
        <v>1546</v>
      </c>
      <c r="E12" s="22">
        <v>540</v>
      </c>
      <c r="F12" s="23">
        <v>749</v>
      </c>
      <c r="G12" s="23">
        <v>362</v>
      </c>
      <c r="H12" s="23">
        <v>232</v>
      </c>
      <c r="I12" s="23">
        <v>227</v>
      </c>
      <c r="J12" s="23">
        <v>66</v>
      </c>
      <c r="K12" s="23">
        <v>135</v>
      </c>
      <c r="L12" s="23">
        <v>283</v>
      </c>
      <c r="M12" s="23">
        <v>193</v>
      </c>
      <c r="N12" s="23">
        <v>73</v>
      </c>
      <c r="O12" s="23">
        <v>172</v>
      </c>
    </row>
    <row r="13" spans="1:15" ht="15.95" customHeight="1">
      <c r="B13" s="58"/>
      <c r="C13" s="53"/>
      <c r="D13" s="24">
        <v>1</v>
      </c>
      <c r="E13" s="19">
        <v>0.34928848641655885</v>
      </c>
      <c r="F13" s="20">
        <v>0.48447606727037518</v>
      </c>
      <c r="G13" s="20">
        <v>0.23415265200517466</v>
      </c>
      <c r="H13" s="20">
        <v>0.1500646830530401</v>
      </c>
      <c r="I13" s="20">
        <v>0.14683053040103494</v>
      </c>
      <c r="J13" s="20">
        <v>4.2690815006468305E-2</v>
      </c>
      <c r="K13" s="20">
        <v>8.7322121604139713E-2</v>
      </c>
      <c r="L13" s="20">
        <v>0.18305304010349288</v>
      </c>
      <c r="M13" s="20">
        <v>0.12483829236739974</v>
      </c>
      <c r="N13" s="20">
        <v>4.7218628719275547E-2</v>
      </c>
      <c r="O13" s="20">
        <v>0.11125485122897801</v>
      </c>
    </row>
    <row r="14" spans="1:15" ht="15.95" customHeight="1">
      <c r="B14" s="58"/>
      <c r="C14" s="55" t="s">
        <v>109</v>
      </c>
      <c r="D14" s="21">
        <v>12779</v>
      </c>
      <c r="E14" s="22">
        <v>4191</v>
      </c>
      <c r="F14" s="23">
        <v>6630</v>
      </c>
      <c r="G14" s="23">
        <v>3310</v>
      </c>
      <c r="H14" s="23">
        <v>1900</v>
      </c>
      <c r="I14" s="23">
        <v>2245</v>
      </c>
      <c r="J14" s="23">
        <v>312</v>
      </c>
      <c r="K14" s="23">
        <v>724</v>
      </c>
      <c r="L14" s="23">
        <v>3286</v>
      </c>
      <c r="M14" s="23">
        <v>1901</v>
      </c>
      <c r="N14" s="23">
        <v>757</v>
      </c>
      <c r="O14" s="23">
        <v>794</v>
      </c>
    </row>
    <row r="15" spans="1:15" ht="15.95" customHeight="1">
      <c r="B15" s="58"/>
      <c r="C15" s="56"/>
      <c r="D15" s="18">
        <v>1</v>
      </c>
      <c r="E15" s="32">
        <v>0.32795993426715703</v>
      </c>
      <c r="F15" s="33">
        <v>0.51881993896236012</v>
      </c>
      <c r="G15" s="33">
        <v>0.25901870255888565</v>
      </c>
      <c r="H15" s="33">
        <v>0.14868143047186791</v>
      </c>
      <c r="I15" s="33">
        <v>0.17567884811018075</v>
      </c>
      <c r="J15" s="33">
        <v>2.4415055951169887E-2</v>
      </c>
      <c r="K15" s="33">
        <v>5.6655450348227561E-2</v>
      </c>
      <c r="L15" s="33">
        <v>0.2571406213318726</v>
      </c>
      <c r="M15" s="33">
        <v>0.14875968385632679</v>
      </c>
      <c r="N15" s="33">
        <v>5.9237812035370527E-2</v>
      </c>
      <c r="O15" s="33">
        <v>6.2133187260349013E-2</v>
      </c>
    </row>
    <row r="16" spans="1:15" ht="15.95" customHeight="1">
      <c r="A16" s="38"/>
      <c r="B16" s="41"/>
      <c r="C16" s="47"/>
      <c r="D16" s="42"/>
      <c r="E16" s="42"/>
      <c r="F16" s="42"/>
      <c r="G16" s="42"/>
      <c r="H16" s="42"/>
      <c r="I16" s="42"/>
      <c r="J16" s="42"/>
      <c r="K16" s="42"/>
      <c r="L16" s="42"/>
      <c r="M16" s="42"/>
      <c r="N16" s="42"/>
      <c r="O16" s="42"/>
    </row>
    <row r="17" spans="1:15" ht="15.95" hidden="1" customHeight="1">
      <c r="A17" s="38"/>
      <c r="B17" s="43"/>
      <c r="C17" s="46"/>
      <c r="D17" s="44"/>
      <c r="E17" s="44"/>
      <c r="F17" s="44"/>
      <c r="G17" s="44"/>
      <c r="H17" s="44"/>
      <c r="I17" s="44"/>
      <c r="J17" s="44"/>
      <c r="K17" s="44"/>
      <c r="L17" s="44"/>
      <c r="M17" s="44"/>
      <c r="N17" s="44"/>
      <c r="O17" s="44"/>
    </row>
    <row r="18" spans="1:15" ht="15.95" hidden="1" customHeight="1">
      <c r="A18" s="38"/>
      <c r="B18" s="43"/>
      <c r="C18" s="46"/>
      <c r="D18" s="45"/>
      <c r="E18" s="45"/>
      <c r="F18" s="45"/>
      <c r="G18" s="45"/>
      <c r="H18" s="45"/>
      <c r="I18" s="45"/>
      <c r="J18" s="45"/>
      <c r="K18" s="45"/>
      <c r="L18" s="45"/>
      <c r="M18" s="45"/>
      <c r="N18" s="45"/>
      <c r="O18" s="45"/>
    </row>
    <row r="19" spans="1:15" ht="15.95" hidden="1" customHeight="1">
      <c r="A19" s="38"/>
      <c r="B19" s="43"/>
      <c r="C19" s="46"/>
      <c r="D19" s="44"/>
      <c r="E19" s="44"/>
      <c r="F19" s="44"/>
      <c r="G19" s="44"/>
      <c r="H19" s="44"/>
      <c r="I19" s="44"/>
      <c r="J19" s="44"/>
      <c r="K19" s="44"/>
      <c r="L19" s="44"/>
      <c r="M19" s="44"/>
      <c r="N19" s="44"/>
      <c r="O19" s="44"/>
    </row>
    <row r="20" spans="1:15" ht="15.95" hidden="1" customHeight="1">
      <c r="A20" s="38"/>
      <c r="B20" s="43"/>
      <c r="C20" s="46"/>
      <c r="D20" s="45"/>
      <c r="E20" s="45"/>
      <c r="F20" s="45"/>
      <c r="G20" s="45"/>
      <c r="H20" s="45"/>
      <c r="I20" s="45"/>
      <c r="J20" s="45"/>
      <c r="K20" s="45"/>
      <c r="L20" s="45"/>
      <c r="M20" s="45"/>
      <c r="N20" s="45"/>
      <c r="O20" s="45"/>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6:C17"/>
    <mergeCell ref="B8:C9"/>
    <mergeCell ref="C10:C11"/>
    <mergeCell ref="C12:C13"/>
    <mergeCell ref="C14:C15"/>
    <mergeCell ref="B10:B15"/>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11383" priority="90" rank="1"/>
  </conditionalFormatting>
  <conditionalFormatting sqref="E11:O11">
    <cfRule type="top10" dxfId="11382" priority="89" rank="1"/>
  </conditionalFormatting>
  <conditionalFormatting sqref="E13:O13">
    <cfRule type="top10" dxfId="11381" priority="88" rank="1"/>
  </conditionalFormatting>
  <conditionalFormatting sqref="E15:O15">
    <cfRule type="top10" dxfId="11380" priority="87" rank="1"/>
  </conditionalFormatting>
  <conditionalFormatting sqref="E17:O17">
    <cfRule type="top10" dxfId="11379" priority="85" rank="1"/>
  </conditionalFormatting>
  <conditionalFormatting sqref="E19:O19">
    <cfRule type="top10" dxfId="11378" priority="84" rank="1"/>
  </conditionalFormatting>
  <conditionalFormatting sqref="E21:O21">
    <cfRule type="top10" dxfId="11377" priority="83" rank="1"/>
  </conditionalFormatting>
  <conditionalFormatting sqref="E23:O23">
    <cfRule type="top10" dxfId="11376" priority="82" rank="1"/>
  </conditionalFormatting>
  <conditionalFormatting sqref="E25:O25">
    <cfRule type="top10" dxfId="11375" priority="81" rank="1"/>
  </conditionalFormatting>
  <conditionalFormatting sqref="E27:O27">
    <cfRule type="top10" dxfId="11374" priority="80" rank="1"/>
  </conditionalFormatting>
  <conditionalFormatting sqref="E29:O29">
    <cfRule type="top10" dxfId="11373" priority="79" rank="1"/>
  </conditionalFormatting>
  <conditionalFormatting sqref="E31:O31">
    <cfRule type="top10" dxfId="11372" priority="78" rank="1"/>
  </conditionalFormatting>
  <conditionalFormatting sqref="E33:O33">
    <cfRule type="top10" dxfId="11371" priority="77" rank="1"/>
  </conditionalFormatting>
  <conditionalFormatting sqref="E35:O35">
    <cfRule type="top10" dxfId="11370" priority="76" rank="1"/>
  </conditionalFormatting>
  <conditionalFormatting sqref="E37:O37">
    <cfRule type="top10" dxfId="11369" priority="75" rank="1"/>
  </conditionalFormatting>
  <conditionalFormatting sqref="E39:O39">
    <cfRule type="top10" dxfId="11368" priority="74" rank="1"/>
  </conditionalFormatting>
  <conditionalFormatting sqref="E41:O41">
    <cfRule type="top10" dxfId="11367" priority="73" rank="1"/>
  </conditionalFormatting>
  <conditionalFormatting sqref="E43:O43">
    <cfRule type="top10" dxfId="11366" priority="72" rank="1"/>
  </conditionalFormatting>
  <conditionalFormatting sqref="E45:O45">
    <cfRule type="top10" dxfId="11365" priority="71" rank="1"/>
  </conditionalFormatting>
  <conditionalFormatting sqref="E47:O47">
    <cfRule type="top10" dxfId="11364" priority="70" rank="1"/>
  </conditionalFormatting>
  <conditionalFormatting sqref="E49:O49">
    <cfRule type="top10" dxfId="11363" priority="69" rank="1"/>
  </conditionalFormatting>
  <conditionalFormatting sqref="E51:O51">
    <cfRule type="top10" dxfId="11362" priority="68" rank="1"/>
  </conditionalFormatting>
  <conditionalFormatting sqref="E53:O53">
    <cfRule type="top10" dxfId="11361" priority="67" rank="1"/>
  </conditionalFormatting>
  <conditionalFormatting sqref="E55:O55">
    <cfRule type="top10" dxfId="11360" priority="66" rank="1"/>
  </conditionalFormatting>
  <conditionalFormatting sqref="E57:O57">
    <cfRule type="top10" dxfId="11359" priority="65" rank="1"/>
  </conditionalFormatting>
  <conditionalFormatting sqref="E59:O59">
    <cfRule type="top10" dxfId="11358" priority="64" rank="1"/>
  </conditionalFormatting>
  <conditionalFormatting sqref="E61:O61">
    <cfRule type="top10" dxfId="11357" priority="63" rank="1"/>
  </conditionalFormatting>
  <conditionalFormatting sqref="E63:O63">
    <cfRule type="top10" dxfId="11356" priority="62" rank="1"/>
  </conditionalFormatting>
  <conditionalFormatting sqref="E65:O65">
    <cfRule type="top10" dxfId="11355" priority="61" rank="1"/>
  </conditionalFormatting>
  <conditionalFormatting sqref="E67:O67">
    <cfRule type="top10" dxfId="11354" priority="60" rank="1"/>
  </conditionalFormatting>
  <conditionalFormatting sqref="E69:O69">
    <cfRule type="top10" dxfId="11353" priority="59" rank="1"/>
  </conditionalFormatting>
  <conditionalFormatting sqref="E71:O71">
    <cfRule type="top10" dxfId="11352" priority="58" rank="1"/>
  </conditionalFormatting>
  <conditionalFormatting sqref="E73:O73">
    <cfRule type="top10" dxfId="11351" priority="57" rank="1"/>
  </conditionalFormatting>
  <conditionalFormatting sqref="E75:O75">
    <cfRule type="top10" dxfId="11350" priority="56" rank="1"/>
  </conditionalFormatting>
  <conditionalFormatting sqref="E77:O77">
    <cfRule type="top10" dxfId="11349" priority="55" rank="1"/>
  </conditionalFormatting>
  <conditionalFormatting sqref="E79:O79">
    <cfRule type="top10" dxfId="11348" priority="54" rank="1"/>
  </conditionalFormatting>
  <conditionalFormatting sqref="E81:O81">
    <cfRule type="top10" dxfId="11347" priority="53" rank="1"/>
  </conditionalFormatting>
  <conditionalFormatting sqref="E83:O83">
    <cfRule type="top10" dxfId="11346" priority="52" rank="1"/>
  </conditionalFormatting>
  <conditionalFormatting sqref="E85:O85">
    <cfRule type="top10" dxfId="11345" priority="51" rank="1"/>
  </conditionalFormatting>
  <conditionalFormatting sqref="E87:O87">
    <cfRule type="top10" dxfId="11344" priority="50" rank="1"/>
  </conditionalFormatting>
  <conditionalFormatting sqref="E89:O89">
    <cfRule type="top10" dxfId="11343" priority="49" rank="1"/>
  </conditionalFormatting>
  <conditionalFormatting sqref="E91:O91">
    <cfRule type="top10" dxfId="11342" priority="48" rank="1"/>
  </conditionalFormatting>
  <conditionalFormatting sqref="E93:O93">
    <cfRule type="top10" dxfId="11341" priority="47" rank="1"/>
  </conditionalFormatting>
  <conditionalFormatting sqref="E95:O95">
    <cfRule type="top10" dxfId="11340" priority="46" rank="1"/>
  </conditionalFormatting>
  <conditionalFormatting sqref="E97:O97">
    <cfRule type="top10" dxfId="11339" priority="45" rank="1"/>
  </conditionalFormatting>
  <conditionalFormatting sqref="E99:O99">
    <cfRule type="top10" dxfId="11338" priority="44" rank="1"/>
  </conditionalFormatting>
  <conditionalFormatting sqref="E101:O101">
    <cfRule type="top10" dxfId="11337" priority="43" rank="1"/>
  </conditionalFormatting>
  <conditionalFormatting sqref="E103:O103">
    <cfRule type="top10" dxfId="11336" priority="42" rank="1"/>
  </conditionalFormatting>
  <conditionalFormatting sqref="E105:O105">
    <cfRule type="top10" dxfId="11335" priority="41" rank="1"/>
  </conditionalFormatting>
  <conditionalFormatting sqref="E107:O107">
    <cfRule type="top10" dxfId="11334" priority="40" rank="1"/>
  </conditionalFormatting>
  <conditionalFormatting sqref="E109:O109">
    <cfRule type="top10" dxfId="11333" priority="39" rank="1"/>
  </conditionalFormatting>
  <conditionalFormatting sqref="E111:O111">
    <cfRule type="top10" dxfId="11332" priority="38" rank="1"/>
  </conditionalFormatting>
  <conditionalFormatting sqref="E113:O113">
    <cfRule type="top10" dxfId="11331" priority="37" rank="1"/>
  </conditionalFormatting>
  <conditionalFormatting sqref="E115:O115">
    <cfRule type="top10" dxfId="11330" priority="36" rank="1"/>
  </conditionalFormatting>
  <conditionalFormatting sqref="E117:O117">
    <cfRule type="top10" dxfId="11329" priority="35" rank="1"/>
  </conditionalFormatting>
  <conditionalFormatting sqref="E119:O119">
    <cfRule type="top10" dxfId="11328" priority="34" rank="1"/>
  </conditionalFormatting>
  <conditionalFormatting sqref="E121:O121">
    <cfRule type="top10" dxfId="11327" priority="33" rank="1"/>
  </conditionalFormatting>
  <conditionalFormatting sqref="E123:O123">
    <cfRule type="top10" dxfId="11326" priority="32" rank="1"/>
  </conditionalFormatting>
  <conditionalFormatting sqref="E125:O125">
    <cfRule type="top10" dxfId="11325" priority="31" rank="1"/>
  </conditionalFormatting>
  <conditionalFormatting sqref="E127:O127">
    <cfRule type="top10" dxfId="11324" priority="30" rank="1"/>
  </conditionalFormatting>
  <conditionalFormatting sqref="E129:O129">
    <cfRule type="top10" dxfId="11323" priority="29" rank="1"/>
  </conditionalFormatting>
  <conditionalFormatting sqref="E131:O131">
    <cfRule type="top10" dxfId="11322" priority="28" rank="1"/>
  </conditionalFormatting>
  <conditionalFormatting sqref="E133:O133">
    <cfRule type="top10" dxfId="11321" priority="27" rank="1"/>
  </conditionalFormatting>
  <conditionalFormatting sqref="E135:O135">
    <cfRule type="top10" dxfId="11320" priority="26" rank="1"/>
  </conditionalFormatting>
  <conditionalFormatting sqref="E137:O137">
    <cfRule type="top10" dxfId="11319" priority="25" rank="1"/>
  </conditionalFormatting>
  <conditionalFormatting sqref="E139:O139">
    <cfRule type="top10" dxfId="11318" priority="24" rank="1"/>
  </conditionalFormatting>
  <conditionalFormatting sqref="E141:O141">
    <cfRule type="top10" dxfId="11317" priority="23" rank="1"/>
  </conditionalFormatting>
  <conditionalFormatting sqref="E143:O143">
    <cfRule type="top10" dxfId="11316" priority="22" rank="1"/>
  </conditionalFormatting>
  <conditionalFormatting sqref="E145:O145">
    <cfRule type="top10" dxfId="11315" priority="21" rank="1"/>
  </conditionalFormatting>
  <conditionalFormatting sqref="E147:O147">
    <cfRule type="top10" dxfId="11314" priority="20" rank="1"/>
  </conditionalFormatting>
  <conditionalFormatting sqref="E149:O149">
    <cfRule type="top10" dxfId="11313" priority="19" rank="1"/>
  </conditionalFormatting>
  <conditionalFormatting sqref="E151:O151">
    <cfRule type="top10" dxfId="11312" priority="18" rank="1"/>
  </conditionalFormatting>
  <conditionalFormatting sqref="E153:O153">
    <cfRule type="top10" dxfId="11311" priority="17" rank="1"/>
  </conditionalFormatting>
  <conditionalFormatting sqref="E155:O155">
    <cfRule type="top10" dxfId="11310" priority="16" rank="1"/>
  </conditionalFormatting>
  <conditionalFormatting sqref="E157:O157">
    <cfRule type="top10" dxfId="11309" priority="15" rank="1"/>
  </conditionalFormatting>
  <conditionalFormatting sqref="E159:O159">
    <cfRule type="top10" dxfId="11308" priority="14" rank="1"/>
  </conditionalFormatting>
  <conditionalFormatting sqref="E161:O161">
    <cfRule type="top10" dxfId="11307" priority="13" rank="1"/>
  </conditionalFormatting>
  <conditionalFormatting sqref="E163:O163">
    <cfRule type="top10" dxfId="11306" priority="12" rank="1"/>
  </conditionalFormatting>
  <conditionalFormatting sqref="E165:O165">
    <cfRule type="top10" dxfId="11305" priority="11" rank="1"/>
  </conditionalFormatting>
  <conditionalFormatting sqref="E167:O167">
    <cfRule type="top10" dxfId="11304" priority="10" rank="1"/>
  </conditionalFormatting>
  <conditionalFormatting sqref="E169:O169">
    <cfRule type="top10" dxfId="11303" priority="9" rank="1"/>
  </conditionalFormatting>
  <conditionalFormatting sqref="E171:O171">
    <cfRule type="top10" dxfId="11302" priority="8" rank="1"/>
  </conditionalFormatting>
  <conditionalFormatting sqref="E173:O173">
    <cfRule type="top10" dxfId="11301" priority="7" rank="1"/>
  </conditionalFormatting>
  <conditionalFormatting sqref="E175:O175">
    <cfRule type="top10" dxfId="11300" priority="6" rank="1"/>
  </conditionalFormatting>
  <conditionalFormatting sqref="E177:O177">
    <cfRule type="top10" dxfId="11299" priority="5" rank="1"/>
  </conditionalFormatting>
  <conditionalFormatting sqref="E179:O179">
    <cfRule type="top10" dxfId="11298" priority="4" rank="1"/>
  </conditionalFormatting>
  <conditionalFormatting sqref="E181:O181">
    <cfRule type="top10" dxfId="11297" priority="3" rank="1"/>
  </conditionalFormatting>
  <conditionalFormatting sqref="E183:O183">
    <cfRule type="top10" dxfId="11296" priority="2" rank="1"/>
  </conditionalFormatting>
  <conditionalFormatting sqref="E185:O185">
    <cfRule type="top10" dxfId="1129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33</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18</v>
      </c>
      <c r="C10" s="52" t="s">
        <v>144</v>
      </c>
      <c r="D10" s="34">
        <v>68</v>
      </c>
      <c r="E10" s="35">
        <v>13</v>
      </c>
      <c r="F10" s="36">
        <v>27</v>
      </c>
      <c r="G10" s="36">
        <v>15</v>
      </c>
      <c r="H10" s="36">
        <v>3</v>
      </c>
      <c r="I10" s="36">
        <v>12</v>
      </c>
      <c r="J10" s="36">
        <v>2</v>
      </c>
      <c r="K10" s="36">
        <v>7</v>
      </c>
      <c r="L10" s="36">
        <v>8</v>
      </c>
      <c r="M10" s="36">
        <v>14</v>
      </c>
      <c r="N10" s="36">
        <v>1</v>
      </c>
      <c r="O10" s="36">
        <v>7</v>
      </c>
    </row>
    <row r="11" spans="1:15" ht="15.95" customHeight="1">
      <c r="B11" s="58"/>
      <c r="C11" s="53"/>
      <c r="D11" s="18">
        <v>1</v>
      </c>
      <c r="E11" s="19">
        <v>0.19117647058823528</v>
      </c>
      <c r="F11" s="20">
        <v>0.39705882352941174</v>
      </c>
      <c r="G11" s="20">
        <v>0.22058823529411764</v>
      </c>
      <c r="H11" s="20">
        <v>4.4117647058823532E-2</v>
      </c>
      <c r="I11" s="20">
        <v>0.17647058823529413</v>
      </c>
      <c r="J11" s="20">
        <v>2.9411764705882353E-2</v>
      </c>
      <c r="K11" s="20">
        <v>0.10294117647058823</v>
      </c>
      <c r="L11" s="20">
        <v>0.11764705882352941</v>
      </c>
      <c r="M11" s="20">
        <v>0.20588235294117646</v>
      </c>
      <c r="N11" s="20">
        <v>1.4705882352941176E-2</v>
      </c>
      <c r="O11" s="20">
        <v>0.10294117647058823</v>
      </c>
    </row>
    <row r="12" spans="1:15" ht="15.95" customHeight="1">
      <c r="B12" s="58"/>
      <c r="C12" s="54" t="s">
        <v>145</v>
      </c>
      <c r="D12" s="21">
        <v>41</v>
      </c>
      <c r="E12" s="22">
        <v>11</v>
      </c>
      <c r="F12" s="23">
        <v>20</v>
      </c>
      <c r="G12" s="23">
        <v>7</v>
      </c>
      <c r="H12" s="23">
        <v>7</v>
      </c>
      <c r="I12" s="23">
        <v>7</v>
      </c>
      <c r="J12" s="23">
        <v>0</v>
      </c>
      <c r="K12" s="23">
        <v>4</v>
      </c>
      <c r="L12" s="23">
        <v>8</v>
      </c>
      <c r="M12" s="23">
        <v>3</v>
      </c>
      <c r="N12" s="23">
        <v>2</v>
      </c>
      <c r="O12" s="23">
        <v>5</v>
      </c>
    </row>
    <row r="13" spans="1:15" ht="15.95" customHeight="1">
      <c r="B13" s="58"/>
      <c r="C13" s="53"/>
      <c r="D13" s="24">
        <v>1</v>
      </c>
      <c r="E13" s="19">
        <v>0.26829268292682928</v>
      </c>
      <c r="F13" s="20">
        <v>0.48780487804878048</v>
      </c>
      <c r="G13" s="20">
        <v>0.17073170731707318</v>
      </c>
      <c r="H13" s="20">
        <v>0.17073170731707318</v>
      </c>
      <c r="I13" s="20">
        <v>0.17073170731707318</v>
      </c>
      <c r="J13" s="20">
        <v>0</v>
      </c>
      <c r="K13" s="20">
        <v>9.7560975609756101E-2</v>
      </c>
      <c r="L13" s="20">
        <v>0.1951219512195122</v>
      </c>
      <c r="M13" s="20">
        <v>7.3170731707317069E-2</v>
      </c>
      <c r="N13" s="20">
        <v>4.878048780487805E-2</v>
      </c>
      <c r="O13" s="20">
        <v>0.12195121951219512</v>
      </c>
    </row>
    <row r="14" spans="1:15" ht="15.95" customHeight="1">
      <c r="B14" s="58"/>
      <c r="C14" s="54" t="s">
        <v>136</v>
      </c>
      <c r="D14" s="21">
        <v>24</v>
      </c>
      <c r="E14" s="22">
        <v>6</v>
      </c>
      <c r="F14" s="23">
        <v>8</v>
      </c>
      <c r="G14" s="23">
        <v>4</v>
      </c>
      <c r="H14" s="23">
        <v>2</v>
      </c>
      <c r="I14" s="23">
        <v>3</v>
      </c>
      <c r="J14" s="23">
        <v>1</v>
      </c>
      <c r="K14" s="23">
        <v>2</v>
      </c>
      <c r="L14" s="23">
        <v>4</v>
      </c>
      <c r="M14" s="23">
        <v>7</v>
      </c>
      <c r="N14" s="23">
        <v>2</v>
      </c>
      <c r="O14" s="23">
        <v>3</v>
      </c>
    </row>
    <row r="15" spans="1:15" ht="15.95" customHeight="1">
      <c r="B15" s="58"/>
      <c r="C15" s="53"/>
      <c r="D15" s="24">
        <v>1</v>
      </c>
      <c r="E15" s="19">
        <v>0.25</v>
      </c>
      <c r="F15" s="20">
        <v>0.33333333333333331</v>
      </c>
      <c r="G15" s="20">
        <v>0.16666666666666666</v>
      </c>
      <c r="H15" s="20">
        <v>8.3333333333333329E-2</v>
      </c>
      <c r="I15" s="20">
        <v>0.125</v>
      </c>
      <c r="J15" s="20">
        <v>4.1666666666666664E-2</v>
      </c>
      <c r="K15" s="20">
        <v>8.3333333333333329E-2</v>
      </c>
      <c r="L15" s="20">
        <v>0.16666666666666666</v>
      </c>
      <c r="M15" s="20">
        <v>0.29166666666666669</v>
      </c>
      <c r="N15" s="20">
        <v>8.3333333333333329E-2</v>
      </c>
      <c r="O15" s="20">
        <v>0.125</v>
      </c>
    </row>
    <row r="16" spans="1:15" ht="15.95" customHeight="1">
      <c r="B16" s="58"/>
      <c r="C16" s="54" t="s">
        <v>146</v>
      </c>
      <c r="D16" s="21">
        <v>27</v>
      </c>
      <c r="E16" s="22">
        <v>6</v>
      </c>
      <c r="F16" s="23">
        <v>9</v>
      </c>
      <c r="G16" s="23">
        <v>3</v>
      </c>
      <c r="H16" s="23">
        <v>5</v>
      </c>
      <c r="I16" s="23">
        <v>5</v>
      </c>
      <c r="J16" s="23">
        <v>0</v>
      </c>
      <c r="K16" s="23">
        <v>2</v>
      </c>
      <c r="L16" s="23">
        <v>5</v>
      </c>
      <c r="M16" s="23">
        <v>8</v>
      </c>
      <c r="N16" s="23">
        <v>1</v>
      </c>
      <c r="O16" s="23">
        <v>2</v>
      </c>
    </row>
    <row r="17" spans="1:15" ht="15.95" customHeight="1">
      <c r="B17" s="58"/>
      <c r="C17" s="53"/>
      <c r="D17" s="24">
        <v>1</v>
      </c>
      <c r="E17" s="19">
        <v>0.22222222222222221</v>
      </c>
      <c r="F17" s="20">
        <v>0.33333333333333331</v>
      </c>
      <c r="G17" s="20">
        <v>0.1111111111111111</v>
      </c>
      <c r="H17" s="20">
        <v>0.18518518518518517</v>
      </c>
      <c r="I17" s="20">
        <v>0.18518518518518517</v>
      </c>
      <c r="J17" s="20">
        <v>0</v>
      </c>
      <c r="K17" s="20">
        <v>7.407407407407407E-2</v>
      </c>
      <c r="L17" s="20">
        <v>0.18518518518518517</v>
      </c>
      <c r="M17" s="20">
        <v>0.29629629629629628</v>
      </c>
      <c r="N17" s="20">
        <v>3.7037037037037035E-2</v>
      </c>
      <c r="O17" s="20">
        <v>7.407407407407407E-2</v>
      </c>
    </row>
    <row r="18" spans="1:15" ht="15.95" customHeight="1">
      <c r="B18" s="58"/>
      <c r="C18" s="54" t="s">
        <v>147</v>
      </c>
      <c r="D18" s="21">
        <v>44</v>
      </c>
      <c r="E18" s="22">
        <v>7</v>
      </c>
      <c r="F18" s="23">
        <v>20</v>
      </c>
      <c r="G18" s="23">
        <v>6</v>
      </c>
      <c r="H18" s="23">
        <v>4</v>
      </c>
      <c r="I18" s="23">
        <v>8</v>
      </c>
      <c r="J18" s="23">
        <v>1</v>
      </c>
      <c r="K18" s="23">
        <v>1</v>
      </c>
      <c r="L18" s="23">
        <v>3</v>
      </c>
      <c r="M18" s="23">
        <v>10</v>
      </c>
      <c r="N18" s="23">
        <v>3</v>
      </c>
      <c r="O18" s="23">
        <v>1</v>
      </c>
    </row>
    <row r="19" spans="1:15" ht="15.95" customHeight="1">
      <c r="B19" s="58"/>
      <c r="C19" s="53"/>
      <c r="D19" s="24">
        <v>1</v>
      </c>
      <c r="E19" s="19">
        <v>0.15909090909090909</v>
      </c>
      <c r="F19" s="20">
        <v>0.45454545454545453</v>
      </c>
      <c r="G19" s="20">
        <v>0.13636363636363635</v>
      </c>
      <c r="H19" s="20">
        <v>9.0909090909090912E-2</v>
      </c>
      <c r="I19" s="20">
        <v>0.18181818181818182</v>
      </c>
      <c r="J19" s="20">
        <v>2.2727272727272728E-2</v>
      </c>
      <c r="K19" s="20">
        <v>2.2727272727272728E-2</v>
      </c>
      <c r="L19" s="20">
        <v>6.8181818181818177E-2</v>
      </c>
      <c r="M19" s="20">
        <v>0.22727272727272727</v>
      </c>
      <c r="N19" s="20">
        <v>6.8181818181818177E-2</v>
      </c>
      <c r="O19" s="20">
        <v>2.2727272727272728E-2</v>
      </c>
    </row>
    <row r="20" spans="1:15" ht="15.95" customHeight="1">
      <c r="B20" s="58"/>
      <c r="C20" s="54" t="s">
        <v>148</v>
      </c>
      <c r="D20" s="21">
        <v>13150</v>
      </c>
      <c r="E20" s="22">
        <v>4362</v>
      </c>
      <c r="F20" s="23">
        <v>6826</v>
      </c>
      <c r="G20" s="23">
        <v>3401</v>
      </c>
      <c r="H20" s="23">
        <v>1911</v>
      </c>
      <c r="I20" s="23">
        <v>2252</v>
      </c>
      <c r="J20" s="23">
        <v>316</v>
      </c>
      <c r="K20" s="23">
        <v>748</v>
      </c>
      <c r="L20" s="23">
        <v>3195</v>
      </c>
      <c r="M20" s="23">
        <v>2142</v>
      </c>
      <c r="N20" s="23">
        <v>775</v>
      </c>
      <c r="O20" s="23">
        <v>649</v>
      </c>
    </row>
    <row r="21" spans="1:15" ht="15.95" customHeight="1">
      <c r="B21" s="58"/>
      <c r="C21" s="59"/>
      <c r="D21" s="18">
        <v>1</v>
      </c>
      <c r="E21" s="32">
        <v>0.33171102661596957</v>
      </c>
      <c r="F21" s="33">
        <v>0.51908745247148291</v>
      </c>
      <c r="G21" s="33">
        <v>0.25863117870722435</v>
      </c>
      <c r="H21" s="33">
        <v>0.14532319391634982</v>
      </c>
      <c r="I21" s="33">
        <v>0.17125475285171102</v>
      </c>
      <c r="J21" s="33">
        <v>2.4030418250950571E-2</v>
      </c>
      <c r="K21" s="33">
        <v>5.6882129277566543E-2</v>
      </c>
      <c r="L21" s="33">
        <v>0.24296577946768061</v>
      </c>
      <c r="M21" s="33">
        <v>0.1628897338403042</v>
      </c>
      <c r="N21" s="33">
        <v>5.8935361216730035E-2</v>
      </c>
      <c r="O21" s="33">
        <v>4.935361216730038E-2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980" priority="90" rank="1"/>
  </conditionalFormatting>
  <conditionalFormatting sqref="E11:O11">
    <cfRule type="top10" dxfId="8979" priority="89" rank="1"/>
  </conditionalFormatting>
  <conditionalFormatting sqref="E13:O13">
    <cfRule type="top10" dxfId="8978" priority="88" rank="1"/>
  </conditionalFormatting>
  <conditionalFormatting sqref="E15:O15">
    <cfRule type="top10" dxfId="8977" priority="87" rank="1"/>
  </conditionalFormatting>
  <conditionalFormatting sqref="E17:O17">
    <cfRule type="top10" dxfId="8976" priority="86" rank="1"/>
  </conditionalFormatting>
  <conditionalFormatting sqref="E19:O19">
    <cfRule type="top10" dxfId="8975" priority="85" rank="1"/>
  </conditionalFormatting>
  <conditionalFormatting sqref="E21:O21">
    <cfRule type="top10" dxfId="8974" priority="84" rank="1"/>
  </conditionalFormatting>
  <conditionalFormatting sqref="E23:O23">
    <cfRule type="top10" dxfId="8973" priority="82" rank="1"/>
  </conditionalFormatting>
  <conditionalFormatting sqref="E25:O25">
    <cfRule type="top10" dxfId="8972" priority="81" rank="1"/>
  </conditionalFormatting>
  <conditionalFormatting sqref="E27:O27">
    <cfRule type="top10" dxfId="8971" priority="80" rank="1"/>
  </conditionalFormatting>
  <conditionalFormatting sqref="E29:O29">
    <cfRule type="top10" dxfId="8970" priority="79" rank="1"/>
  </conditionalFormatting>
  <conditionalFormatting sqref="E31:O31">
    <cfRule type="top10" dxfId="8969" priority="78" rank="1"/>
  </conditionalFormatting>
  <conditionalFormatting sqref="E33:O33">
    <cfRule type="top10" dxfId="8968" priority="77" rank="1"/>
  </conditionalFormatting>
  <conditionalFormatting sqref="E35:O35">
    <cfRule type="top10" dxfId="8967" priority="76" rank="1"/>
  </conditionalFormatting>
  <conditionalFormatting sqref="E37:O37">
    <cfRule type="top10" dxfId="8966" priority="75" rank="1"/>
  </conditionalFormatting>
  <conditionalFormatting sqref="E39:O39">
    <cfRule type="top10" dxfId="8965" priority="74" rank="1"/>
  </conditionalFormatting>
  <conditionalFormatting sqref="E41:O41">
    <cfRule type="top10" dxfId="8964" priority="73" rank="1"/>
  </conditionalFormatting>
  <conditionalFormatting sqref="E43:O43">
    <cfRule type="top10" dxfId="8963" priority="72" rank="1"/>
  </conditionalFormatting>
  <conditionalFormatting sqref="E45:O45">
    <cfRule type="top10" dxfId="8962" priority="71" rank="1"/>
  </conditionalFormatting>
  <conditionalFormatting sqref="E47:O47">
    <cfRule type="top10" dxfId="8961" priority="70" rank="1"/>
  </conditionalFormatting>
  <conditionalFormatting sqref="E49:O49">
    <cfRule type="top10" dxfId="8960" priority="69" rank="1"/>
  </conditionalFormatting>
  <conditionalFormatting sqref="E51:O51">
    <cfRule type="top10" dxfId="8959" priority="68" rank="1"/>
  </conditionalFormatting>
  <conditionalFormatting sqref="E53:O53">
    <cfRule type="top10" dxfId="8958" priority="67" rank="1"/>
  </conditionalFormatting>
  <conditionalFormatting sqref="E55:O55">
    <cfRule type="top10" dxfId="8957" priority="66" rank="1"/>
  </conditionalFormatting>
  <conditionalFormatting sqref="E57:O57">
    <cfRule type="top10" dxfId="8956" priority="65" rank="1"/>
  </conditionalFormatting>
  <conditionalFormatting sqref="E59:O59">
    <cfRule type="top10" dxfId="8955" priority="64" rank="1"/>
  </conditionalFormatting>
  <conditionalFormatting sqref="E61:O61">
    <cfRule type="top10" dxfId="8954" priority="63" rank="1"/>
  </conditionalFormatting>
  <conditionalFormatting sqref="E63:O63">
    <cfRule type="top10" dxfId="8953" priority="62" rank="1"/>
  </conditionalFormatting>
  <conditionalFormatting sqref="E65:O65">
    <cfRule type="top10" dxfId="8952" priority="61" rank="1"/>
  </conditionalFormatting>
  <conditionalFormatting sqref="E67:O67">
    <cfRule type="top10" dxfId="8951" priority="60" rank="1"/>
  </conditionalFormatting>
  <conditionalFormatting sqref="E69:O69">
    <cfRule type="top10" dxfId="8950" priority="59" rank="1"/>
  </conditionalFormatting>
  <conditionalFormatting sqref="E71:O71">
    <cfRule type="top10" dxfId="8949" priority="58" rank="1"/>
  </conditionalFormatting>
  <conditionalFormatting sqref="E73:O73">
    <cfRule type="top10" dxfId="8948" priority="57" rank="1"/>
  </conditionalFormatting>
  <conditionalFormatting sqref="E75:O75">
    <cfRule type="top10" dxfId="8947" priority="56" rank="1"/>
  </conditionalFormatting>
  <conditionalFormatting sqref="E77:O77">
    <cfRule type="top10" dxfId="8946" priority="55" rank="1"/>
  </conditionalFormatting>
  <conditionalFormatting sqref="E79:O79">
    <cfRule type="top10" dxfId="8945" priority="54" rank="1"/>
  </conditionalFormatting>
  <conditionalFormatting sqref="E81:O81">
    <cfRule type="top10" dxfId="8944" priority="53" rank="1"/>
  </conditionalFormatting>
  <conditionalFormatting sqref="E83:O83">
    <cfRule type="top10" dxfId="8943" priority="52" rank="1"/>
  </conditionalFormatting>
  <conditionalFormatting sqref="E85:O85">
    <cfRule type="top10" dxfId="8942" priority="51" rank="1"/>
  </conditionalFormatting>
  <conditionalFormatting sqref="E87:O87">
    <cfRule type="top10" dxfId="8941" priority="50" rank="1"/>
  </conditionalFormatting>
  <conditionalFormatting sqref="E89:O89">
    <cfRule type="top10" dxfId="8940" priority="49" rank="1"/>
  </conditionalFormatting>
  <conditionalFormatting sqref="E91:O91">
    <cfRule type="top10" dxfId="8939" priority="48" rank="1"/>
  </conditionalFormatting>
  <conditionalFormatting sqref="E93:O93">
    <cfRule type="top10" dxfId="8938" priority="47" rank="1"/>
  </conditionalFormatting>
  <conditionalFormatting sqref="E95:O95">
    <cfRule type="top10" dxfId="8937" priority="46" rank="1"/>
  </conditionalFormatting>
  <conditionalFormatting sqref="E97:O97">
    <cfRule type="top10" dxfId="8936" priority="45" rank="1"/>
  </conditionalFormatting>
  <conditionalFormatting sqref="E99:O99">
    <cfRule type="top10" dxfId="8935" priority="44" rank="1"/>
  </conditionalFormatting>
  <conditionalFormatting sqref="E101:O101">
    <cfRule type="top10" dxfId="8934" priority="43" rank="1"/>
  </conditionalFormatting>
  <conditionalFormatting sqref="E103:O103">
    <cfRule type="top10" dxfId="8933" priority="42" rank="1"/>
  </conditionalFormatting>
  <conditionalFormatting sqref="E105:O105">
    <cfRule type="top10" dxfId="8932" priority="41" rank="1"/>
  </conditionalFormatting>
  <conditionalFormatting sqref="E107:O107">
    <cfRule type="top10" dxfId="8931" priority="40" rank="1"/>
  </conditionalFormatting>
  <conditionalFormatting sqref="E109:O109">
    <cfRule type="top10" dxfId="8930" priority="39" rank="1"/>
  </conditionalFormatting>
  <conditionalFormatting sqref="E111:O111">
    <cfRule type="top10" dxfId="8929" priority="38" rank="1"/>
  </conditionalFormatting>
  <conditionalFormatting sqref="E113:O113">
    <cfRule type="top10" dxfId="8928" priority="37" rank="1"/>
  </conditionalFormatting>
  <conditionalFormatting sqref="E115:O115">
    <cfRule type="top10" dxfId="8927" priority="36" rank="1"/>
  </conditionalFormatting>
  <conditionalFormatting sqref="E117:O117">
    <cfRule type="top10" dxfId="8926" priority="35" rank="1"/>
  </conditionalFormatting>
  <conditionalFormatting sqref="E119:O119">
    <cfRule type="top10" dxfId="8925" priority="34" rank="1"/>
  </conditionalFormatting>
  <conditionalFormatting sqref="E121:O121">
    <cfRule type="top10" dxfId="8924" priority="33" rank="1"/>
  </conditionalFormatting>
  <conditionalFormatting sqref="E123:O123">
    <cfRule type="top10" dxfId="8923" priority="32" rank="1"/>
  </conditionalFormatting>
  <conditionalFormatting sqref="E125:O125">
    <cfRule type="top10" dxfId="8922" priority="31" rank="1"/>
  </conditionalFormatting>
  <conditionalFormatting sqref="E127:O127">
    <cfRule type="top10" dxfId="8921" priority="30" rank="1"/>
  </conditionalFormatting>
  <conditionalFormatting sqref="E129:O129">
    <cfRule type="top10" dxfId="8920" priority="29" rank="1"/>
  </conditionalFormatting>
  <conditionalFormatting sqref="E131:O131">
    <cfRule type="top10" dxfId="8919" priority="28" rank="1"/>
  </conditionalFormatting>
  <conditionalFormatting sqref="E133:O133">
    <cfRule type="top10" dxfId="8918" priority="27" rank="1"/>
  </conditionalFormatting>
  <conditionalFormatting sqref="E135:O135">
    <cfRule type="top10" dxfId="8917" priority="26" rank="1"/>
  </conditionalFormatting>
  <conditionalFormatting sqref="E137:O137">
    <cfRule type="top10" dxfId="8916" priority="25" rank="1"/>
  </conditionalFormatting>
  <conditionalFormatting sqref="E139:O139">
    <cfRule type="top10" dxfId="8915" priority="24" rank="1"/>
  </conditionalFormatting>
  <conditionalFormatting sqref="E141:O141">
    <cfRule type="top10" dxfId="8914" priority="23" rank="1"/>
  </conditionalFormatting>
  <conditionalFormatting sqref="E143:O143">
    <cfRule type="top10" dxfId="8913" priority="22" rank="1"/>
  </conditionalFormatting>
  <conditionalFormatting sqref="E145:O145">
    <cfRule type="top10" dxfId="8912" priority="21" rank="1"/>
  </conditionalFormatting>
  <conditionalFormatting sqref="E147:O147">
    <cfRule type="top10" dxfId="8911" priority="20" rank="1"/>
  </conditionalFormatting>
  <conditionalFormatting sqref="E149:O149">
    <cfRule type="top10" dxfId="8910" priority="19" rank="1"/>
  </conditionalFormatting>
  <conditionalFormatting sqref="E151:O151">
    <cfRule type="top10" dxfId="8909" priority="18" rank="1"/>
  </conditionalFormatting>
  <conditionalFormatting sqref="E153:O153">
    <cfRule type="top10" dxfId="8908" priority="17" rank="1"/>
  </conditionalFormatting>
  <conditionalFormatting sqref="E155:O155">
    <cfRule type="top10" dxfId="8907" priority="16" rank="1"/>
  </conditionalFormatting>
  <conditionalFormatting sqref="E157:O157">
    <cfRule type="top10" dxfId="8906" priority="15" rank="1"/>
  </conditionalFormatting>
  <conditionalFormatting sqref="E159:O159">
    <cfRule type="top10" dxfId="8905" priority="14" rank="1"/>
  </conditionalFormatting>
  <conditionalFormatting sqref="E161:O161">
    <cfRule type="top10" dxfId="8904" priority="13" rank="1"/>
  </conditionalFormatting>
  <conditionalFormatting sqref="E163:O163">
    <cfRule type="top10" dxfId="8903" priority="12" rank="1"/>
  </conditionalFormatting>
  <conditionalFormatting sqref="E165:O165">
    <cfRule type="top10" dxfId="8902" priority="11" rank="1"/>
  </conditionalFormatting>
  <conditionalFormatting sqref="E167:O167">
    <cfRule type="top10" dxfId="8901" priority="10" rank="1"/>
  </conditionalFormatting>
  <conditionalFormatting sqref="E169:O169">
    <cfRule type="top10" dxfId="8900" priority="9" rank="1"/>
  </conditionalFormatting>
  <conditionalFormatting sqref="E171:O171">
    <cfRule type="top10" dxfId="8899" priority="8" rank="1"/>
  </conditionalFormatting>
  <conditionalFormatting sqref="E173:O173">
    <cfRule type="top10" dxfId="8898" priority="7" rank="1"/>
  </conditionalFormatting>
  <conditionalFormatting sqref="E175:O175">
    <cfRule type="top10" dxfId="8897" priority="6" rank="1"/>
  </conditionalFormatting>
  <conditionalFormatting sqref="E177:O177">
    <cfRule type="top10" dxfId="8896" priority="5" rank="1"/>
  </conditionalFormatting>
  <conditionalFormatting sqref="E179:O179">
    <cfRule type="top10" dxfId="8895" priority="4" rank="1"/>
  </conditionalFormatting>
  <conditionalFormatting sqref="E181:O181">
    <cfRule type="top10" dxfId="8894" priority="3" rank="1"/>
  </conditionalFormatting>
  <conditionalFormatting sqref="E183:O183">
    <cfRule type="top10" dxfId="8893" priority="2" rank="1"/>
  </conditionalFormatting>
  <conditionalFormatting sqref="E185:O185">
    <cfRule type="top10" dxfId="889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34</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6</v>
      </c>
      <c r="C10" s="52" t="s">
        <v>144</v>
      </c>
      <c r="D10" s="34">
        <v>36</v>
      </c>
      <c r="E10" s="35">
        <v>9</v>
      </c>
      <c r="F10" s="36">
        <v>10</v>
      </c>
      <c r="G10" s="36">
        <v>7</v>
      </c>
      <c r="H10" s="36">
        <v>2</v>
      </c>
      <c r="I10" s="36">
        <v>5</v>
      </c>
      <c r="J10" s="36">
        <v>2</v>
      </c>
      <c r="K10" s="36">
        <v>4</v>
      </c>
      <c r="L10" s="36">
        <v>1</v>
      </c>
      <c r="M10" s="36">
        <v>11</v>
      </c>
      <c r="N10" s="36">
        <v>0</v>
      </c>
      <c r="O10" s="36">
        <v>9</v>
      </c>
    </row>
    <row r="11" spans="1:15" ht="15.95" customHeight="1">
      <c r="B11" s="58"/>
      <c r="C11" s="53"/>
      <c r="D11" s="18">
        <v>1</v>
      </c>
      <c r="E11" s="19">
        <v>0.25</v>
      </c>
      <c r="F11" s="20">
        <v>0.27777777777777779</v>
      </c>
      <c r="G11" s="20">
        <v>0.19444444444444445</v>
      </c>
      <c r="H11" s="20">
        <v>5.5555555555555552E-2</v>
      </c>
      <c r="I11" s="20">
        <v>0.1388888888888889</v>
      </c>
      <c r="J11" s="20">
        <v>5.5555555555555552E-2</v>
      </c>
      <c r="K11" s="20">
        <v>0.1111111111111111</v>
      </c>
      <c r="L11" s="20">
        <v>2.7777777777777776E-2</v>
      </c>
      <c r="M11" s="20">
        <v>0.30555555555555558</v>
      </c>
      <c r="N11" s="20">
        <v>0</v>
      </c>
      <c r="O11" s="20">
        <v>0.25</v>
      </c>
    </row>
    <row r="12" spans="1:15" ht="15.95" customHeight="1">
      <c r="B12" s="58"/>
      <c r="C12" s="54" t="s">
        <v>145</v>
      </c>
      <c r="D12" s="21">
        <v>75</v>
      </c>
      <c r="E12" s="22">
        <v>12</v>
      </c>
      <c r="F12" s="23">
        <v>17</v>
      </c>
      <c r="G12" s="23">
        <v>18</v>
      </c>
      <c r="H12" s="23">
        <v>6</v>
      </c>
      <c r="I12" s="23">
        <v>11</v>
      </c>
      <c r="J12" s="23">
        <v>9</v>
      </c>
      <c r="K12" s="23">
        <v>20</v>
      </c>
      <c r="L12" s="23">
        <v>1</v>
      </c>
      <c r="M12" s="23">
        <v>15</v>
      </c>
      <c r="N12" s="23">
        <v>10</v>
      </c>
      <c r="O12" s="23">
        <v>14</v>
      </c>
    </row>
    <row r="13" spans="1:15" ht="15.95" customHeight="1">
      <c r="B13" s="58"/>
      <c r="C13" s="53"/>
      <c r="D13" s="24">
        <v>1</v>
      </c>
      <c r="E13" s="19">
        <v>0.16</v>
      </c>
      <c r="F13" s="20">
        <v>0.22666666666666666</v>
      </c>
      <c r="G13" s="20">
        <v>0.24</v>
      </c>
      <c r="H13" s="20">
        <v>0.08</v>
      </c>
      <c r="I13" s="20">
        <v>0.14666666666666667</v>
      </c>
      <c r="J13" s="20">
        <v>0.12</v>
      </c>
      <c r="K13" s="20">
        <v>0.26666666666666666</v>
      </c>
      <c r="L13" s="20">
        <v>1.3333333333333334E-2</v>
      </c>
      <c r="M13" s="20">
        <v>0.2</v>
      </c>
      <c r="N13" s="20">
        <v>0.13333333333333333</v>
      </c>
      <c r="O13" s="20">
        <v>0.18666666666666668</v>
      </c>
    </row>
    <row r="14" spans="1:15" ht="15.95" customHeight="1">
      <c r="B14" s="58"/>
      <c r="C14" s="54" t="s">
        <v>136</v>
      </c>
      <c r="D14" s="21">
        <v>50</v>
      </c>
      <c r="E14" s="22">
        <v>10</v>
      </c>
      <c r="F14" s="23">
        <v>12</v>
      </c>
      <c r="G14" s="23">
        <v>11</v>
      </c>
      <c r="H14" s="23">
        <v>8</v>
      </c>
      <c r="I14" s="23">
        <v>7</v>
      </c>
      <c r="J14" s="23">
        <v>3</v>
      </c>
      <c r="K14" s="23">
        <v>13</v>
      </c>
      <c r="L14" s="23">
        <v>0</v>
      </c>
      <c r="M14" s="23">
        <v>13</v>
      </c>
      <c r="N14" s="23">
        <v>3</v>
      </c>
      <c r="O14" s="23">
        <v>7</v>
      </c>
    </row>
    <row r="15" spans="1:15" ht="15.95" customHeight="1">
      <c r="B15" s="58"/>
      <c r="C15" s="53"/>
      <c r="D15" s="24">
        <v>1</v>
      </c>
      <c r="E15" s="19">
        <v>0.2</v>
      </c>
      <c r="F15" s="20">
        <v>0.24</v>
      </c>
      <c r="G15" s="20">
        <v>0.22</v>
      </c>
      <c r="H15" s="20">
        <v>0.16</v>
      </c>
      <c r="I15" s="20">
        <v>0.14000000000000001</v>
      </c>
      <c r="J15" s="20">
        <v>0.06</v>
      </c>
      <c r="K15" s="20">
        <v>0.26</v>
      </c>
      <c r="L15" s="20">
        <v>0</v>
      </c>
      <c r="M15" s="20">
        <v>0.26</v>
      </c>
      <c r="N15" s="20">
        <v>0.06</v>
      </c>
      <c r="O15" s="20">
        <v>0.14000000000000001</v>
      </c>
    </row>
    <row r="16" spans="1:15" ht="15.95" customHeight="1">
      <c r="B16" s="58"/>
      <c r="C16" s="54" t="s">
        <v>146</v>
      </c>
      <c r="D16" s="21">
        <v>78</v>
      </c>
      <c r="E16" s="22">
        <v>9</v>
      </c>
      <c r="F16" s="23">
        <v>15</v>
      </c>
      <c r="G16" s="23">
        <v>22</v>
      </c>
      <c r="H16" s="23">
        <v>5</v>
      </c>
      <c r="I16" s="23">
        <v>14</v>
      </c>
      <c r="J16" s="23">
        <v>5</v>
      </c>
      <c r="K16" s="23">
        <v>20</v>
      </c>
      <c r="L16" s="23">
        <v>1</v>
      </c>
      <c r="M16" s="23">
        <v>23</v>
      </c>
      <c r="N16" s="23">
        <v>5</v>
      </c>
      <c r="O16" s="23">
        <v>13</v>
      </c>
    </row>
    <row r="17" spans="1:15" ht="15.95" customHeight="1">
      <c r="B17" s="58"/>
      <c r="C17" s="53"/>
      <c r="D17" s="24">
        <v>1</v>
      </c>
      <c r="E17" s="19">
        <v>0.11538461538461539</v>
      </c>
      <c r="F17" s="20">
        <v>0.19230769230769232</v>
      </c>
      <c r="G17" s="20">
        <v>0.28205128205128205</v>
      </c>
      <c r="H17" s="20">
        <v>6.4102564102564097E-2</v>
      </c>
      <c r="I17" s="20">
        <v>0.17948717948717949</v>
      </c>
      <c r="J17" s="20">
        <v>6.4102564102564097E-2</v>
      </c>
      <c r="K17" s="20">
        <v>0.25641025641025639</v>
      </c>
      <c r="L17" s="20">
        <v>1.282051282051282E-2</v>
      </c>
      <c r="M17" s="20">
        <v>0.29487179487179488</v>
      </c>
      <c r="N17" s="20">
        <v>6.4102564102564097E-2</v>
      </c>
      <c r="O17" s="20">
        <v>0.16666666666666666</v>
      </c>
    </row>
    <row r="18" spans="1:15" ht="15.95" customHeight="1">
      <c r="B18" s="58"/>
      <c r="C18" s="54" t="s">
        <v>147</v>
      </c>
      <c r="D18" s="21">
        <v>156</v>
      </c>
      <c r="E18" s="22">
        <v>25</v>
      </c>
      <c r="F18" s="23">
        <v>29</v>
      </c>
      <c r="G18" s="23">
        <v>25</v>
      </c>
      <c r="H18" s="23">
        <v>12</v>
      </c>
      <c r="I18" s="23">
        <v>28</v>
      </c>
      <c r="J18" s="23">
        <v>5</v>
      </c>
      <c r="K18" s="23">
        <v>46</v>
      </c>
      <c r="L18" s="23">
        <v>7</v>
      </c>
      <c r="M18" s="23">
        <v>45</v>
      </c>
      <c r="N18" s="23">
        <v>6</v>
      </c>
      <c r="O18" s="23">
        <v>9</v>
      </c>
    </row>
    <row r="19" spans="1:15" ht="15.95" customHeight="1">
      <c r="B19" s="58"/>
      <c r="C19" s="53"/>
      <c r="D19" s="24">
        <v>1</v>
      </c>
      <c r="E19" s="19">
        <v>0.16025641025641027</v>
      </c>
      <c r="F19" s="20">
        <v>0.1858974358974359</v>
      </c>
      <c r="G19" s="20">
        <v>0.16025641025641027</v>
      </c>
      <c r="H19" s="20">
        <v>7.6923076923076927E-2</v>
      </c>
      <c r="I19" s="20">
        <v>0.17948717948717949</v>
      </c>
      <c r="J19" s="20">
        <v>3.2051282051282048E-2</v>
      </c>
      <c r="K19" s="20">
        <v>0.29487179487179488</v>
      </c>
      <c r="L19" s="20">
        <v>4.4871794871794872E-2</v>
      </c>
      <c r="M19" s="20">
        <v>0.28846153846153844</v>
      </c>
      <c r="N19" s="20">
        <v>3.8461538461538464E-2</v>
      </c>
      <c r="O19" s="20">
        <v>5.7692307692307696E-2</v>
      </c>
    </row>
    <row r="20" spans="1:15" ht="15.95" customHeight="1">
      <c r="B20" s="58"/>
      <c r="C20" s="54" t="s">
        <v>148</v>
      </c>
      <c r="D20" s="21">
        <v>13073</v>
      </c>
      <c r="E20" s="22">
        <v>2086</v>
      </c>
      <c r="F20" s="23">
        <v>2034</v>
      </c>
      <c r="G20" s="23">
        <v>2261</v>
      </c>
      <c r="H20" s="23">
        <v>685</v>
      </c>
      <c r="I20" s="23">
        <v>2228</v>
      </c>
      <c r="J20" s="23">
        <v>617</v>
      </c>
      <c r="K20" s="23">
        <v>3036</v>
      </c>
      <c r="L20" s="23">
        <v>269</v>
      </c>
      <c r="M20" s="23">
        <v>4031</v>
      </c>
      <c r="N20" s="23">
        <v>1480</v>
      </c>
      <c r="O20" s="23">
        <v>1287</v>
      </c>
    </row>
    <row r="21" spans="1:15" ht="15.95" customHeight="1">
      <c r="B21" s="58"/>
      <c r="C21" s="59"/>
      <c r="D21" s="18">
        <v>1</v>
      </c>
      <c r="E21" s="32">
        <v>0.15956551671383767</v>
      </c>
      <c r="F21" s="33">
        <v>0.15558785282643617</v>
      </c>
      <c r="G21" s="33">
        <v>0.17295188556566971</v>
      </c>
      <c r="H21" s="33">
        <v>5.2398072362885337E-2</v>
      </c>
      <c r="I21" s="33">
        <v>0.17042759886789566</v>
      </c>
      <c r="J21" s="33">
        <v>4.7196511894744893E-2</v>
      </c>
      <c r="K21" s="33">
        <v>0.23223437619521151</v>
      </c>
      <c r="L21" s="33">
        <v>2.0576761263673221E-2</v>
      </c>
      <c r="M21" s="33">
        <v>0.30834544480991355</v>
      </c>
      <c r="N21" s="33">
        <v>0.11321043371835079</v>
      </c>
      <c r="O21" s="33">
        <v>9.844718121318749E-2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891" priority="90" rank="1"/>
  </conditionalFormatting>
  <conditionalFormatting sqref="E11:O11">
    <cfRule type="top10" dxfId="8890" priority="89" rank="1"/>
  </conditionalFormatting>
  <conditionalFormatting sqref="E13:O13">
    <cfRule type="top10" dxfId="8889" priority="88" rank="1"/>
  </conditionalFormatting>
  <conditionalFormatting sqref="E15:O15">
    <cfRule type="top10" dxfId="8888" priority="87" rank="1"/>
  </conditionalFormatting>
  <conditionalFormatting sqref="E17:O17">
    <cfRule type="top10" dxfId="8887" priority="86" rank="1"/>
  </conditionalFormatting>
  <conditionalFormatting sqref="E19:O19">
    <cfRule type="top10" dxfId="8886" priority="85" rank="1"/>
  </conditionalFormatting>
  <conditionalFormatting sqref="E21:O21">
    <cfRule type="top10" dxfId="8885" priority="84" rank="1"/>
  </conditionalFormatting>
  <conditionalFormatting sqref="E23:O23">
    <cfRule type="top10" dxfId="8884" priority="82" rank="1"/>
  </conditionalFormatting>
  <conditionalFormatting sqref="E25:O25">
    <cfRule type="top10" dxfId="8883" priority="81" rank="1"/>
  </conditionalFormatting>
  <conditionalFormatting sqref="E27:O27">
    <cfRule type="top10" dxfId="8882" priority="80" rank="1"/>
  </conditionalFormatting>
  <conditionalFormatting sqref="E29:O29">
    <cfRule type="top10" dxfId="8881" priority="79" rank="1"/>
  </conditionalFormatting>
  <conditionalFormatting sqref="E31:O31">
    <cfRule type="top10" dxfId="8880" priority="78" rank="1"/>
  </conditionalFormatting>
  <conditionalFormatting sqref="E33:O33">
    <cfRule type="top10" dxfId="8879" priority="77" rank="1"/>
  </conditionalFormatting>
  <conditionalFormatting sqref="E35:O35">
    <cfRule type="top10" dxfId="8878" priority="76" rank="1"/>
  </conditionalFormatting>
  <conditionalFormatting sqref="E37:O37">
    <cfRule type="top10" dxfId="8877" priority="75" rank="1"/>
  </conditionalFormatting>
  <conditionalFormatting sqref="E39:O39">
    <cfRule type="top10" dxfId="8876" priority="74" rank="1"/>
  </conditionalFormatting>
  <conditionalFormatting sqref="E41:O41">
    <cfRule type="top10" dxfId="8875" priority="73" rank="1"/>
  </conditionalFormatting>
  <conditionalFormatting sqref="E43:O43">
    <cfRule type="top10" dxfId="8874" priority="72" rank="1"/>
  </conditionalFormatting>
  <conditionalFormatting sqref="E45:O45">
    <cfRule type="top10" dxfId="8873" priority="71" rank="1"/>
  </conditionalFormatting>
  <conditionalFormatting sqref="E47:O47">
    <cfRule type="top10" dxfId="8872" priority="70" rank="1"/>
  </conditionalFormatting>
  <conditionalFormatting sqref="E49:O49">
    <cfRule type="top10" dxfId="8871" priority="69" rank="1"/>
  </conditionalFormatting>
  <conditionalFormatting sqref="E51:O51">
    <cfRule type="top10" dxfId="8870" priority="68" rank="1"/>
  </conditionalFormatting>
  <conditionalFormatting sqref="E53:O53">
    <cfRule type="top10" dxfId="8869" priority="67" rank="1"/>
  </conditionalFormatting>
  <conditionalFormatting sqref="E55:O55">
    <cfRule type="top10" dxfId="8868" priority="66" rank="1"/>
  </conditionalFormatting>
  <conditionalFormatting sqref="E57:O57">
    <cfRule type="top10" dxfId="8867" priority="65" rank="1"/>
  </conditionalFormatting>
  <conditionalFormatting sqref="E59:O59">
    <cfRule type="top10" dxfId="8866" priority="64" rank="1"/>
  </conditionalFormatting>
  <conditionalFormatting sqref="E61:O61">
    <cfRule type="top10" dxfId="8865" priority="63" rank="1"/>
  </conditionalFormatting>
  <conditionalFormatting sqref="E63:O63">
    <cfRule type="top10" dxfId="8864" priority="62" rank="1"/>
  </conditionalFormatting>
  <conditionalFormatting sqref="E65:O65">
    <cfRule type="top10" dxfId="8863" priority="61" rank="1"/>
  </conditionalFormatting>
  <conditionalFormatting sqref="E67:O67">
    <cfRule type="top10" dxfId="8862" priority="60" rank="1"/>
  </conditionalFormatting>
  <conditionalFormatting sqref="E69:O69">
    <cfRule type="top10" dxfId="8861" priority="59" rank="1"/>
  </conditionalFormatting>
  <conditionalFormatting sqref="E71:O71">
    <cfRule type="top10" dxfId="8860" priority="58" rank="1"/>
  </conditionalFormatting>
  <conditionalFormatting sqref="E73:O73">
    <cfRule type="top10" dxfId="8859" priority="57" rank="1"/>
  </conditionalFormatting>
  <conditionalFormatting sqref="E75:O75">
    <cfRule type="top10" dxfId="8858" priority="56" rank="1"/>
  </conditionalFormatting>
  <conditionalFormatting sqref="E77:O77">
    <cfRule type="top10" dxfId="8857" priority="55" rank="1"/>
  </conditionalFormatting>
  <conditionalFormatting sqref="E79:O79">
    <cfRule type="top10" dxfId="8856" priority="54" rank="1"/>
  </conditionalFormatting>
  <conditionalFormatting sqref="E81:O81">
    <cfRule type="top10" dxfId="8855" priority="53" rank="1"/>
  </conditionalFormatting>
  <conditionalFormatting sqref="E83:O83">
    <cfRule type="top10" dxfId="8854" priority="52" rank="1"/>
  </conditionalFormatting>
  <conditionalFormatting sqref="E85:O85">
    <cfRule type="top10" dxfId="8853" priority="51" rank="1"/>
  </conditionalFormatting>
  <conditionalFormatting sqref="E87:O87">
    <cfRule type="top10" dxfId="8852" priority="50" rank="1"/>
  </conditionalFormatting>
  <conditionalFormatting sqref="E89:O89">
    <cfRule type="top10" dxfId="8851" priority="49" rank="1"/>
  </conditionalFormatting>
  <conditionalFormatting sqref="E91:O91">
    <cfRule type="top10" dxfId="8850" priority="48" rank="1"/>
  </conditionalFormatting>
  <conditionalFormatting sqref="E93:O93">
    <cfRule type="top10" dxfId="8849" priority="47" rank="1"/>
  </conditionalFormatting>
  <conditionalFormatting sqref="E95:O95">
    <cfRule type="top10" dxfId="8848" priority="46" rank="1"/>
  </conditionalFormatting>
  <conditionalFormatting sqref="E97:O97">
    <cfRule type="top10" dxfId="8847" priority="45" rank="1"/>
  </conditionalFormatting>
  <conditionalFormatting sqref="E99:O99">
    <cfRule type="top10" dxfId="8846" priority="44" rank="1"/>
  </conditionalFormatting>
  <conditionalFormatting sqref="E101:O101">
    <cfRule type="top10" dxfId="8845" priority="43" rank="1"/>
  </conditionalFormatting>
  <conditionalFormatting sqref="E103:O103">
    <cfRule type="top10" dxfId="8844" priority="42" rank="1"/>
  </conditionalFormatting>
  <conditionalFormatting sqref="E105:O105">
    <cfRule type="top10" dxfId="8843" priority="41" rank="1"/>
  </conditionalFormatting>
  <conditionalFormatting sqref="E107:O107">
    <cfRule type="top10" dxfId="8842" priority="40" rank="1"/>
  </conditionalFormatting>
  <conditionalFormatting sqref="E109:O109">
    <cfRule type="top10" dxfId="8841" priority="39" rank="1"/>
  </conditionalFormatting>
  <conditionalFormatting sqref="E111:O111">
    <cfRule type="top10" dxfId="8840" priority="38" rank="1"/>
  </conditionalFormatting>
  <conditionalFormatting sqref="E113:O113">
    <cfRule type="top10" dxfId="8839" priority="37" rank="1"/>
  </conditionalFormatting>
  <conditionalFormatting sqref="E115:O115">
    <cfRule type="top10" dxfId="8838" priority="36" rank="1"/>
  </conditionalFormatting>
  <conditionalFormatting sqref="E117:O117">
    <cfRule type="top10" dxfId="8837" priority="35" rank="1"/>
  </conditionalFormatting>
  <conditionalFormatting sqref="E119:O119">
    <cfRule type="top10" dxfId="8836" priority="34" rank="1"/>
  </conditionalFormatting>
  <conditionalFormatting sqref="E121:O121">
    <cfRule type="top10" dxfId="8835" priority="33" rank="1"/>
  </conditionalFormatting>
  <conditionalFormatting sqref="E123:O123">
    <cfRule type="top10" dxfId="8834" priority="32" rank="1"/>
  </conditionalFormatting>
  <conditionalFormatting sqref="E125:O125">
    <cfRule type="top10" dxfId="8833" priority="31" rank="1"/>
  </conditionalFormatting>
  <conditionalFormatting sqref="E127:O127">
    <cfRule type="top10" dxfId="8832" priority="30" rank="1"/>
  </conditionalFormatting>
  <conditionalFormatting sqref="E129:O129">
    <cfRule type="top10" dxfId="8831" priority="29" rank="1"/>
  </conditionalFormatting>
  <conditionalFormatting sqref="E131:O131">
    <cfRule type="top10" dxfId="8830" priority="28" rank="1"/>
  </conditionalFormatting>
  <conditionalFormatting sqref="E133:O133">
    <cfRule type="top10" dxfId="8829" priority="27" rank="1"/>
  </conditionalFormatting>
  <conditionalFormatting sqref="E135:O135">
    <cfRule type="top10" dxfId="8828" priority="26" rank="1"/>
  </conditionalFormatting>
  <conditionalFormatting sqref="E137:O137">
    <cfRule type="top10" dxfId="8827" priority="25" rank="1"/>
  </conditionalFormatting>
  <conditionalFormatting sqref="E139:O139">
    <cfRule type="top10" dxfId="8826" priority="24" rank="1"/>
  </conditionalFormatting>
  <conditionalFormatting sqref="E141:O141">
    <cfRule type="top10" dxfId="8825" priority="23" rank="1"/>
  </conditionalFormatting>
  <conditionalFormatting sqref="E143:O143">
    <cfRule type="top10" dxfId="8824" priority="22" rank="1"/>
  </conditionalFormatting>
  <conditionalFormatting sqref="E145:O145">
    <cfRule type="top10" dxfId="8823" priority="21" rank="1"/>
  </conditionalFormatting>
  <conditionalFormatting sqref="E147:O147">
    <cfRule type="top10" dxfId="8822" priority="20" rank="1"/>
  </conditionalFormatting>
  <conditionalFormatting sqref="E149:O149">
    <cfRule type="top10" dxfId="8821" priority="19" rank="1"/>
  </conditionalFormatting>
  <conditionalFormatting sqref="E151:O151">
    <cfRule type="top10" dxfId="8820" priority="18" rank="1"/>
  </conditionalFormatting>
  <conditionalFormatting sqref="E153:O153">
    <cfRule type="top10" dxfId="8819" priority="17" rank="1"/>
  </conditionalFormatting>
  <conditionalFormatting sqref="E155:O155">
    <cfRule type="top10" dxfId="8818" priority="16" rank="1"/>
  </conditionalFormatting>
  <conditionalFormatting sqref="E157:O157">
    <cfRule type="top10" dxfId="8817" priority="15" rank="1"/>
  </conditionalFormatting>
  <conditionalFormatting sqref="E159:O159">
    <cfRule type="top10" dxfId="8816" priority="14" rank="1"/>
  </conditionalFormatting>
  <conditionalFormatting sqref="E161:O161">
    <cfRule type="top10" dxfId="8815" priority="13" rank="1"/>
  </conditionalFormatting>
  <conditionalFormatting sqref="E163:O163">
    <cfRule type="top10" dxfId="8814" priority="12" rank="1"/>
  </conditionalFormatting>
  <conditionalFormatting sqref="E165:O165">
    <cfRule type="top10" dxfId="8813" priority="11" rank="1"/>
  </conditionalFormatting>
  <conditionalFormatting sqref="E167:O167">
    <cfRule type="top10" dxfId="8812" priority="10" rank="1"/>
  </conditionalFormatting>
  <conditionalFormatting sqref="E169:O169">
    <cfRule type="top10" dxfId="8811" priority="9" rank="1"/>
  </conditionalFormatting>
  <conditionalFormatting sqref="E171:O171">
    <cfRule type="top10" dxfId="8810" priority="8" rank="1"/>
  </conditionalFormatting>
  <conditionalFormatting sqref="E173:O173">
    <cfRule type="top10" dxfId="8809" priority="7" rank="1"/>
  </conditionalFormatting>
  <conditionalFormatting sqref="E175:O175">
    <cfRule type="top10" dxfId="8808" priority="6" rank="1"/>
  </conditionalFormatting>
  <conditionalFormatting sqref="E177:O177">
    <cfRule type="top10" dxfId="8807" priority="5" rank="1"/>
  </conditionalFormatting>
  <conditionalFormatting sqref="E179:O179">
    <cfRule type="top10" dxfId="8806" priority="4" rank="1"/>
  </conditionalFormatting>
  <conditionalFormatting sqref="E181:O181">
    <cfRule type="top10" dxfId="8805" priority="3" rank="1"/>
  </conditionalFormatting>
  <conditionalFormatting sqref="E183:O183">
    <cfRule type="top10" dxfId="8804" priority="2" rank="1"/>
  </conditionalFormatting>
  <conditionalFormatting sqref="E185:O185">
    <cfRule type="top10" dxfId="880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35</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8</v>
      </c>
      <c r="C10" s="52" t="s">
        <v>144</v>
      </c>
      <c r="D10" s="34">
        <v>38</v>
      </c>
      <c r="E10" s="35">
        <v>6</v>
      </c>
      <c r="F10" s="36">
        <v>3</v>
      </c>
      <c r="G10" s="36">
        <v>5</v>
      </c>
      <c r="H10" s="36">
        <v>2</v>
      </c>
      <c r="I10" s="36">
        <v>5</v>
      </c>
      <c r="J10" s="36">
        <v>3</v>
      </c>
      <c r="K10" s="36">
        <v>9</v>
      </c>
      <c r="L10" s="36">
        <v>1</v>
      </c>
      <c r="M10" s="36">
        <v>12</v>
      </c>
      <c r="N10" s="36">
        <v>2</v>
      </c>
      <c r="O10" s="36">
        <v>8</v>
      </c>
    </row>
    <row r="11" spans="1:15" ht="15.95" customHeight="1">
      <c r="B11" s="58"/>
      <c r="C11" s="53"/>
      <c r="D11" s="18">
        <v>1</v>
      </c>
      <c r="E11" s="19">
        <v>0.15789473684210525</v>
      </c>
      <c r="F11" s="20">
        <v>7.8947368421052627E-2</v>
      </c>
      <c r="G11" s="20">
        <v>0.13157894736842105</v>
      </c>
      <c r="H11" s="20">
        <v>5.2631578947368418E-2</v>
      </c>
      <c r="I11" s="20">
        <v>0.13157894736842105</v>
      </c>
      <c r="J11" s="20">
        <v>7.8947368421052627E-2</v>
      </c>
      <c r="K11" s="20">
        <v>0.23684210526315788</v>
      </c>
      <c r="L11" s="20">
        <v>2.6315789473684209E-2</v>
      </c>
      <c r="M11" s="20">
        <v>0.31578947368421051</v>
      </c>
      <c r="N11" s="20">
        <v>5.2631578947368418E-2</v>
      </c>
      <c r="O11" s="20">
        <v>0.21052631578947367</v>
      </c>
    </row>
    <row r="12" spans="1:15" ht="15.95" customHeight="1">
      <c r="B12" s="58"/>
      <c r="C12" s="54" t="s">
        <v>145</v>
      </c>
      <c r="D12" s="21">
        <v>129</v>
      </c>
      <c r="E12" s="22">
        <v>25</v>
      </c>
      <c r="F12" s="23">
        <v>27</v>
      </c>
      <c r="G12" s="23">
        <v>22</v>
      </c>
      <c r="H12" s="23">
        <v>15</v>
      </c>
      <c r="I12" s="23">
        <v>23</v>
      </c>
      <c r="J12" s="23">
        <v>12</v>
      </c>
      <c r="K12" s="23">
        <v>31</v>
      </c>
      <c r="L12" s="23">
        <v>0</v>
      </c>
      <c r="M12" s="23">
        <v>35</v>
      </c>
      <c r="N12" s="23">
        <v>10</v>
      </c>
      <c r="O12" s="23">
        <v>17</v>
      </c>
    </row>
    <row r="13" spans="1:15" ht="15.95" customHeight="1">
      <c r="B13" s="58"/>
      <c r="C13" s="53"/>
      <c r="D13" s="24">
        <v>1</v>
      </c>
      <c r="E13" s="19">
        <v>0.19379844961240311</v>
      </c>
      <c r="F13" s="20">
        <v>0.20930232558139536</v>
      </c>
      <c r="G13" s="20">
        <v>0.17054263565891473</v>
      </c>
      <c r="H13" s="20">
        <v>0.11627906976744186</v>
      </c>
      <c r="I13" s="20">
        <v>0.17829457364341086</v>
      </c>
      <c r="J13" s="20">
        <v>9.3023255813953487E-2</v>
      </c>
      <c r="K13" s="20">
        <v>0.24031007751937986</v>
      </c>
      <c r="L13" s="20">
        <v>0</v>
      </c>
      <c r="M13" s="20">
        <v>0.27131782945736432</v>
      </c>
      <c r="N13" s="20">
        <v>7.7519379844961239E-2</v>
      </c>
      <c r="O13" s="20">
        <v>0.13178294573643412</v>
      </c>
    </row>
    <row r="14" spans="1:15" ht="15.95" customHeight="1">
      <c r="B14" s="58"/>
      <c r="C14" s="54" t="s">
        <v>136</v>
      </c>
      <c r="D14" s="21">
        <v>130</v>
      </c>
      <c r="E14" s="22">
        <v>16</v>
      </c>
      <c r="F14" s="23">
        <v>24</v>
      </c>
      <c r="G14" s="23">
        <v>27</v>
      </c>
      <c r="H14" s="23">
        <v>7</v>
      </c>
      <c r="I14" s="23">
        <v>18</v>
      </c>
      <c r="J14" s="23">
        <v>4</v>
      </c>
      <c r="K14" s="23">
        <v>36</v>
      </c>
      <c r="L14" s="23">
        <v>2</v>
      </c>
      <c r="M14" s="23">
        <v>41</v>
      </c>
      <c r="N14" s="23">
        <v>7</v>
      </c>
      <c r="O14" s="23">
        <v>17</v>
      </c>
    </row>
    <row r="15" spans="1:15" ht="15.95" customHeight="1">
      <c r="B15" s="58"/>
      <c r="C15" s="53"/>
      <c r="D15" s="24">
        <v>1</v>
      </c>
      <c r="E15" s="19">
        <v>0.12307692307692308</v>
      </c>
      <c r="F15" s="20">
        <v>0.18461538461538463</v>
      </c>
      <c r="G15" s="20">
        <v>0.2076923076923077</v>
      </c>
      <c r="H15" s="20">
        <v>5.3846153846153849E-2</v>
      </c>
      <c r="I15" s="20">
        <v>0.13846153846153847</v>
      </c>
      <c r="J15" s="20">
        <v>3.0769230769230771E-2</v>
      </c>
      <c r="K15" s="20">
        <v>0.27692307692307694</v>
      </c>
      <c r="L15" s="20">
        <v>1.5384615384615385E-2</v>
      </c>
      <c r="M15" s="20">
        <v>0.31538461538461537</v>
      </c>
      <c r="N15" s="20">
        <v>5.3846153846153849E-2</v>
      </c>
      <c r="O15" s="20">
        <v>0.13076923076923078</v>
      </c>
    </row>
    <row r="16" spans="1:15" ht="15.95" customHeight="1">
      <c r="B16" s="58"/>
      <c r="C16" s="54" t="s">
        <v>146</v>
      </c>
      <c r="D16" s="21">
        <v>93</v>
      </c>
      <c r="E16" s="22">
        <v>11</v>
      </c>
      <c r="F16" s="23">
        <v>12</v>
      </c>
      <c r="G16" s="23">
        <v>23</v>
      </c>
      <c r="H16" s="23">
        <v>8</v>
      </c>
      <c r="I16" s="23">
        <v>20</v>
      </c>
      <c r="J16" s="23">
        <v>1</v>
      </c>
      <c r="K16" s="23">
        <v>17</v>
      </c>
      <c r="L16" s="23">
        <v>1</v>
      </c>
      <c r="M16" s="23">
        <v>30</v>
      </c>
      <c r="N16" s="23">
        <v>6</v>
      </c>
      <c r="O16" s="23">
        <v>15</v>
      </c>
    </row>
    <row r="17" spans="1:15" ht="15.95" customHeight="1">
      <c r="B17" s="58"/>
      <c r="C17" s="53"/>
      <c r="D17" s="24">
        <v>1</v>
      </c>
      <c r="E17" s="19">
        <v>0.11827956989247312</v>
      </c>
      <c r="F17" s="20">
        <v>0.12903225806451613</v>
      </c>
      <c r="G17" s="20">
        <v>0.24731182795698925</v>
      </c>
      <c r="H17" s="20">
        <v>8.6021505376344093E-2</v>
      </c>
      <c r="I17" s="20">
        <v>0.21505376344086022</v>
      </c>
      <c r="J17" s="20">
        <v>1.0752688172043012E-2</v>
      </c>
      <c r="K17" s="20">
        <v>0.18279569892473119</v>
      </c>
      <c r="L17" s="20">
        <v>1.0752688172043012E-2</v>
      </c>
      <c r="M17" s="20">
        <v>0.32258064516129031</v>
      </c>
      <c r="N17" s="20">
        <v>6.4516129032258063E-2</v>
      </c>
      <c r="O17" s="20">
        <v>0.16129032258064516</v>
      </c>
    </row>
    <row r="18" spans="1:15" ht="15.95" customHeight="1">
      <c r="B18" s="58"/>
      <c r="C18" s="54" t="s">
        <v>147</v>
      </c>
      <c r="D18" s="21">
        <v>102</v>
      </c>
      <c r="E18" s="22">
        <v>13</v>
      </c>
      <c r="F18" s="23">
        <v>18</v>
      </c>
      <c r="G18" s="23">
        <v>18</v>
      </c>
      <c r="H18" s="23">
        <v>10</v>
      </c>
      <c r="I18" s="23">
        <v>12</v>
      </c>
      <c r="J18" s="23">
        <v>4</v>
      </c>
      <c r="K18" s="23">
        <v>24</v>
      </c>
      <c r="L18" s="23">
        <v>4</v>
      </c>
      <c r="M18" s="23">
        <v>28</v>
      </c>
      <c r="N18" s="23">
        <v>5</v>
      </c>
      <c r="O18" s="23">
        <v>11</v>
      </c>
    </row>
    <row r="19" spans="1:15" ht="15.95" customHeight="1">
      <c r="B19" s="58"/>
      <c r="C19" s="53"/>
      <c r="D19" s="24">
        <v>1</v>
      </c>
      <c r="E19" s="19">
        <v>0.12745098039215685</v>
      </c>
      <c r="F19" s="20">
        <v>0.17647058823529413</v>
      </c>
      <c r="G19" s="20">
        <v>0.17647058823529413</v>
      </c>
      <c r="H19" s="20">
        <v>9.8039215686274508E-2</v>
      </c>
      <c r="I19" s="20">
        <v>0.11764705882352941</v>
      </c>
      <c r="J19" s="20">
        <v>3.9215686274509803E-2</v>
      </c>
      <c r="K19" s="20">
        <v>0.23529411764705882</v>
      </c>
      <c r="L19" s="20">
        <v>3.9215686274509803E-2</v>
      </c>
      <c r="M19" s="20">
        <v>0.27450980392156865</v>
      </c>
      <c r="N19" s="20">
        <v>4.9019607843137254E-2</v>
      </c>
      <c r="O19" s="20">
        <v>0.10784313725490197</v>
      </c>
    </row>
    <row r="20" spans="1:15" ht="15.95" customHeight="1">
      <c r="B20" s="58"/>
      <c r="C20" s="54" t="s">
        <v>148</v>
      </c>
      <c r="D20" s="21">
        <v>13001</v>
      </c>
      <c r="E20" s="22">
        <v>2080</v>
      </c>
      <c r="F20" s="23">
        <v>2033</v>
      </c>
      <c r="G20" s="23">
        <v>2260</v>
      </c>
      <c r="H20" s="23">
        <v>679</v>
      </c>
      <c r="I20" s="23">
        <v>2236</v>
      </c>
      <c r="J20" s="23">
        <v>617</v>
      </c>
      <c r="K20" s="23">
        <v>3043</v>
      </c>
      <c r="L20" s="23">
        <v>269</v>
      </c>
      <c r="M20" s="23">
        <v>3993</v>
      </c>
      <c r="N20" s="23">
        <v>1474</v>
      </c>
      <c r="O20" s="23">
        <v>1279</v>
      </c>
    </row>
    <row r="21" spans="1:15" ht="15.95" customHeight="1">
      <c r="B21" s="58"/>
      <c r="C21" s="59"/>
      <c r="D21" s="18">
        <v>1</v>
      </c>
      <c r="E21" s="32">
        <v>0.15998769325436504</v>
      </c>
      <c r="F21" s="33">
        <v>0.15637258672409815</v>
      </c>
      <c r="G21" s="33">
        <v>0.17383278209368511</v>
      </c>
      <c r="H21" s="33">
        <v>5.2226751788323977E-2</v>
      </c>
      <c r="I21" s="33">
        <v>0.17198677024844242</v>
      </c>
      <c r="J21" s="33">
        <v>4.7457887854780403E-2</v>
      </c>
      <c r="K21" s="33">
        <v>0.23405891854472732</v>
      </c>
      <c r="L21" s="33">
        <v>2.0690716098761632E-2</v>
      </c>
      <c r="M21" s="33">
        <v>0.30713022075224983</v>
      </c>
      <c r="N21" s="33">
        <v>0.11337589416198754</v>
      </c>
      <c r="O21" s="33">
        <v>9.8377047919390823E-2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802" priority="90" rank="1"/>
  </conditionalFormatting>
  <conditionalFormatting sqref="E11:O11">
    <cfRule type="top10" dxfId="8801" priority="89" rank="1"/>
  </conditionalFormatting>
  <conditionalFormatting sqref="E13:O13">
    <cfRule type="top10" dxfId="8800" priority="88" rank="1"/>
  </conditionalFormatting>
  <conditionalFormatting sqref="E15:O15">
    <cfRule type="top10" dxfId="8799" priority="87" rank="1"/>
  </conditionalFormatting>
  <conditionalFormatting sqref="E17:O17">
    <cfRule type="top10" dxfId="8798" priority="86" rank="1"/>
  </conditionalFormatting>
  <conditionalFormatting sqref="E19:O19">
    <cfRule type="top10" dxfId="8797" priority="85" rank="1"/>
  </conditionalFormatting>
  <conditionalFormatting sqref="E21:O21">
    <cfRule type="top10" dxfId="8796" priority="84" rank="1"/>
  </conditionalFormatting>
  <conditionalFormatting sqref="E23:O23">
    <cfRule type="top10" dxfId="8795" priority="82" rank="1"/>
  </conditionalFormatting>
  <conditionalFormatting sqref="E25:O25">
    <cfRule type="top10" dxfId="8794" priority="81" rank="1"/>
  </conditionalFormatting>
  <conditionalFormatting sqref="E27:O27">
    <cfRule type="top10" dxfId="8793" priority="80" rank="1"/>
  </conditionalFormatting>
  <conditionalFormatting sqref="E29:O29">
    <cfRule type="top10" dxfId="8792" priority="79" rank="1"/>
  </conditionalFormatting>
  <conditionalFormatting sqref="E31:O31">
    <cfRule type="top10" dxfId="8791" priority="78" rank="1"/>
  </conditionalFormatting>
  <conditionalFormatting sqref="E33:O33">
    <cfRule type="top10" dxfId="8790" priority="77" rank="1"/>
  </conditionalFormatting>
  <conditionalFormatting sqref="E35:O35">
    <cfRule type="top10" dxfId="8789" priority="76" rank="1"/>
  </conditionalFormatting>
  <conditionalFormatting sqref="E37:O37">
    <cfRule type="top10" dxfId="8788" priority="75" rank="1"/>
  </conditionalFormatting>
  <conditionalFormatting sqref="E39:O39">
    <cfRule type="top10" dxfId="8787" priority="74" rank="1"/>
  </conditionalFormatting>
  <conditionalFormatting sqref="E41:O41">
    <cfRule type="top10" dxfId="8786" priority="73" rank="1"/>
  </conditionalFormatting>
  <conditionalFormatting sqref="E43:O43">
    <cfRule type="top10" dxfId="8785" priority="72" rank="1"/>
  </conditionalFormatting>
  <conditionalFormatting sqref="E45:O45">
    <cfRule type="top10" dxfId="8784" priority="71" rank="1"/>
  </conditionalFormatting>
  <conditionalFormatting sqref="E47:O47">
    <cfRule type="top10" dxfId="8783" priority="70" rank="1"/>
  </conditionalFormatting>
  <conditionalFormatting sqref="E49:O49">
    <cfRule type="top10" dxfId="8782" priority="69" rank="1"/>
  </conditionalFormatting>
  <conditionalFormatting sqref="E51:O51">
    <cfRule type="top10" dxfId="8781" priority="68" rank="1"/>
  </conditionalFormatting>
  <conditionalFormatting sqref="E53:O53">
    <cfRule type="top10" dxfId="8780" priority="67" rank="1"/>
  </conditionalFormatting>
  <conditionalFormatting sqref="E55:O55">
    <cfRule type="top10" dxfId="8779" priority="66" rank="1"/>
  </conditionalFormatting>
  <conditionalFormatting sqref="E57:O57">
    <cfRule type="top10" dxfId="8778" priority="65" rank="1"/>
  </conditionalFormatting>
  <conditionalFormatting sqref="E59:O59">
    <cfRule type="top10" dxfId="8777" priority="64" rank="1"/>
  </conditionalFormatting>
  <conditionalFormatting sqref="E61:O61">
    <cfRule type="top10" dxfId="8776" priority="63" rank="1"/>
  </conditionalFormatting>
  <conditionalFormatting sqref="E63:O63">
    <cfRule type="top10" dxfId="8775" priority="62" rank="1"/>
  </conditionalFormatting>
  <conditionalFormatting sqref="E65:O65">
    <cfRule type="top10" dxfId="8774" priority="61" rank="1"/>
  </conditionalFormatting>
  <conditionalFormatting sqref="E67:O67">
    <cfRule type="top10" dxfId="8773" priority="60" rank="1"/>
  </conditionalFormatting>
  <conditionalFormatting sqref="E69:O69">
    <cfRule type="top10" dxfId="8772" priority="59" rank="1"/>
  </conditionalFormatting>
  <conditionalFormatting sqref="E71:O71">
    <cfRule type="top10" dxfId="8771" priority="58" rank="1"/>
  </conditionalFormatting>
  <conditionalFormatting sqref="E73:O73">
    <cfRule type="top10" dxfId="8770" priority="57" rank="1"/>
  </conditionalFormatting>
  <conditionalFormatting sqref="E75:O75">
    <cfRule type="top10" dxfId="8769" priority="56" rank="1"/>
  </conditionalFormatting>
  <conditionalFormatting sqref="E77:O77">
    <cfRule type="top10" dxfId="8768" priority="55" rank="1"/>
  </conditionalFormatting>
  <conditionalFormatting sqref="E79:O79">
    <cfRule type="top10" dxfId="8767" priority="54" rank="1"/>
  </conditionalFormatting>
  <conditionalFormatting sqref="E81:O81">
    <cfRule type="top10" dxfId="8766" priority="53" rank="1"/>
  </conditionalFormatting>
  <conditionalFormatting sqref="E83:O83">
    <cfRule type="top10" dxfId="8765" priority="52" rank="1"/>
  </conditionalFormatting>
  <conditionalFormatting sqref="E85:O85">
    <cfRule type="top10" dxfId="8764" priority="51" rank="1"/>
  </conditionalFormatting>
  <conditionalFormatting sqref="E87:O87">
    <cfRule type="top10" dxfId="8763" priority="50" rank="1"/>
  </conditionalFormatting>
  <conditionalFormatting sqref="E89:O89">
    <cfRule type="top10" dxfId="8762" priority="49" rank="1"/>
  </conditionalFormatting>
  <conditionalFormatting sqref="E91:O91">
    <cfRule type="top10" dxfId="8761" priority="48" rank="1"/>
  </conditionalFormatting>
  <conditionalFormatting sqref="E93:O93">
    <cfRule type="top10" dxfId="8760" priority="47" rank="1"/>
  </conditionalFormatting>
  <conditionalFormatting sqref="E95:O95">
    <cfRule type="top10" dxfId="8759" priority="46" rank="1"/>
  </conditionalFormatting>
  <conditionalFormatting sqref="E97:O97">
    <cfRule type="top10" dxfId="8758" priority="45" rank="1"/>
  </conditionalFormatting>
  <conditionalFormatting sqref="E99:O99">
    <cfRule type="top10" dxfId="8757" priority="44" rank="1"/>
  </conditionalFormatting>
  <conditionalFormatting sqref="E101:O101">
    <cfRule type="top10" dxfId="8756" priority="43" rank="1"/>
  </conditionalFormatting>
  <conditionalFormatting sqref="E103:O103">
    <cfRule type="top10" dxfId="8755" priority="42" rank="1"/>
  </conditionalFormatting>
  <conditionalFormatting sqref="E105:O105">
    <cfRule type="top10" dxfId="8754" priority="41" rank="1"/>
  </conditionalFormatting>
  <conditionalFormatting sqref="E107:O107">
    <cfRule type="top10" dxfId="8753" priority="40" rank="1"/>
  </conditionalFormatting>
  <conditionalFormatting sqref="E109:O109">
    <cfRule type="top10" dxfId="8752" priority="39" rank="1"/>
  </conditionalFormatting>
  <conditionalFormatting sqref="E111:O111">
    <cfRule type="top10" dxfId="8751" priority="38" rank="1"/>
  </conditionalFormatting>
  <conditionalFormatting sqref="E113:O113">
    <cfRule type="top10" dxfId="8750" priority="37" rank="1"/>
  </conditionalFormatting>
  <conditionalFormatting sqref="E115:O115">
    <cfRule type="top10" dxfId="8749" priority="36" rank="1"/>
  </conditionalFormatting>
  <conditionalFormatting sqref="E117:O117">
    <cfRule type="top10" dxfId="8748" priority="35" rank="1"/>
  </conditionalFormatting>
  <conditionalFormatting sqref="E119:O119">
    <cfRule type="top10" dxfId="8747" priority="34" rank="1"/>
  </conditionalFormatting>
  <conditionalFormatting sqref="E121:O121">
    <cfRule type="top10" dxfId="8746" priority="33" rank="1"/>
  </conditionalFormatting>
  <conditionalFormatting sqref="E123:O123">
    <cfRule type="top10" dxfId="8745" priority="32" rank="1"/>
  </conditionalFormatting>
  <conditionalFormatting sqref="E125:O125">
    <cfRule type="top10" dxfId="8744" priority="31" rank="1"/>
  </conditionalFormatting>
  <conditionalFormatting sqref="E127:O127">
    <cfRule type="top10" dxfId="8743" priority="30" rank="1"/>
  </conditionalFormatting>
  <conditionalFormatting sqref="E129:O129">
    <cfRule type="top10" dxfId="8742" priority="29" rank="1"/>
  </conditionalFormatting>
  <conditionalFormatting sqref="E131:O131">
    <cfRule type="top10" dxfId="8741" priority="28" rank="1"/>
  </conditionalFormatting>
  <conditionalFormatting sqref="E133:O133">
    <cfRule type="top10" dxfId="8740" priority="27" rank="1"/>
  </conditionalFormatting>
  <conditionalFormatting sqref="E135:O135">
    <cfRule type="top10" dxfId="8739" priority="26" rank="1"/>
  </conditionalFormatting>
  <conditionalFormatting sqref="E137:O137">
    <cfRule type="top10" dxfId="8738" priority="25" rank="1"/>
  </conditionalFormatting>
  <conditionalFormatting sqref="E139:O139">
    <cfRule type="top10" dxfId="8737" priority="24" rank="1"/>
  </conditionalFormatting>
  <conditionalFormatting sqref="E141:O141">
    <cfRule type="top10" dxfId="8736" priority="23" rank="1"/>
  </conditionalFormatting>
  <conditionalFormatting sqref="E143:O143">
    <cfRule type="top10" dxfId="8735" priority="22" rank="1"/>
  </conditionalFormatting>
  <conditionalFormatting sqref="E145:O145">
    <cfRule type="top10" dxfId="8734" priority="21" rank="1"/>
  </conditionalFormatting>
  <conditionalFormatting sqref="E147:O147">
    <cfRule type="top10" dxfId="8733" priority="20" rank="1"/>
  </conditionalFormatting>
  <conditionalFormatting sqref="E149:O149">
    <cfRule type="top10" dxfId="8732" priority="19" rank="1"/>
  </conditionalFormatting>
  <conditionalFormatting sqref="E151:O151">
    <cfRule type="top10" dxfId="8731" priority="18" rank="1"/>
  </conditionalFormatting>
  <conditionalFormatting sqref="E153:O153">
    <cfRule type="top10" dxfId="8730" priority="17" rank="1"/>
  </conditionalFormatting>
  <conditionalFormatting sqref="E155:O155">
    <cfRule type="top10" dxfId="8729" priority="16" rank="1"/>
  </conditionalFormatting>
  <conditionalFormatting sqref="E157:O157">
    <cfRule type="top10" dxfId="8728" priority="15" rank="1"/>
  </conditionalFormatting>
  <conditionalFormatting sqref="E159:O159">
    <cfRule type="top10" dxfId="8727" priority="14" rank="1"/>
  </conditionalFormatting>
  <conditionalFormatting sqref="E161:O161">
    <cfRule type="top10" dxfId="8726" priority="13" rank="1"/>
  </conditionalFormatting>
  <conditionalFormatting sqref="E163:O163">
    <cfRule type="top10" dxfId="8725" priority="12" rank="1"/>
  </conditionalFormatting>
  <conditionalFormatting sqref="E165:O165">
    <cfRule type="top10" dxfId="8724" priority="11" rank="1"/>
  </conditionalFormatting>
  <conditionalFormatting sqref="E167:O167">
    <cfRule type="top10" dxfId="8723" priority="10" rank="1"/>
  </conditionalFormatting>
  <conditionalFormatting sqref="E169:O169">
    <cfRule type="top10" dxfId="8722" priority="9" rank="1"/>
  </conditionalFormatting>
  <conditionalFormatting sqref="E171:O171">
    <cfRule type="top10" dxfId="8721" priority="8" rank="1"/>
  </conditionalFormatting>
  <conditionalFormatting sqref="E173:O173">
    <cfRule type="top10" dxfId="8720" priority="7" rank="1"/>
  </conditionalFormatting>
  <conditionalFormatting sqref="E175:O175">
    <cfRule type="top10" dxfId="8719" priority="6" rank="1"/>
  </conditionalFormatting>
  <conditionalFormatting sqref="E177:O177">
    <cfRule type="top10" dxfId="8718" priority="5" rank="1"/>
  </conditionalFormatting>
  <conditionalFormatting sqref="E179:O179">
    <cfRule type="top10" dxfId="8717" priority="4" rank="1"/>
  </conditionalFormatting>
  <conditionalFormatting sqref="E181:O181">
    <cfRule type="top10" dxfId="8716" priority="3" rank="1"/>
  </conditionalFormatting>
  <conditionalFormatting sqref="E183:O183">
    <cfRule type="top10" dxfId="8715" priority="2" rank="1"/>
  </conditionalFormatting>
  <conditionalFormatting sqref="E185:O185">
    <cfRule type="top10" dxfId="871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36</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10</v>
      </c>
      <c r="C10" s="52" t="s">
        <v>144</v>
      </c>
      <c r="D10" s="34">
        <v>50</v>
      </c>
      <c r="E10" s="35">
        <v>6</v>
      </c>
      <c r="F10" s="36">
        <v>11</v>
      </c>
      <c r="G10" s="36">
        <v>7</v>
      </c>
      <c r="H10" s="36">
        <v>1</v>
      </c>
      <c r="I10" s="36">
        <v>5</v>
      </c>
      <c r="J10" s="36">
        <v>4</v>
      </c>
      <c r="K10" s="36">
        <v>15</v>
      </c>
      <c r="L10" s="36">
        <v>2</v>
      </c>
      <c r="M10" s="36">
        <v>14</v>
      </c>
      <c r="N10" s="36">
        <v>3</v>
      </c>
      <c r="O10" s="36">
        <v>9</v>
      </c>
    </row>
    <row r="11" spans="1:15" ht="15.95" customHeight="1">
      <c r="B11" s="58"/>
      <c r="C11" s="53"/>
      <c r="D11" s="18">
        <v>1</v>
      </c>
      <c r="E11" s="19">
        <v>0.12</v>
      </c>
      <c r="F11" s="20">
        <v>0.22</v>
      </c>
      <c r="G11" s="20">
        <v>0.14000000000000001</v>
      </c>
      <c r="H11" s="20">
        <v>0.02</v>
      </c>
      <c r="I11" s="20">
        <v>0.1</v>
      </c>
      <c r="J11" s="20">
        <v>0.08</v>
      </c>
      <c r="K11" s="20">
        <v>0.3</v>
      </c>
      <c r="L11" s="20">
        <v>0.04</v>
      </c>
      <c r="M11" s="20">
        <v>0.28000000000000003</v>
      </c>
      <c r="N11" s="20">
        <v>0.06</v>
      </c>
      <c r="O11" s="20">
        <v>0.18</v>
      </c>
    </row>
    <row r="12" spans="1:15" ht="15.95" customHeight="1">
      <c r="B12" s="58"/>
      <c r="C12" s="54" t="s">
        <v>145</v>
      </c>
      <c r="D12" s="21">
        <v>98</v>
      </c>
      <c r="E12" s="22">
        <v>14</v>
      </c>
      <c r="F12" s="23">
        <v>25</v>
      </c>
      <c r="G12" s="23">
        <v>17</v>
      </c>
      <c r="H12" s="23">
        <v>9</v>
      </c>
      <c r="I12" s="23">
        <v>20</v>
      </c>
      <c r="J12" s="23">
        <v>6</v>
      </c>
      <c r="K12" s="23">
        <v>28</v>
      </c>
      <c r="L12" s="23">
        <v>2</v>
      </c>
      <c r="M12" s="23">
        <v>21</v>
      </c>
      <c r="N12" s="23">
        <v>4</v>
      </c>
      <c r="O12" s="23">
        <v>16</v>
      </c>
    </row>
    <row r="13" spans="1:15" ht="15.95" customHeight="1">
      <c r="B13" s="58"/>
      <c r="C13" s="53"/>
      <c r="D13" s="24">
        <v>1</v>
      </c>
      <c r="E13" s="19">
        <v>0.14285714285714285</v>
      </c>
      <c r="F13" s="20">
        <v>0.25510204081632654</v>
      </c>
      <c r="G13" s="20">
        <v>0.17346938775510204</v>
      </c>
      <c r="H13" s="20">
        <v>9.1836734693877556E-2</v>
      </c>
      <c r="I13" s="20">
        <v>0.20408163265306123</v>
      </c>
      <c r="J13" s="20">
        <v>6.1224489795918366E-2</v>
      </c>
      <c r="K13" s="20">
        <v>0.2857142857142857</v>
      </c>
      <c r="L13" s="20">
        <v>2.0408163265306121E-2</v>
      </c>
      <c r="M13" s="20">
        <v>0.21428571428571427</v>
      </c>
      <c r="N13" s="20">
        <v>4.0816326530612242E-2</v>
      </c>
      <c r="O13" s="20">
        <v>0.16326530612244897</v>
      </c>
    </row>
    <row r="14" spans="1:15" ht="15.95" customHeight="1">
      <c r="B14" s="58"/>
      <c r="C14" s="54" t="s">
        <v>136</v>
      </c>
      <c r="D14" s="21">
        <v>98</v>
      </c>
      <c r="E14" s="22">
        <v>16</v>
      </c>
      <c r="F14" s="23">
        <v>16</v>
      </c>
      <c r="G14" s="23">
        <v>16</v>
      </c>
      <c r="H14" s="23">
        <v>9</v>
      </c>
      <c r="I14" s="23">
        <v>16</v>
      </c>
      <c r="J14" s="23">
        <v>7</v>
      </c>
      <c r="K14" s="23">
        <v>32</v>
      </c>
      <c r="L14" s="23">
        <v>1</v>
      </c>
      <c r="M14" s="23">
        <v>31</v>
      </c>
      <c r="N14" s="23">
        <v>3</v>
      </c>
      <c r="O14" s="23">
        <v>15</v>
      </c>
    </row>
    <row r="15" spans="1:15" ht="15.95" customHeight="1">
      <c r="B15" s="58"/>
      <c r="C15" s="53"/>
      <c r="D15" s="24">
        <v>1</v>
      </c>
      <c r="E15" s="19">
        <v>0.16326530612244897</v>
      </c>
      <c r="F15" s="20">
        <v>0.16326530612244897</v>
      </c>
      <c r="G15" s="20">
        <v>0.16326530612244897</v>
      </c>
      <c r="H15" s="20">
        <v>9.1836734693877556E-2</v>
      </c>
      <c r="I15" s="20">
        <v>0.16326530612244897</v>
      </c>
      <c r="J15" s="20">
        <v>7.1428571428571425E-2</v>
      </c>
      <c r="K15" s="20">
        <v>0.32653061224489793</v>
      </c>
      <c r="L15" s="20">
        <v>1.020408163265306E-2</v>
      </c>
      <c r="M15" s="20">
        <v>0.31632653061224492</v>
      </c>
      <c r="N15" s="20">
        <v>3.0612244897959183E-2</v>
      </c>
      <c r="O15" s="20">
        <v>0.15306122448979592</v>
      </c>
    </row>
    <row r="16" spans="1:15" ht="15.95" customHeight="1">
      <c r="B16" s="58"/>
      <c r="C16" s="54" t="s">
        <v>146</v>
      </c>
      <c r="D16" s="21">
        <v>211</v>
      </c>
      <c r="E16" s="22">
        <v>20</v>
      </c>
      <c r="F16" s="23">
        <v>40</v>
      </c>
      <c r="G16" s="23">
        <v>46</v>
      </c>
      <c r="H16" s="23">
        <v>9</v>
      </c>
      <c r="I16" s="23">
        <v>33</v>
      </c>
      <c r="J16" s="23">
        <v>7</v>
      </c>
      <c r="K16" s="23">
        <v>52</v>
      </c>
      <c r="L16" s="23">
        <v>1</v>
      </c>
      <c r="M16" s="23">
        <v>64</v>
      </c>
      <c r="N16" s="23">
        <v>13</v>
      </c>
      <c r="O16" s="23">
        <v>27</v>
      </c>
    </row>
    <row r="17" spans="1:15" ht="15.95" customHeight="1">
      <c r="B17" s="58"/>
      <c r="C17" s="53"/>
      <c r="D17" s="24">
        <v>1</v>
      </c>
      <c r="E17" s="19">
        <v>9.4786729857819899E-2</v>
      </c>
      <c r="F17" s="20">
        <v>0.1895734597156398</v>
      </c>
      <c r="G17" s="20">
        <v>0.21800947867298578</v>
      </c>
      <c r="H17" s="20">
        <v>4.2654028436018961E-2</v>
      </c>
      <c r="I17" s="20">
        <v>0.15639810426540285</v>
      </c>
      <c r="J17" s="20">
        <v>3.3175355450236969E-2</v>
      </c>
      <c r="K17" s="20">
        <v>0.24644549763033174</v>
      </c>
      <c r="L17" s="20">
        <v>4.7393364928909956E-3</v>
      </c>
      <c r="M17" s="20">
        <v>0.30331753554502372</v>
      </c>
      <c r="N17" s="20">
        <v>6.1611374407582936E-2</v>
      </c>
      <c r="O17" s="20">
        <v>0.12796208530805686</v>
      </c>
    </row>
    <row r="18" spans="1:15" ht="15.95" customHeight="1">
      <c r="B18" s="58"/>
      <c r="C18" s="54" t="s">
        <v>147</v>
      </c>
      <c r="D18" s="21">
        <v>146</v>
      </c>
      <c r="E18" s="22">
        <v>26</v>
      </c>
      <c r="F18" s="23">
        <v>38</v>
      </c>
      <c r="G18" s="23">
        <v>38</v>
      </c>
      <c r="H18" s="23">
        <v>13</v>
      </c>
      <c r="I18" s="23">
        <v>23</v>
      </c>
      <c r="J18" s="23">
        <v>4</v>
      </c>
      <c r="K18" s="23">
        <v>37</v>
      </c>
      <c r="L18" s="23">
        <v>5</v>
      </c>
      <c r="M18" s="23">
        <v>43</v>
      </c>
      <c r="N18" s="23">
        <v>11</v>
      </c>
      <c r="O18" s="23">
        <v>12</v>
      </c>
    </row>
    <row r="19" spans="1:15" ht="15.95" customHeight="1">
      <c r="B19" s="58"/>
      <c r="C19" s="53"/>
      <c r="D19" s="24">
        <v>1</v>
      </c>
      <c r="E19" s="19">
        <v>0.17808219178082191</v>
      </c>
      <c r="F19" s="20">
        <v>0.26027397260273971</v>
      </c>
      <c r="G19" s="20">
        <v>0.26027397260273971</v>
      </c>
      <c r="H19" s="20">
        <v>8.9041095890410954E-2</v>
      </c>
      <c r="I19" s="20">
        <v>0.15753424657534246</v>
      </c>
      <c r="J19" s="20">
        <v>2.7397260273972601E-2</v>
      </c>
      <c r="K19" s="20">
        <v>0.25342465753424659</v>
      </c>
      <c r="L19" s="20">
        <v>3.4246575342465752E-2</v>
      </c>
      <c r="M19" s="20">
        <v>0.29452054794520549</v>
      </c>
      <c r="N19" s="20">
        <v>7.5342465753424653E-2</v>
      </c>
      <c r="O19" s="20">
        <v>8.2191780821917804E-2</v>
      </c>
    </row>
    <row r="20" spans="1:15" ht="15.95" customHeight="1">
      <c r="B20" s="58"/>
      <c r="C20" s="54" t="s">
        <v>148</v>
      </c>
      <c r="D20" s="21">
        <v>12890</v>
      </c>
      <c r="E20" s="22">
        <v>2072</v>
      </c>
      <c r="F20" s="23">
        <v>1987</v>
      </c>
      <c r="G20" s="23">
        <v>2221</v>
      </c>
      <c r="H20" s="23">
        <v>677</v>
      </c>
      <c r="I20" s="23">
        <v>2209</v>
      </c>
      <c r="J20" s="23">
        <v>610</v>
      </c>
      <c r="K20" s="23">
        <v>2995</v>
      </c>
      <c r="L20" s="23">
        <v>269</v>
      </c>
      <c r="M20" s="23">
        <v>3959</v>
      </c>
      <c r="N20" s="23">
        <v>1476</v>
      </c>
      <c r="O20" s="23">
        <v>1269</v>
      </c>
    </row>
    <row r="21" spans="1:15" ht="15.95" customHeight="1">
      <c r="B21" s="58"/>
      <c r="C21" s="59"/>
      <c r="D21" s="18">
        <v>1</v>
      </c>
      <c r="E21" s="32">
        <v>0.16074476338246702</v>
      </c>
      <c r="F21" s="33">
        <v>0.15415050426687354</v>
      </c>
      <c r="G21" s="33">
        <v>0.17230411171450738</v>
      </c>
      <c r="H21" s="33">
        <v>5.2521334367726921E-2</v>
      </c>
      <c r="I21" s="33">
        <v>0.17137315748642359</v>
      </c>
      <c r="J21" s="33">
        <v>4.7323506594259115E-2</v>
      </c>
      <c r="K21" s="33">
        <v>0.23235065942591157</v>
      </c>
      <c r="L21" s="33">
        <v>2.0868890612878201E-2</v>
      </c>
      <c r="M21" s="33">
        <v>0.30713731574864234</v>
      </c>
      <c r="N21" s="33">
        <v>0.11450737005430567</v>
      </c>
      <c r="O21" s="33">
        <v>9.8448409619860358E-2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713" priority="90" rank="1"/>
  </conditionalFormatting>
  <conditionalFormatting sqref="E11:O11">
    <cfRule type="top10" dxfId="8712" priority="89" rank="1"/>
  </conditionalFormatting>
  <conditionalFormatting sqref="E13:O13">
    <cfRule type="top10" dxfId="8711" priority="88" rank="1"/>
  </conditionalFormatting>
  <conditionalFormatting sqref="E15:O15">
    <cfRule type="top10" dxfId="8710" priority="87" rank="1"/>
  </conditionalFormatting>
  <conditionalFormatting sqref="E17:O17">
    <cfRule type="top10" dxfId="8709" priority="86" rank="1"/>
  </conditionalFormatting>
  <conditionalFormatting sqref="E19:O19">
    <cfRule type="top10" dxfId="8708" priority="85" rank="1"/>
  </conditionalFormatting>
  <conditionalFormatting sqref="E21:O21">
    <cfRule type="top10" dxfId="8707" priority="84" rank="1"/>
  </conditionalFormatting>
  <conditionalFormatting sqref="E23:O23">
    <cfRule type="top10" dxfId="8706" priority="82" rank="1"/>
  </conditionalFormatting>
  <conditionalFormatting sqref="E25:O25">
    <cfRule type="top10" dxfId="8705" priority="81" rank="1"/>
  </conditionalFormatting>
  <conditionalFormatting sqref="E27:O27">
    <cfRule type="top10" dxfId="8704" priority="80" rank="1"/>
  </conditionalFormatting>
  <conditionalFormatting sqref="E29:O29">
    <cfRule type="top10" dxfId="8703" priority="79" rank="1"/>
  </conditionalFormatting>
  <conditionalFormatting sqref="E31:O31">
    <cfRule type="top10" dxfId="8702" priority="78" rank="1"/>
  </conditionalFormatting>
  <conditionalFormatting sqref="E33:O33">
    <cfRule type="top10" dxfId="8701" priority="77" rank="1"/>
  </conditionalFormatting>
  <conditionalFormatting sqref="E35:O35">
    <cfRule type="top10" dxfId="8700" priority="76" rank="1"/>
  </conditionalFormatting>
  <conditionalFormatting sqref="E37:O37">
    <cfRule type="top10" dxfId="8699" priority="75" rank="1"/>
  </conditionalFormatting>
  <conditionalFormatting sqref="E39:O39">
    <cfRule type="top10" dxfId="8698" priority="74" rank="1"/>
  </conditionalFormatting>
  <conditionalFormatting sqref="E41:O41">
    <cfRule type="top10" dxfId="8697" priority="73" rank="1"/>
  </conditionalFormatting>
  <conditionalFormatting sqref="E43:O43">
    <cfRule type="top10" dxfId="8696" priority="72" rank="1"/>
  </conditionalFormatting>
  <conditionalFormatting sqref="E45:O45">
    <cfRule type="top10" dxfId="8695" priority="71" rank="1"/>
  </conditionalFormatting>
  <conditionalFormatting sqref="E47:O47">
    <cfRule type="top10" dxfId="8694" priority="70" rank="1"/>
  </conditionalFormatting>
  <conditionalFormatting sqref="E49:O49">
    <cfRule type="top10" dxfId="8693" priority="69" rank="1"/>
  </conditionalFormatting>
  <conditionalFormatting sqref="E51:O51">
    <cfRule type="top10" dxfId="8692" priority="68" rank="1"/>
  </conditionalFormatting>
  <conditionalFormatting sqref="E53:O53">
    <cfRule type="top10" dxfId="8691" priority="67" rank="1"/>
  </conditionalFormatting>
  <conditionalFormatting sqref="E55:O55">
    <cfRule type="top10" dxfId="8690" priority="66" rank="1"/>
  </conditionalFormatting>
  <conditionalFormatting sqref="E57:O57">
    <cfRule type="top10" dxfId="8689" priority="65" rank="1"/>
  </conditionalFormatting>
  <conditionalFormatting sqref="E59:O59">
    <cfRule type="top10" dxfId="8688" priority="64" rank="1"/>
  </conditionalFormatting>
  <conditionalFormatting sqref="E61:O61">
    <cfRule type="top10" dxfId="8687" priority="63" rank="1"/>
  </conditionalFormatting>
  <conditionalFormatting sqref="E63:O63">
    <cfRule type="top10" dxfId="8686" priority="62" rank="1"/>
  </conditionalFormatting>
  <conditionalFormatting sqref="E65:O65">
    <cfRule type="top10" dxfId="8685" priority="61" rank="1"/>
  </conditionalFormatting>
  <conditionalFormatting sqref="E67:O67">
    <cfRule type="top10" dxfId="8684" priority="60" rank="1"/>
  </conditionalFormatting>
  <conditionalFormatting sqref="E69:O69">
    <cfRule type="top10" dxfId="8683" priority="59" rank="1"/>
  </conditionalFormatting>
  <conditionalFormatting sqref="E71:O71">
    <cfRule type="top10" dxfId="8682" priority="58" rank="1"/>
  </conditionalFormatting>
  <conditionalFormatting sqref="E73:O73">
    <cfRule type="top10" dxfId="8681" priority="57" rank="1"/>
  </conditionalFormatting>
  <conditionalFormatting sqref="E75:O75">
    <cfRule type="top10" dxfId="8680" priority="56" rank="1"/>
  </conditionalFormatting>
  <conditionalFormatting sqref="E77:O77">
    <cfRule type="top10" dxfId="8679" priority="55" rank="1"/>
  </conditionalFormatting>
  <conditionalFormatting sqref="E79:O79">
    <cfRule type="top10" dxfId="8678" priority="54" rank="1"/>
  </conditionalFormatting>
  <conditionalFormatting sqref="E81:O81">
    <cfRule type="top10" dxfId="8677" priority="53" rank="1"/>
  </conditionalFormatting>
  <conditionalFormatting sqref="E83:O83">
    <cfRule type="top10" dxfId="8676" priority="52" rank="1"/>
  </conditionalFormatting>
  <conditionalFormatting sqref="E85:O85">
    <cfRule type="top10" dxfId="8675" priority="51" rank="1"/>
  </conditionalFormatting>
  <conditionalFormatting sqref="E87:O87">
    <cfRule type="top10" dxfId="8674" priority="50" rank="1"/>
  </conditionalFormatting>
  <conditionalFormatting sqref="E89:O89">
    <cfRule type="top10" dxfId="8673" priority="49" rank="1"/>
  </conditionalFormatting>
  <conditionalFormatting sqref="E91:O91">
    <cfRule type="top10" dxfId="8672" priority="48" rank="1"/>
  </conditionalFormatting>
  <conditionalFormatting sqref="E93:O93">
    <cfRule type="top10" dxfId="8671" priority="47" rank="1"/>
  </conditionalFormatting>
  <conditionalFormatting sqref="E95:O95">
    <cfRule type="top10" dxfId="8670" priority="46" rank="1"/>
  </conditionalFormatting>
  <conditionalFormatting sqref="E97:O97">
    <cfRule type="top10" dxfId="8669" priority="45" rank="1"/>
  </conditionalFormatting>
  <conditionalFormatting sqref="E99:O99">
    <cfRule type="top10" dxfId="8668" priority="44" rank="1"/>
  </conditionalFormatting>
  <conditionalFormatting sqref="E101:O101">
    <cfRule type="top10" dxfId="8667" priority="43" rank="1"/>
  </conditionalFormatting>
  <conditionalFormatting sqref="E103:O103">
    <cfRule type="top10" dxfId="8666" priority="42" rank="1"/>
  </conditionalFormatting>
  <conditionalFormatting sqref="E105:O105">
    <cfRule type="top10" dxfId="8665" priority="41" rank="1"/>
  </conditionalFormatting>
  <conditionalFormatting sqref="E107:O107">
    <cfRule type="top10" dxfId="8664" priority="40" rank="1"/>
  </conditionalFormatting>
  <conditionalFormatting sqref="E109:O109">
    <cfRule type="top10" dxfId="8663" priority="39" rank="1"/>
  </conditionalFormatting>
  <conditionalFormatting sqref="E111:O111">
    <cfRule type="top10" dxfId="8662" priority="38" rank="1"/>
  </conditionalFormatting>
  <conditionalFormatting sqref="E113:O113">
    <cfRule type="top10" dxfId="8661" priority="37" rank="1"/>
  </conditionalFormatting>
  <conditionalFormatting sqref="E115:O115">
    <cfRule type="top10" dxfId="8660" priority="36" rank="1"/>
  </conditionalFormatting>
  <conditionalFormatting sqref="E117:O117">
    <cfRule type="top10" dxfId="8659" priority="35" rank="1"/>
  </conditionalFormatting>
  <conditionalFormatting sqref="E119:O119">
    <cfRule type="top10" dxfId="8658" priority="34" rank="1"/>
  </conditionalFormatting>
  <conditionalFormatting sqref="E121:O121">
    <cfRule type="top10" dxfId="8657" priority="33" rank="1"/>
  </conditionalFormatting>
  <conditionalFormatting sqref="E123:O123">
    <cfRule type="top10" dxfId="8656" priority="32" rank="1"/>
  </conditionalFormatting>
  <conditionalFormatting sqref="E125:O125">
    <cfRule type="top10" dxfId="8655" priority="31" rank="1"/>
  </conditionalFormatting>
  <conditionalFormatting sqref="E127:O127">
    <cfRule type="top10" dxfId="8654" priority="30" rank="1"/>
  </conditionalFormatting>
  <conditionalFormatting sqref="E129:O129">
    <cfRule type="top10" dxfId="8653" priority="29" rank="1"/>
  </conditionalFormatting>
  <conditionalFormatting sqref="E131:O131">
    <cfRule type="top10" dxfId="8652" priority="28" rank="1"/>
  </conditionalFormatting>
  <conditionalFormatting sqref="E133:O133">
    <cfRule type="top10" dxfId="8651" priority="27" rank="1"/>
  </conditionalFormatting>
  <conditionalFormatting sqref="E135:O135">
    <cfRule type="top10" dxfId="8650" priority="26" rank="1"/>
  </conditionalFormatting>
  <conditionalFormatting sqref="E137:O137">
    <cfRule type="top10" dxfId="8649" priority="25" rank="1"/>
  </conditionalFormatting>
  <conditionalFormatting sqref="E139:O139">
    <cfRule type="top10" dxfId="8648" priority="24" rank="1"/>
  </conditionalFormatting>
  <conditionalFormatting sqref="E141:O141">
    <cfRule type="top10" dxfId="8647" priority="23" rank="1"/>
  </conditionalFormatting>
  <conditionalFormatting sqref="E143:O143">
    <cfRule type="top10" dxfId="8646" priority="22" rank="1"/>
  </conditionalFormatting>
  <conditionalFormatting sqref="E145:O145">
    <cfRule type="top10" dxfId="8645" priority="21" rank="1"/>
  </conditionalFormatting>
  <conditionalFormatting sqref="E147:O147">
    <cfRule type="top10" dxfId="8644" priority="20" rank="1"/>
  </conditionalFormatting>
  <conditionalFormatting sqref="E149:O149">
    <cfRule type="top10" dxfId="8643" priority="19" rank="1"/>
  </conditionalFormatting>
  <conditionalFormatting sqref="E151:O151">
    <cfRule type="top10" dxfId="8642" priority="18" rank="1"/>
  </conditionalFormatting>
  <conditionalFormatting sqref="E153:O153">
    <cfRule type="top10" dxfId="8641" priority="17" rank="1"/>
  </conditionalFormatting>
  <conditionalFormatting sqref="E155:O155">
    <cfRule type="top10" dxfId="8640" priority="16" rank="1"/>
  </conditionalFormatting>
  <conditionalFormatting sqref="E157:O157">
    <cfRule type="top10" dxfId="8639" priority="15" rank="1"/>
  </conditionalFormatting>
  <conditionalFormatting sqref="E159:O159">
    <cfRule type="top10" dxfId="8638" priority="14" rank="1"/>
  </conditionalFormatting>
  <conditionalFormatting sqref="E161:O161">
    <cfRule type="top10" dxfId="8637" priority="13" rank="1"/>
  </conditionalFormatting>
  <conditionalFormatting sqref="E163:O163">
    <cfRule type="top10" dxfId="8636" priority="12" rank="1"/>
  </conditionalFormatting>
  <conditionalFormatting sqref="E165:O165">
    <cfRule type="top10" dxfId="8635" priority="11" rank="1"/>
  </conditionalFormatting>
  <conditionalFormatting sqref="E167:O167">
    <cfRule type="top10" dxfId="8634" priority="10" rank="1"/>
  </conditionalFormatting>
  <conditionalFormatting sqref="E169:O169">
    <cfRule type="top10" dxfId="8633" priority="9" rank="1"/>
  </conditionalFormatting>
  <conditionalFormatting sqref="E171:O171">
    <cfRule type="top10" dxfId="8632" priority="8" rank="1"/>
  </conditionalFormatting>
  <conditionalFormatting sqref="E173:O173">
    <cfRule type="top10" dxfId="8631" priority="7" rank="1"/>
  </conditionalFormatting>
  <conditionalFormatting sqref="E175:O175">
    <cfRule type="top10" dxfId="8630" priority="6" rank="1"/>
  </conditionalFormatting>
  <conditionalFormatting sqref="E177:O177">
    <cfRule type="top10" dxfId="8629" priority="5" rank="1"/>
  </conditionalFormatting>
  <conditionalFormatting sqref="E179:O179">
    <cfRule type="top10" dxfId="8628" priority="4" rank="1"/>
  </conditionalFormatting>
  <conditionalFormatting sqref="E181:O181">
    <cfRule type="top10" dxfId="8627" priority="3" rank="1"/>
  </conditionalFormatting>
  <conditionalFormatting sqref="E183:O183">
    <cfRule type="top10" dxfId="8626" priority="2" rank="1"/>
  </conditionalFormatting>
  <conditionalFormatting sqref="E185:O185">
    <cfRule type="top10" dxfId="862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37</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12</v>
      </c>
      <c r="C10" s="52" t="s">
        <v>144</v>
      </c>
      <c r="D10" s="34">
        <v>21</v>
      </c>
      <c r="E10" s="35">
        <v>4</v>
      </c>
      <c r="F10" s="36">
        <v>6</v>
      </c>
      <c r="G10" s="36">
        <v>5</v>
      </c>
      <c r="H10" s="36">
        <v>0</v>
      </c>
      <c r="I10" s="36">
        <v>2</v>
      </c>
      <c r="J10" s="36">
        <v>2</v>
      </c>
      <c r="K10" s="36">
        <v>6</v>
      </c>
      <c r="L10" s="36">
        <v>1</v>
      </c>
      <c r="M10" s="36">
        <v>7</v>
      </c>
      <c r="N10" s="36">
        <v>0</v>
      </c>
      <c r="O10" s="36">
        <v>3</v>
      </c>
    </row>
    <row r="11" spans="1:15" ht="15.95" customHeight="1">
      <c r="B11" s="58"/>
      <c r="C11" s="53"/>
      <c r="D11" s="18">
        <v>1</v>
      </c>
      <c r="E11" s="19">
        <v>0.19047619047619047</v>
      </c>
      <c r="F11" s="20">
        <v>0.2857142857142857</v>
      </c>
      <c r="G11" s="20">
        <v>0.23809523809523808</v>
      </c>
      <c r="H11" s="20">
        <v>0</v>
      </c>
      <c r="I11" s="20">
        <v>9.5238095238095233E-2</v>
      </c>
      <c r="J11" s="20">
        <v>9.5238095238095233E-2</v>
      </c>
      <c r="K11" s="20">
        <v>0.2857142857142857</v>
      </c>
      <c r="L11" s="20">
        <v>4.7619047619047616E-2</v>
      </c>
      <c r="M11" s="20">
        <v>0.33333333333333331</v>
      </c>
      <c r="N11" s="20">
        <v>0</v>
      </c>
      <c r="O11" s="20">
        <v>0.14285714285714285</v>
      </c>
    </row>
    <row r="12" spans="1:15" ht="15.95" customHeight="1">
      <c r="B12" s="58"/>
      <c r="C12" s="54" t="s">
        <v>145</v>
      </c>
      <c r="D12" s="21">
        <v>54</v>
      </c>
      <c r="E12" s="22">
        <v>7</v>
      </c>
      <c r="F12" s="23">
        <v>9</v>
      </c>
      <c r="G12" s="23">
        <v>10</v>
      </c>
      <c r="H12" s="23">
        <v>4</v>
      </c>
      <c r="I12" s="23">
        <v>7</v>
      </c>
      <c r="J12" s="23">
        <v>2</v>
      </c>
      <c r="K12" s="23">
        <v>13</v>
      </c>
      <c r="L12" s="23">
        <v>0</v>
      </c>
      <c r="M12" s="23">
        <v>14</v>
      </c>
      <c r="N12" s="23">
        <v>4</v>
      </c>
      <c r="O12" s="23">
        <v>7</v>
      </c>
    </row>
    <row r="13" spans="1:15" ht="15.95" customHeight="1">
      <c r="B13" s="58"/>
      <c r="C13" s="53"/>
      <c r="D13" s="24">
        <v>1</v>
      </c>
      <c r="E13" s="19">
        <v>0.12962962962962962</v>
      </c>
      <c r="F13" s="20">
        <v>0.16666666666666666</v>
      </c>
      <c r="G13" s="20">
        <v>0.18518518518518517</v>
      </c>
      <c r="H13" s="20">
        <v>7.407407407407407E-2</v>
      </c>
      <c r="I13" s="20">
        <v>0.12962962962962962</v>
      </c>
      <c r="J13" s="20">
        <v>3.7037037037037035E-2</v>
      </c>
      <c r="K13" s="20">
        <v>0.24074074074074073</v>
      </c>
      <c r="L13" s="20">
        <v>0</v>
      </c>
      <c r="M13" s="20">
        <v>0.25925925925925924</v>
      </c>
      <c r="N13" s="20">
        <v>7.407407407407407E-2</v>
      </c>
      <c r="O13" s="20">
        <v>0.12962962962962962</v>
      </c>
    </row>
    <row r="14" spans="1:15" ht="15.95" customHeight="1">
      <c r="B14" s="58"/>
      <c r="C14" s="54" t="s">
        <v>136</v>
      </c>
      <c r="D14" s="21">
        <v>49</v>
      </c>
      <c r="E14" s="22">
        <v>8</v>
      </c>
      <c r="F14" s="23">
        <v>10</v>
      </c>
      <c r="G14" s="23">
        <v>10</v>
      </c>
      <c r="H14" s="23">
        <v>5</v>
      </c>
      <c r="I14" s="23">
        <v>6</v>
      </c>
      <c r="J14" s="23">
        <v>3</v>
      </c>
      <c r="K14" s="23">
        <v>8</v>
      </c>
      <c r="L14" s="23">
        <v>1</v>
      </c>
      <c r="M14" s="23">
        <v>16</v>
      </c>
      <c r="N14" s="23">
        <v>3</v>
      </c>
      <c r="O14" s="23">
        <v>5</v>
      </c>
    </row>
    <row r="15" spans="1:15" ht="15.95" customHeight="1">
      <c r="B15" s="58"/>
      <c r="C15" s="53"/>
      <c r="D15" s="24">
        <v>1</v>
      </c>
      <c r="E15" s="19">
        <v>0.16326530612244897</v>
      </c>
      <c r="F15" s="20">
        <v>0.20408163265306123</v>
      </c>
      <c r="G15" s="20">
        <v>0.20408163265306123</v>
      </c>
      <c r="H15" s="20">
        <v>0.10204081632653061</v>
      </c>
      <c r="I15" s="20">
        <v>0.12244897959183673</v>
      </c>
      <c r="J15" s="20">
        <v>6.1224489795918366E-2</v>
      </c>
      <c r="K15" s="20">
        <v>0.16326530612244897</v>
      </c>
      <c r="L15" s="20">
        <v>2.0408163265306121E-2</v>
      </c>
      <c r="M15" s="20">
        <v>0.32653061224489793</v>
      </c>
      <c r="N15" s="20">
        <v>6.1224489795918366E-2</v>
      </c>
      <c r="O15" s="20">
        <v>0.10204081632653061</v>
      </c>
    </row>
    <row r="16" spans="1:15" ht="15.95" customHeight="1">
      <c r="B16" s="58"/>
      <c r="C16" s="54" t="s">
        <v>146</v>
      </c>
      <c r="D16" s="21">
        <v>97</v>
      </c>
      <c r="E16" s="22">
        <v>14</v>
      </c>
      <c r="F16" s="23">
        <v>22</v>
      </c>
      <c r="G16" s="23">
        <v>30</v>
      </c>
      <c r="H16" s="23">
        <v>2</v>
      </c>
      <c r="I16" s="23">
        <v>14</v>
      </c>
      <c r="J16" s="23">
        <v>1</v>
      </c>
      <c r="K16" s="23">
        <v>27</v>
      </c>
      <c r="L16" s="23">
        <v>2</v>
      </c>
      <c r="M16" s="23">
        <v>30</v>
      </c>
      <c r="N16" s="23">
        <v>3</v>
      </c>
      <c r="O16" s="23">
        <v>8</v>
      </c>
    </row>
    <row r="17" spans="1:15" ht="15.95" customHeight="1">
      <c r="B17" s="58"/>
      <c r="C17" s="53"/>
      <c r="D17" s="24">
        <v>1</v>
      </c>
      <c r="E17" s="19">
        <v>0.14432989690721648</v>
      </c>
      <c r="F17" s="20">
        <v>0.22680412371134021</v>
      </c>
      <c r="G17" s="20">
        <v>0.30927835051546393</v>
      </c>
      <c r="H17" s="20">
        <v>2.0618556701030927E-2</v>
      </c>
      <c r="I17" s="20">
        <v>0.14432989690721648</v>
      </c>
      <c r="J17" s="20">
        <v>1.0309278350515464E-2</v>
      </c>
      <c r="K17" s="20">
        <v>0.27835051546391754</v>
      </c>
      <c r="L17" s="20">
        <v>2.0618556701030927E-2</v>
      </c>
      <c r="M17" s="20">
        <v>0.30927835051546393</v>
      </c>
      <c r="N17" s="20">
        <v>3.0927835051546393E-2</v>
      </c>
      <c r="O17" s="20">
        <v>8.247422680412371E-2</v>
      </c>
    </row>
    <row r="18" spans="1:15" ht="15.95" customHeight="1">
      <c r="B18" s="58"/>
      <c r="C18" s="54" t="s">
        <v>147</v>
      </c>
      <c r="D18" s="21">
        <v>88</v>
      </c>
      <c r="E18" s="22">
        <v>13</v>
      </c>
      <c r="F18" s="23">
        <v>19</v>
      </c>
      <c r="G18" s="23">
        <v>20</v>
      </c>
      <c r="H18" s="23">
        <v>5</v>
      </c>
      <c r="I18" s="23">
        <v>18</v>
      </c>
      <c r="J18" s="23">
        <v>4</v>
      </c>
      <c r="K18" s="23">
        <v>22</v>
      </c>
      <c r="L18" s="23">
        <v>3</v>
      </c>
      <c r="M18" s="23">
        <v>26</v>
      </c>
      <c r="N18" s="23">
        <v>7</v>
      </c>
      <c r="O18" s="23">
        <v>10</v>
      </c>
    </row>
    <row r="19" spans="1:15" ht="15.95" customHeight="1">
      <c r="B19" s="58"/>
      <c r="C19" s="53"/>
      <c r="D19" s="24">
        <v>1</v>
      </c>
      <c r="E19" s="19">
        <v>0.14772727272727273</v>
      </c>
      <c r="F19" s="20">
        <v>0.21590909090909091</v>
      </c>
      <c r="G19" s="20">
        <v>0.22727272727272727</v>
      </c>
      <c r="H19" s="20">
        <v>5.6818181818181816E-2</v>
      </c>
      <c r="I19" s="20">
        <v>0.20454545454545456</v>
      </c>
      <c r="J19" s="20">
        <v>4.5454545454545456E-2</v>
      </c>
      <c r="K19" s="20">
        <v>0.25</v>
      </c>
      <c r="L19" s="20">
        <v>3.4090909090909088E-2</v>
      </c>
      <c r="M19" s="20">
        <v>0.29545454545454547</v>
      </c>
      <c r="N19" s="20">
        <v>7.9545454545454544E-2</v>
      </c>
      <c r="O19" s="20">
        <v>0.11363636363636363</v>
      </c>
    </row>
    <row r="20" spans="1:15" ht="15.95" customHeight="1">
      <c r="B20" s="58"/>
      <c r="C20" s="54" t="s">
        <v>148</v>
      </c>
      <c r="D20" s="21">
        <v>13076</v>
      </c>
      <c r="E20" s="22">
        <v>2087</v>
      </c>
      <c r="F20" s="23">
        <v>2028</v>
      </c>
      <c r="G20" s="23">
        <v>2261</v>
      </c>
      <c r="H20" s="23">
        <v>690</v>
      </c>
      <c r="I20" s="23">
        <v>2240</v>
      </c>
      <c r="J20" s="23">
        <v>623</v>
      </c>
      <c r="K20" s="23">
        <v>3051</v>
      </c>
      <c r="L20" s="23">
        <v>270</v>
      </c>
      <c r="M20" s="23">
        <v>4027</v>
      </c>
      <c r="N20" s="23">
        <v>1482</v>
      </c>
      <c r="O20" s="23">
        <v>1287</v>
      </c>
    </row>
    <row r="21" spans="1:15" ht="15.95" customHeight="1">
      <c r="B21" s="58"/>
      <c r="C21" s="59"/>
      <c r="D21" s="18">
        <v>1</v>
      </c>
      <c r="E21" s="32">
        <v>0.15960538390945242</v>
      </c>
      <c r="F21" s="33">
        <v>0.15509330070357907</v>
      </c>
      <c r="G21" s="33">
        <v>0.17291220556745182</v>
      </c>
      <c r="H21" s="33">
        <v>5.2768430712756192E-2</v>
      </c>
      <c r="I21" s="33">
        <v>0.17130620985010706</v>
      </c>
      <c r="J21" s="33">
        <v>4.7644539614561027E-2</v>
      </c>
      <c r="K21" s="33">
        <v>0.23332823493423066</v>
      </c>
      <c r="L21" s="33">
        <v>2.0648516365861118E-2</v>
      </c>
      <c r="M21" s="33">
        <v>0.30796879779749159</v>
      </c>
      <c r="N21" s="33">
        <v>0.11333741205261548</v>
      </c>
      <c r="O21" s="33">
        <v>9.842459467727134E-2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624" priority="90" rank="1"/>
  </conditionalFormatting>
  <conditionalFormatting sqref="E11:O11">
    <cfRule type="top10" dxfId="8623" priority="89" rank="1"/>
  </conditionalFormatting>
  <conditionalFormatting sqref="E13:O13">
    <cfRule type="top10" dxfId="8622" priority="88" rank="1"/>
  </conditionalFormatting>
  <conditionalFormatting sqref="E15:O15">
    <cfRule type="top10" dxfId="8621" priority="87" rank="1"/>
  </conditionalFormatting>
  <conditionalFormatting sqref="E17:O17">
    <cfRule type="top10" dxfId="8620" priority="86" rank="1"/>
  </conditionalFormatting>
  <conditionalFormatting sqref="E19:O19">
    <cfRule type="top10" dxfId="8619" priority="85" rank="1"/>
  </conditionalFormatting>
  <conditionalFormatting sqref="E21:O21">
    <cfRule type="top10" dxfId="8618" priority="84" rank="1"/>
  </conditionalFormatting>
  <conditionalFormatting sqref="E23:O23">
    <cfRule type="top10" dxfId="8617" priority="82" rank="1"/>
  </conditionalFormatting>
  <conditionalFormatting sqref="E25:O25">
    <cfRule type="top10" dxfId="8616" priority="81" rank="1"/>
  </conditionalFormatting>
  <conditionalFormatting sqref="E27:O27">
    <cfRule type="top10" dxfId="8615" priority="80" rank="1"/>
  </conditionalFormatting>
  <conditionalFormatting sqref="E29:O29">
    <cfRule type="top10" dxfId="8614" priority="79" rank="1"/>
  </conditionalFormatting>
  <conditionalFormatting sqref="E31:O31">
    <cfRule type="top10" dxfId="8613" priority="78" rank="1"/>
  </conditionalFormatting>
  <conditionalFormatting sqref="E33:O33">
    <cfRule type="top10" dxfId="8612" priority="77" rank="1"/>
  </conditionalFormatting>
  <conditionalFormatting sqref="E35:O35">
    <cfRule type="top10" dxfId="8611" priority="76" rank="1"/>
  </conditionalFormatting>
  <conditionalFormatting sqref="E37:O37">
    <cfRule type="top10" dxfId="8610" priority="75" rank="1"/>
  </conditionalFormatting>
  <conditionalFormatting sqref="E39:O39">
    <cfRule type="top10" dxfId="8609" priority="74" rank="1"/>
  </conditionalFormatting>
  <conditionalFormatting sqref="E41:O41">
    <cfRule type="top10" dxfId="8608" priority="73" rank="1"/>
  </conditionalFormatting>
  <conditionalFormatting sqref="E43:O43">
    <cfRule type="top10" dxfId="8607" priority="72" rank="1"/>
  </conditionalFormatting>
  <conditionalFormatting sqref="E45:O45">
    <cfRule type="top10" dxfId="8606" priority="71" rank="1"/>
  </conditionalFormatting>
  <conditionalFormatting sqref="E47:O47">
    <cfRule type="top10" dxfId="8605" priority="70" rank="1"/>
  </conditionalFormatting>
  <conditionalFormatting sqref="E49:O49">
    <cfRule type="top10" dxfId="8604" priority="69" rank="1"/>
  </conditionalFormatting>
  <conditionalFormatting sqref="E51:O51">
    <cfRule type="top10" dxfId="8603" priority="68" rank="1"/>
  </conditionalFormatting>
  <conditionalFormatting sqref="E53:O53">
    <cfRule type="top10" dxfId="8602" priority="67" rank="1"/>
  </conditionalFormatting>
  <conditionalFormatting sqref="E55:O55">
    <cfRule type="top10" dxfId="8601" priority="66" rank="1"/>
  </conditionalFormatting>
  <conditionalFormatting sqref="E57:O57">
    <cfRule type="top10" dxfId="8600" priority="65" rank="1"/>
  </conditionalFormatting>
  <conditionalFormatting sqref="E59:O59">
    <cfRule type="top10" dxfId="8599" priority="64" rank="1"/>
  </conditionalFormatting>
  <conditionalFormatting sqref="E61:O61">
    <cfRule type="top10" dxfId="8598" priority="63" rank="1"/>
  </conditionalFormatting>
  <conditionalFormatting sqref="E63:O63">
    <cfRule type="top10" dxfId="8597" priority="62" rank="1"/>
  </conditionalFormatting>
  <conditionalFormatting sqref="E65:O65">
    <cfRule type="top10" dxfId="8596" priority="61" rank="1"/>
  </conditionalFormatting>
  <conditionalFormatting sqref="E67:O67">
    <cfRule type="top10" dxfId="8595" priority="60" rank="1"/>
  </conditionalFormatting>
  <conditionalFormatting sqref="E69:O69">
    <cfRule type="top10" dxfId="8594" priority="59" rank="1"/>
  </conditionalFormatting>
  <conditionalFormatting sqref="E71:O71">
    <cfRule type="top10" dxfId="8593" priority="58" rank="1"/>
  </conditionalFormatting>
  <conditionalFormatting sqref="E73:O73">
    <cfRule type="top10" dxfId="8592" priority="57" rank="1"/>
  </conditionalFormatting>
  <conditionalFormatting sqref="E75:O75">
    <cfRule type="top10" dxfId="8591" priority="56" rank="1"/>
  </conditionalFormatting>
  <conditionalFormatting sqref="E77:O77">
    <cfRule type="top10" dxfId="8590" priority="55" rank="1"/>
  </conditionalFormatting>
  <conditionalFormatting sqref="E79:O79">
    <cfRule type="top10" dxfId="8589" priority="54" rank="1"/>
  </conditionalFormatting>
  <conditionalFormatting sqref="E81:O81">
    <cfRule type="top10" dxfId="8588" priority="53" rank="1"/>
  </conditionalFormatting>
  <conditionalFormatting sqref="E83:O83">
    <cfRule type="top10" dxfId="8587" priority="52" rank="1"/>
  </conditionalFormatting>
  <conditionalFormatting sqref="E85:O85">
    <cfRule type="top10" dxfId="8586" priority="51" rank="1"/>
  </conditionalFormatting>
  <conditionalFormatting sqref="E87:O87">
    <cfRule type="top10" dxfId="8585" priority="50" rank="1"/>
  </conditionalFormatting>
  <conditionalFormatting sqref="E89:O89">
    <cfRule type="top10" dxfId="8584" priority="49" rank="1"/>
  </conditionalFormatting>
  <conditionalFormatting sqref="E91:O91">
    <cfRule type="top10" dxfId="8583" priority="48" rank="1"/>
  </conditionalFormatting>
  <conditionalFormatting sqref="E93:O93">
    <cfRule type="top10" dxfId="8582" priority="47" rank="1"/>
  </conditionalFormatting>
  <conditionalFormatting sqref="E95:O95">
    <cfRule type="top10" dxfId="8581" priority="46" rank="1"/>
  </conditionalFormatting>
  <conditionalFormatting sqref="E97:O97">
    <cfRule type="top10" dxfId="8580" priority="45" rank="1"/>
  </conditionalFormatting>
  <conditionalFormatting sqref="E99:O99">
    <cfRule type="top10" dxfId="8579" priority="44" rank="1"/>
  </conditionalFormatting>
  <conditionalFormatting sqref="E101:O101">
    <cfRule type="top10" dxfId="8578" priority="43" rank="1"/>
  </conditionalFormatting>
  <conditionalFormatting sqref="E103:O103">
    <cfRule type="top10" dxfId="8577" priority="42" rank="1"/>
  </conditionalFormatting>
  <conditionalFormatting sqref="E105:O105">
    <cfRule type="top10" dxfId="8576" priority="41" rank="1"/>
  </conditionalFormatting>
  <conditionalFormatting sqref="E107:O107">
    <cfRule type="top10" dxfId="8575" priority="40" rank="1"/>
  </conditionalFormatting>
  <conditionalFormatting sqref="E109:O109">
    <cfRule type="top10" dxfId="8574" priority="39" rank="1"/>
  </conditionalFormatting>
  <conditionalFormatting sqref="E111:O111">
    <cfRule type="top10" dxfId="8573" priority="38" rank="1"/>
  </conditionalFormatting>
  <conditionalFormatting sqref="E113:O113">
    <cfRule type="top10" dxfId="8572" priority="37" rank="1"/>
  </conditionalFormatting>
  <conditionalFormatting sqref="E115:O115">
    <cfRule type="top10" dxfId="8571" priority="36" rank="1"/>
  </conditionalFormatting>
  <conditionalFormatting sqref="E117:O117">
    <cfRule type="top10" dxfId="8570" priority="35" rank="1"/>
  </conditionalFormatting>
  <conditionalFormatting sqref="E119:O119">
    <cfRule type="top10" dxfId="8569" priority="34" rank="1"/>
  </conditionalFormatting>
  <conditionalFormatting sqref="E121:O121">
    <cfRule type="top10" dxfId="8568" priority="33" rank="1"/>
  </conditionalFormatting>
  <conditionalFormatting sqref="E123:O123">
    <cfRule type="top10" dxfId="8567" priority="32" rank="1"/>
  </conditionalFormatting>
  <conditionalFormatting sqref="E125:O125">
    <cfRule type="top10" dxfId="8566" priority="31" rank="1"/>
  </conditionalFormatting>
  <conditionalFormatting sqref="E127:O127">
    <cfRule type="top10" dxfId="8565" priority="30" rank="1"/>
  </conditionalFormatting>
  <conditionalFormatting sqref="E129:O129">
    <cfRule type="top10" dxfId="8564" priority="29" rank="1"/>
  </conditionalFormatting>
  <conditionalFormatting sqref="E131:O131">
    <cfRule type="top10" dxfId="8563" priority="28" rank="1"/>
  </conditionalFormatting>
  <conditionalFormatting sqref="E133:O133">
    <cfRule type="top10" dxfId="8562" priority="27" rank="1"/>
  </conditionalFormatting>
  <conditionalFormatting sqref="E135:O135">
    <cfRule type="top10" dxfId="8561" priority="26" rank="1"/>
  </conditionalFormatting>
  <conditionalFormatting sqref="E137:O137">
    <cfRule type="top10" dxfId="8560" priority="25" rank="1"/>
  </conditionalFormatting>
  <conditionalFormatting sqref="E139:O139">
    <cfRule type="top10" dxfId="8559" priority="24" rank="1"/>
  </conditionalFormatting>
  <conditionalFormatting sqref="E141:O141">
    <cfRule type="top10" dxfId="8558" priority="23" rank="1"/>
  </conditionalFormatting>
  <conditionalFormatting sqref="E143:O143">
    <cfRule type="top10" dxfId="8557" priority="22" rank="1"/>
  </conditionalFormatting>
  <conditionalFormatting sqref="E145:O145">
    <cfRule type="top10" dxfId="8556" priority="21" rank="1"/>
  </conditionalFormatting>
  <conditionalFormatting sqref="E147:O147">
    <cfRule type="top10" dxfId="8555" priority="20" rank="1"/>
  </conditionalFormatting>
  <conditionalFormatting sqref="E149:O149">
    <cfRule type="top10" dxfId="8554" priority="19" rank="1"/>
  </conditionalFormatting>
  <conditionalFormatting sqref="E151:O151">
    <cfRule type="top10" dxfId="8553" priority="18" rank="1"/>
  </conditionalFormatting>
  <conditionalFormatting sqref="E153:O153">
    <cfRule type="top10" dxfId="8552" priority="17" rank="1"/>
  </conditionalFormatting>
  <conditionalFormatting sqref="E155:O155">
    <cfRule type="top10" dxfId="8551" priority="16" rank="1"/>
  </conditionalFormatting>
  <conditionalFormatting sqref="E157:O157">
    <cfRule type="top10" dxfId="8550" priority="15" rank="1"/>
  </conditionalFormatting>
  <conditionalFormatting sqref="E159:O159">
    <cfRule type="top10" dxfId="8549" priority="14" rank="1"/>
  </conditionalFormatting>
  <conditionalFormatting sqref="E161:O161">
    <cfRule type="top10" dxfId="8548" priority="13" rank="1"/>
  </conditionalFormatting>
  <conditionalFormatting sqref="E163:O163">
    <cfRule type="top10" dxfId="8547" priority="12" rank="1"/>
  </conditionalFormatting>
  <conditionalFormatting sqref="E165:O165">
    <cfRule type="top10" dxfId="8546" priority="11" rank="1"/>
  </conditionalFormatting>
  <conditionalFormatting sqref="E167:O167">
    <cfRule type="top10" dxfId="8545" priority="10" rank="1"/>
  </conditionalFormatting>
  <conditionalFormatting sqref="E169:O169">
    <cfRule type="top10" dxfId="8544" priority="9" rank="1"/>
  </conditionalFormatting>
  <conditionalFormatting sqref="E171:O171">
    <cfRule type="top10" dxfId="8543" priority="8" rank="1"/>
  </conditionalFormatting>
  <conditionalFormatting sqref="E173:O173">
    <cfRule type="top10" dxfId="8542" priority="7" rank="1"/>
  </conditionalFormatting>
  <conditionalFormatting sqref="E175:O175">
    <cfRule type="top10" dxfId="8541" priority="6" rank="1"/>
  </conditionalFormatting>
  <conditionalFormatting sqref="E177:O177">
    <cfRule type="top10" dxfId="8540" priority="5" rank="1"/>
  </conditionalFormatting>
  <conditionalFormatting sqref="E179:O179">
    <cfRule type="top10" dxfId="8539" priority="4" rank="1"/>
  </conditionalFormatting>
  <conditionalFormatting sqref="E181:O181">
    <cfRule type="top10" dxfId="8538" priority="3" rank="1"/>
  </conditionalFormatting>
  <conditionalFormatting sqref="E183:O183">
    <cfRule type="top10" dxfId="8537" priority="2" rank="1"/>
  </conditionalFormatting>
  <conditionalFormatting sqref="E185:O185">
    <cfRule type="top10" dxfId="853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38</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14</v>
      </c>
      <c r="C10" s="52" t="s">
        <v>144</v>
      </c>
      <c r="D10" s="34">
        <v>69</v>
      </c>
      <c r="E10" s="35">
        <v>12</v>
      </c>
      <c r="F10" s="36">
        <v>16</v>
      </c>
      <c r="G10" s="36">
        <v>12</v>
      </c>
      <c r="H10" s="36">
        <v>6</v>
      </c>
      <c r="I10" s="36">
        <v>14</v>
      </c>
      <c r="J10" s="36">
        <v>7</v>
      </c>
      <c r="K10" s="36">
        <v>18</v>
      </c>
      <c r="L10" s="36">
        <v>2</v>
      </c>
      <c r="M10" s="36">
        <v>11</v>
      </c>
      <c r="N10" s="36">
        <v>3</v>
      </c>
      <c r="O10" s="36">
        <v>15</v>
      </c>
    </row>
    <row r="11" spans="1:15" ht="15.95" customHeight="1">
      <c r="B11" s="58"/>
      <c r="C11" s="53"/>
      <c r="D11" s="18">
        <v>1</v>
      </c>
      <c r="E11" s="19">
        <v>0.17391304347826086</v>
      </c>
      <c r="F11" s="20">
        <v>0.2318840579710145</v>
      </c>
      <c r="G11" s="20">
        <v>0.17391304347826086</v>
      </c>
      <c r="H11" s="20">
        <v>8.6956521739130432E-2</v>
      </c>
      <c r="I11" s="20">
        <v>0.20289855072463769</v>
      </c>
      <c r="J11" s="20">
        <v>0.10144927536231885</v>
      </c>
      <c r="K11" s="20">
        <v>0.2608695652173913</v>
      </c>
      <c r="L11" s="20">
        <v>2.8985507246376812E-2</v>
      </c>
      <c r="M11" s="20">
        <v>0.15942028985507245</v>
      </c>
      <c r="N11" s="20">
        <v>4.3478260869565216E-2</v>
      </c>
      <c r="O11" s="20">
        <v>0.21739130434782608</v>
      </c>
    </row>
    <row r="12" spans="1:15" ht="15.95" customHeight="1">
      <c r="B12" s="58"/>
      <c r="C12" s="54" t="s">
        <v>145</v>
      </c>
      <c r="D12" s="21">
        <v>118</v>
      </c>
      <c r="E12" s="22">
        <v>24</v>
      </c>
      <c r="F12" s="23">
        <v>25</v>
      </c>
      <c r="G12" s="23">
        <v>22</v>
      </c>
      <c r="H12" s="23">
        <v>11</v>
      </c>
      <c r="I12" s="23">
        <v>20</v>
      </c>
      <c r="J12" s="23">
        <v>8</v>
      </c>
      <c r="K12" s="23">
        <v>27</v>
      </c>
      <c r="L12" s="23">
        <v>2</v>
      </c>
      <c r="M12" s="23">
        <v>38</v>
      </c>
      <c r="N12" s="23">
        <v>7</v>
      </c>
      <c r="O12" s="23">
        <v>16</v>
      </c>
    </row>
    <row r="13" spans="1:15" ht="15.95" customHeight="1">
      <c r="B13" s="58"/>
      <c r="C13" s="53"/>
      <c r="D13" s="24">
        <v>1</v>
      </c>
      <c r="E13" s="19">
        <v>0.20338983050847459</v>
      </c>
      <c r="F13" s="20">
        <v>0.21186440677966101</v>
      </c>
      <c r="G13" s="20">
        <v>0.1864406779661017</v>
      </c>
      <c r="H13" s="20">
        <v>9.3220338983050849E-2</v>
      </c>
      <c r="I13" s="20">
        <v>0.16949152542372881</v>
      </c>
      <c r="J13" s="20">
        <v>6.7796610169491525E-2</v>
      </c>
      <c r="K13" s="20">
        <v>0.2288135593220339</v>
      </c>
      <c r="L13" s="20">
        <v>1.6949152542372881E-2</v>
      </c>
      <c r="M13" s="20">
        <v>0.32203389830508472</v>
      </c>
      <c r="N13" s="20">
        <v>5.9322033898305086E-2</v>
      </c>
      <c r="O13" s="20">
        <v>0.13559322033898305</v>
      </c>
    </row>
    <row r="14" spans="1:15" ht="15.95" customHeight="1">
      <c r="B14" s="58"/>
      <c r="C14" s="54" t="s">
        <v>136</v>
      </c>
      <c r="D14" s="21">
        <v>107</v>
      </c>
      <c r="E14" s="22">
        <v>24</v>
      </c>
      <c r="F14" s="23">
        <v>29</v>
      </c>
      <c r="G14" s="23">
        <v>25</v>
      </c>
      <c r="H14" s="23">
        <v>10</v>
      </c>
      <c r="I14" s="23">
        <v>19</v>
      </c>
      <c r="J14" s="23">
        <v>7</v>
      </c>
      <c r="K14" s="23">
        <v>20</v>
      </c>
      <c r="L14" s="23">
        <v>3</v>
      </c>
      <c r="M14" s="23">
        <v>26</v>
      </c>
      <c r="N14" s="23">
        <v>9</v>
      </c>
      <c r="O14" s="23">
        <v>15</v>
      </c>
    </row>
    <row r="15" spans="1:15" ht="15.95" customHeight="1">
      <c r="B15" s="58"/>
      <c r="C15" s="53"/>
      <c r="D15" s="24">
        <v>1</v>
      </c>
      <c r="E15" s="19">
        <v>0.22429906542056074</v>
      </c>
      <c r="F15" s="20">
        <v>0.27102803738317754</v>
      </c>
      <c r="G15" s="20">
        <v>0.23364485981308411</v>
      </c>
      <c r="H15" s="20">
        <v>9.3457943925233641E-2</v>
      </c>
      <c r="I15" s="20">
        <v>0.17757009345794392</v>
      </c>
      <c r="J15" s="20">
        <v>6.5420560747663545E-2</v>
      </c>
      <c r="K15" s="20">
        <v>0.18691588785046728</v>
      </c>
      <c r="L15" s="20">
        <v>2.8037383177570093E-2</v>
      </c>
      <c r="M15" s="20">
        <v>0.24299065420560748</v>
      </c>
      <c r="N15" s="20">
        <v>8.4112149532710276E-2</v>
      </c>
      <c r="O15" s="20">
        <v>0.14018691588785046</v>
      </c>
    </row>
    <row r="16" spans="1:15" ht="15.95" customHeight="1">
      <c r="B16" s="58"/>
      <c r="C16" s="54" t="s">
        <v>146</v>
      </c>
      <c r="D16" s="21">
        <v>443</v>
      </c>
      <c r="E16" s="22">
        <v>45</v>
      </c>
      <c r="F16" s="23">
        <v>82</v>
      </c>
      <c r="G16" s="23">
        <v>87</v>
      </c>
      <c r="H16" s="23">
        <v>24</v>
      </c>
      <c r="I16" s="23">
        <v>76</v>
      </c>
      <c r="J16" s="23">
        <v>18</v>
      </c>
      <c r="K16" s="23">
        <v>95</v>
      </c>
      <c r="L16" s="23">
        <v>0</v>
      </c>
      <c r="M16" s="23">
        <v>154</v>
      </c>
      <c r="N16" s="23">
        <v>25</v>
      </c>
      <c r="O16" s="23">
        <v>49</v>
      </c>
    </row>
    <row r="17" spans="1:15" ht="15.95" customHeight="1">
      <c r="B17" s="58"/>
      <c r="C17" s="53"/>
      <c r="D17" s="24">
        <v>1</v>
      </c>
      <c r="E17" s="19">
        <v>0.10158013544018059</v>
      </c>
      <c r="F17" s="20">
        <v>0.18510158013544017</v>
      </c>
      <c r="G17" s="20">
        <v>0.19638826185101579</v>
      </c>
      <c r="H17" s="20">
        <v>5.4176072234762979E-2</v>
      </c>
      <c r="I17" s="20">
        <v>0.17155756207674944</v>
      </c>
      <c r="J17" s="20">
        <v>4.0632054176072234E-2</v>
      </c>
      <c r="K17" s="20">
        <v>0.2144469525959368</v>
      </c>
      <c r="L17" s="20">
        <v>0</v>
      </c>
      <c r="M17" s="20">
        <v>0.34762979683972911</v>
      </c>
      <c r="N17" s="20">
        <v>5.6433408577878104E-2</v>
      </c>
      <c r="O17" s="20">
        <v>0.11060948081264109</v>
      </c>
    </row>
    <row r="18" spans="1:15" ht="15.95" customHeight="1">
      <c r="B18" s="58"/>
      <c r="C18" s="54" t="s">
        <v>147</v>
      </c>
      <c r="D18" s="21">
        <v>876</v>
      </c>
      <c r="E18" s="22">
        <v>138</v>
      </c>
      <c r="F18" s="23">
        <v>168</v>
      </c>
      <c r="G18" s="23">
        <v>198</v>
      </c>
      <c r="H18" s="23">
        <v>58</v>
      </c>
      <c r="I18" s="23">
        <v>132</v>
      </c>
      <c r="J18" s="23">
        <v>38</v>
      </c>
      <c r="K18" s="23">
        <v>209</v>
      </c>
      <c r="L18" s="23">
        <v>9</v>
      </c>
      <c r="M18" s="23">
        <v>297</v>
      </c>
      <c r="N18" s="23">
        <v>55</v>
      </c>
      <c r="O18" s="23">
        <v>76</v>
      </c>
    </row>
    <row r="19" spans="1:15" ht="15.95" customHeight="1">
      <c r="B19" s="58"/>
      <c r="C19" s="53"/>
      <c r="D19" s="24">
        <v>1</v>
      </c>
      <c r="E19" s="19">
        <v>0.15753424657534246</v>
      </c>
      <c r="F19" s="20">
        <v>0.19178082191780821</v>
      </c>
      <c r="G19" s="20">
        <v>0.22602739726027396</v>
      </c>
      <c r="H19" s="20">
        <v>6.6210045662100453E-2</v>
      </c>
      <c r="I19" s="20">
        <v>0.15068493150684931</v>
      </c>
      <c r="J19" s="20">
        <v>4.3378995433789952E-2</v>
      </c>
      <c r="K19" s="20">
        <v>0.23858447488584475</v>
      </c>
      <c r="L19" s="20">
        <v>1.0273972602739725E-2</v>
      </c>
      <c r="M19" s="20">
        <v>0.33904109589041098</v>
      </c>
      <c r="N19" s="20">
        <v>6.2785388127853878E-2</v>
      </c>
      <c r="O19" s="20">
        <v>8.6757990867579904E-2</v>
      </c>
    </row>
    <row r="20" spans="1:15" ht="15.95" customHeight="1">
      <c r="B20" s="58"/>
      <c r="C20" s="54" t="s">
        <v>148</v>
      </c>
      <c r="D20" s="21">
        <v>12124</v>
      </c>
      <c r="E20" s="22">
        <v>1948</v>
      </c>
      <c r="F20" s="23">
        <v>1853</v>
      </c>
      <c r="G20" s="23">
        <v>2055</v>
      </c>
      <c r="H20" s="23">
        <v>625</v>
      </c>
      <c r="I20" s="23">
        <v>2088</v>
      </c>
      <c r="J20" s="23">
        <v>581</v>
      </c>
      <c r="K20" s="23">
        <v>2841</v>
      </c>
      <c r="L20" s="23">
        <v>265</v>
      </c>
      <c r="M20" s="23">
        <v>3675</v>
      </c>
      <c r="N20" s="23">
        <v>1420</v>
      </c>
      <c r="O20" s="23">
        <v>1231</v>
      </c>
    </row>
    <row r="21" spans="1:15" ht="15.95" customHeight="1">
      <c r="B21" s="58"/>
      <c r="C21" s="59"/>
      <c r="D21" s="18">
        <v>1</v>
      </c>
      <c r="E21" s="32">
        <v>0.1606730451996041</v>
      </c>
      <c r="F21" s="33">
        <v>0.15283734741009566</v>
      </c>
      <c r="G21" s="33">
        <v>0.16949851534147145</v>
      </c>
      <c r="H21" s="33">
        <v>5.1550643352029031E-2</v>
      </c>
      <c r="I21" s="33">
        <v>0.1722203893104586</v>
      </c>
      <c r="J21" s="33">
        <v>4.7921478060046187E-2</v>
      </c>
      <c r="K21" s="33">
        <v>0.23432860442098316</v>
      </c>
      <c r="L21" s="33">
        <v>2.1857472781260309E-2</v>
      </c>
      <c r="M21" s="33">
        <v>0.30311778290993069</v>
      </c>
      <c r="N21" s="33">
        <v>0.11712306169580997</v>
      </c>
      <c r="O21" s="33">
        <v>0.10153414714615638</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535" priority="90" rank="1"/>
  </conditionalFormatting>
  <conditionalFormatting sqref="E11:O11">
    <cfRule type="top10" dxfId="8534" priority="89" rank="1"/>
  </conditionalFormatting>
  <conditionalFormatting sqref="E13:O13">
    <cfRule type="top10" dxfId="8533" priority="88" rank="1"/>
  </conditionalFormatting>
  <conditionalFormatting sqref="E15:O15">
    <cfRule type="top10" dxfId="8532" priority="87" rank="1"/>
  </conditionalFormatting>
  <conditionalFormatting sqref="E17:O17">
    <cfRule type="top10" dxfId="8531" priority="86" rank="1"/>
  </conditionalFormatting>
  <conditionalFormatting sqref="E19:O19">
    <cfRule type="top10" dxfId="8530" priority="85" rank="1"/>
  </conditionalFormatting>
  <conditionalFormatting sqref="E21:O21">
    <cfRule type="top10" dxfId="8529" priority="84" rank="1"/>
  </conditionalFormatting>
  <conditionalFormatting sqref="E23:O23">
    <cfRule type="top10" dxfId="8528" priority="82" rank="1"/>
  </conditionalFormatting>
  <conditionalFormatting sqref="E25:O25">
    <cfRule type="top10" dxfId="8527" priority="81" rank="1"/>
  </conditionalFormatting>
  <conditionalFormatting sqref="E27:O27">
    <cfRule type="top10" dxfId="8526" priority="80" rank="1"/>
  </conditionalFormatting>
  <conditionalFormatting sqref="E29:O29">
    <cfRule type="top10" dxfId="8525" priority="79" rank="1"/>
  </conditionalFormatting>
  <conditionalFormatting sqref="E31:O31">
    <cfRule type="top10" dxfId="8524" priority="78" rank="1"/>
  </conditionalFormatting>
  <conditionalFormatting sqref="E33:O33">
    <cfRule type="top10" dxfId="8523" priority="77" rank="1"/>
  </conditionalFormatting>
  <conditionalFormatting sqref="E35:O35">
    <cfRule type="top10" dxfId="8522" priority="76" rank="1"/>
  </conditionalFormatting>
  <conditionalFormatting sqref="E37:O37">
    <cfRule type="top10" dxfId="8521" priority="75" rank="1"/>
  </conditionalFormatting>
  <conditionalFormatting sqref="E39:O39">
    <cfRule type="top10" dxfId="8520" priority="74" rank="1"/>
  </conditionalFormatting>
  <conditionalFormatting sqref="E41:O41">
    <cfRule type="top10" dxfId="8519" priority="73" rank="1"/>
  </conditionalFormatting>
  <conditionalFormatting sqref="E43:O43">
    <cfRule type="top10" dxfId="8518" priority="72" rank="1"/>
  </conditionalFormatting>
  <conditionalFormatting sqref="E45:O45">
    <cfRule type="top10" dxfId="8517" priority="71" rank="1"/>
  </conditionalFormatting>
  <conditionalFormatting sqref="E47:O47">
    <cfRule type="top10" dxfId="8516" priority="70" rank="1"/>
  </conditionalFormatting>
  <conditionalFormatting sqref="E49:O49">
    <cfRule type="top10" dxfId="8515" priority="69" rank="1"/>
  </conditionalFormatting>
  <conditionalFormatting sqref="E51:O51">
    <cfRule type="top10" dxfId="8514" priority="68" rank="1"/>
  </conditionalFormatting>
  <conditionalFormatting sqref="E53:O53">
    <cfRule type="top10" dxfId="8513" priority="67" rank="1"/>
  </conditionalFormatting>
  <conditionalFormatting sqref="E55:O55">
    <cfRule type="top10" dxfId="8512" priority="66" rank="1"/>
  </conditionalFormatting>
  <conditionalFormatting sqref="E57:O57">
    <cfRule type="top10" dxfId="8511" priority="65" rank="1"/>
  </conditionalFormatting>
  <conditionalFormatting sqref="E59:O59">
    <cfRule type="top10" dxfId="8510" priority="64" rank="1"/>
  </conditionalFormatting>
  <conditionalFormatting sqref="E61:O61">
    <cfRule type="top10" dxfId="8509" priority="63" rank="1"/>
  </conditionalFormatting>
  <conditionalFormatting sqref="E63:O63">
    <cfRule type="top10" dxfId="8508" priority="62" rank="1"/>
  </conditionalFormatting>
  <conditionalFormatting sqref="E65:O65">
    <cfRule type="top10" dxfId="8507" priority="61" rank="1"/>
  </conditionalFormatting>
  <conditionalFormatting sqref="E67:O67">
    <cfRule type="top10" dxfId="8506" priority="60" rank="1"/>
  </conditionalFormatting>
  <conditionalFormatting sqref="E69:O69">
    <cfRule type="top10" dxfId="8505" priority="59" rank="1"/>
  </conditionalFormatting>
  <conditionalFormatting sqref="E71:O71">
    <cfRule type="top10" dxfId="8504" priority="58" rank="1"/>
  </conditionalFormatting>
  <conditionalFormatting sqref="E73:O73">
    <cfRule type="top10" dxfId="8503" priority="57" rank="1"/>
  </conditionalFormatting>
  <conditionalFormatting sqref="E75:O75">
    <cfRule type="top10" dxfId="8502" priority="56" rank="1"/>
  </conditionalFormatting>
  <conditionalFormatting sqref="E77:O77">
    <cfRule type="top10" dxfId="8501" priority="55" rank="1"/>
  </conditionalFormatting>
  <conditionalFormatting sqref="E79:O79">
    <cfRule type="top10" dxfId="8500" priority="54" rank="1"/>
  </conditionalFormatting>
  <conditionalFormatting sqref="E81:O81">
    <cfRule type="top10" dxfId="8499" priority="53" rank="1"/>
  </conditionalFormatting>
  <conditionalFormatting sqref="E83:O83">
    <cfRule type="top10" dxfId="8498" priority="52" rank="1"/>
  </conditionalFormatting>
  <conditionalFormatting sqref="E85:O85">
    <cfRule type="top10" dxfId="8497" priority="51" rank="1"/>
  </conditionalFormatting>
  <conditionalFormatting sqref="E87:O87">
    <cfRule type="top10" dxfId="8496" priority="50" rank="1"/>
  </conditionalFormatting>
  <conditionalFormatting sqref="E89:O89">
    <cfRule type="top10" dxfId="8495" priority="49" rank="1"/>
  </conditionalFormatting>
  <conditionalFormatting sqref="E91:O91">
    <cfRule type="top10" dxfId="8494" priority="48" rank="1"/>
  </conditionalFormatting>
  <conditionalFormatting sqref="E93:O93">
    <cfRule type="top10" dxfId="8493" priority="47" rank="1"/>
  </conditionalFormatting>
  <conditionalFormatting sqref="E95:O95">
    <cfRule type="top10" dxfId="8492" priority="46" rank="1"/>
  </conditionalFormatting>
  <conditionalFormatting sqref="E97:O97">
    <cfRule type="top10" dxfId="8491" priority="45" rank="1"/>
  </conditionalFormatting>
  <conditionalFormatting sqref="E99:O99">
    <cfRule type="top10" dxfId="8490" priority="44" rank="1"/>
  </conditionalFormatting>
  <conditionalFormatting sqref="E101:O101">
    <cfRule type="top10" dxfId="8489" priority="43" rank="1"/>
  </conditionalFormatting>
  <conditionalFormatting sqref="E103:O103">
    <cfRule type="top10" dxfId="8488" priority="42" rank="1"/>
  </conditionalFormatting>
  <conditionalFormatting sqref="E105:O105">
    <cfRule type="top10" dxfId="8487" priority="41" rank="1"/>
  </conditionalFormatting>
  <conditionalFormatting sqref="E107:O107">
    <cfRule type="top10" dxfId="8486" priority="40" rank="1"/>
  </conditionalFormatting>
  <conditionalFormatting sqref="E109:O109">
    <cfRule type="top10" dxfId="8485" priority="39" rank="1"/>
  </conditionalFormatting>
  <conditionalFormatting sqref="E111:O111">
    <cfRule type="top10" dxfId="8484" priority="38" rank="1"/>
  </conditionalFormatting>
  <conditionalFormatting sqref="E113:O113">
    <cfRule type="top10" dxfId="8483" priority="37" rank="1"/>
  </conditionalFormatting>
  <conditionalFormatting sqref="E115:O115">
    <cfRule type="top10" dxfId="8482" priority="36" rank="1"/>
  </conditionalFormatting>
  <conditionalFormatting sqref="E117:O117">
    <cfRule type="top10" dxfId="8481" priority="35" rank="1"/>
  </conditionalFormatting>
  <conditionalFormatting sqref="E119:O119">
    <cfRule type="top10" dxfId="8480" priority="34" rank="1"/>
  </conditionalFormatting>
  <conditionalFormatting sqref="E121:O121">
    <cfRule type="top10" dxfId="8479" priority="33" rank="1"/>
  </conditionalFormatting>
  <conditionalFormatting sqref="E123:O123">
    <cfRule type="top10" dxfId="8478" priority="32" rank="1"/>
  </conditionalFormatting>
  <conditionalFormatting sqref="E125:O125">
    <cfRule type="top10" dxfId="8477" priority="31" rank="1"/>
  </conditionalFormatting>
  <conditionalFormatting sqref="E127:O127">
    <cfRule type="top10" dxfId="8476" priority="30" rank="1"/>
  </conditionalFormatting>
  <conditionalFormatting sqref="E129:O129">
    <cfRule type="top10" dxfId="8475" priority="29" rank="1"/>
  </conditionalFormatting>
  <conditionalFormatting sqref="E131:O131">
    <cfRule type="top10" dxfId="8474" priority="28" rank="1"/>
  </conditionalFormatting>
  <conditionalFormatting sqref="E133:O133">
    <cfRule type="top10" dxfId="8473" priority="27" rank="1"/>
  </conditionalFormatting>
  <conditionalFormatting sqref="E135:O135">
    <cfRule type="top10" dxfId="8472" priority="26" rank="1"/>
  </conditionalFormatting>
  <conditionalFormatting sqref="E137:O137">
    <cfRule type="top10" dxfId="8471" priority="25" rank="1"/>
  </conditionalFormatting>
  <conditionalFormatting sqref="E139:O139">
    <cfRule type="top10" dxfId="8470" priority="24" rank="1"/>
  </conditionalFormatting>
  <conditionalFormatting sqref="E141:O141">
    <cfRule type="top10" dxfId="8469" priority="23" rank="1"/>
  </conditionalFormatting>
  <conditionalFormatting sqref="E143:O143">
    <cfRule type="top10" dxfId="8468" priority="22" rank="1"/>
  </conditionalFormatting>
  <conditionalFormatting sqref="E145:O145">
    <cfRule type="top10" dxfId="8467" priority="21" rank="1"/>
  </conditionalFormatting>
  <conditionalFormatting sqref="E147:O147">
    <cfRule type="top10" dxfId="8466" priority="20" rank="1"/>
  </conditionalFormatting>
  <conditionalFormatting sqref="E149:O149">
    <cfRule type="top10" dxfId="8465" priority="19" rank="1"/>
  </conditionalFormatting>
  <conditionalFormatting sqref="E151:O151">
    <cfRule type="top10" dxfId="8464" priority="18" rank="1"/>
  </conditionalFormatting>
  <conditionalFormatting sqref="E153:O153">
    <cfRule type="top10" dxfId="8463" priority="17" rank="1"/>
  </conditionalFormatting>
  <conditionalFormatting sqref="E155:O155">
    <cfRule type="top10" dxfId="8462" priority="16" rank="1"/>
  </conditionalFormatting>
  <conditionalFormatting sqref="E157:O157">
    <cfRule type="top10" dxfId="8461" priority="15" rank="1"/>
  </conditionalFormatting>
  <conditionalFormatting sqref="E159:O159">
    <cfRule type="top10" dxfId="8460" priority="14" rank="1"/>
  </conditionalFormatting>
  <conditionalFormatting sqref="E161:O161">
    <cfRule type="top10" dxfId="8459" priority="13" rank="1"/>
  </conditionalFormatting>
  <conditionalFormatting sqref="E163:O163">
    <cfRule type="top10" dxfId="8458" priority="12" rank="1"/>
  </conditionalFormatting>
  <conditionalFormatting sqref="E165:O165">
    <cfRule type="top10" dxfId="8457" priority="11" rank="1"/>
  </conditionalFormatting>
  <conditionalFormatting sqref="E167:O167">
    <cfRule type="top10" dxfId="8456" priority="10" rank="1"/>
  </conditionalFormatting>
  <conditionalFormatting sqref="E169:O169">
    <cfRule type="top10" dxfId="8455" priority="9" rank="1"/>
  </conditionalFormatting>
  <conditionalFormatting sqref="E171:O171">
    <cfRule type="top10" dxfId="8454" priority="8" rank="1"/>
  </conditionalFormatting>
  <conditionalFormatting sqref="E173:O173">
    <cfRule type="top10" dxfId="8453" priority="7" rank="1"/>
  </conditionalFormatting>
  <conditionalFormatting sqref="E175:O175">
    <cfRule type="top10" dxfId="8452" priority="6" rank="1"/>
  </conditionalFormatting>
  <conditionalFormatting sqref="E177:O177">
    <cfRule type="top10" dxfId="8451" priority="5" rank="1"/>
  </conditionalFormatting>
  <conditionalFormatting sqref="E179:O179">
    <cfRule type="top10" dxfId="8450" priority="4" rank="1"/>
  </conditionalFormatting>
  <conditionalFormatting sqref="E181:O181">
    <cfRule type="top10" dxfId="8449" priority="3" rank="1"/>
  </conditionalFormatting>
  <conditionalFormatting sqref="E183:O183">
    <cfRule type="top10" dxfId="8448" priority="2" rank="1"/>
  </conditionalFormatting>
  <conditionalFormatting sqref="E185:O185">
    <cfRule type="top10" dxfId="844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39</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16</v>
      </c>
      <c r="C10" s="52" t="s">
        <v>144</v>
      </c>
      <c r="D10" s="34">
        <v>36</v>
      </c>
      <c r="E10" s="35">
        <v>3</v>
      </c>
      <c r="F10" s="36">
        <v>5</v>
      </c>
      <c r="G10" s="36">
        <v>6</v>
      </c>
      <c r="H10" s="36">
        <v>3</v>
      </c>
      <c r="I10" s="36">
        <v>8</v>
      </c>
      <c r="J10" s="36">
        <v>3</v>
      </c>
      <c r="K10" s="36">
        <v>8</v>
      </c>
      <c r="L10" s="36">
        <v>2</v>
      </c>
      <c r="M10" s="36">
        <v>7</v>
      </c>
      <c r="N10" s="36">
        <v>2</v>
      </c>
      <c r="O10" s="36">
        <v>6</v>
      </c>
    </row>
    <row r="11" spans="1:15" ht="15.95" customHeight="1">
      <c r="B11" s="58"/>
      <c r="C11" s="53"/>
      <c r="D11" s="18">
        <v>1</v>
      </c>
      <c r="E11" s="19">
        <v>8.3333333333333329E-2</v>
      </c>
      <c r="F11" s="20">
        <v>0.1388888888888889</v>
      </c>
      <c r="G11" s="20">
        <v>0.16666666666666666</v>
      </c>
      <c r="H11" s="20">
        <v>8.3333333333333329E-2</v>
      </c>
      <c r="I11" s="20">
        <v>0.22222222222222221</v>
      </c>
      <c r="J11" s="20">
        <v>8.3333333333333329E-2</v>
      </c>
      <c r="K11" s="20">
        <v>0.22222222222222221</v>
      </c>
      <c r="L11" s="20">
        <v>5.5555555555555552E-2</v>
      </c>
      <c r="M11" s="20">
        <v>0.19444444444444445</v>
      </c>
      <c r="N11" s="20">
        <v>5.5555555555555552E-2</v>
      </c>
      <c r="O11" s="20">
        <v>0.16666666666666666</v>
      </c>
    </row>
    <row r="12" spans="1:15" ht="15.95" customHeight="1">
      <c r="B12" s="58"/>
      <c r="C12" s="54" t="s">
        <v>145</v>
      </c>
      <c r="D12" s="21">
        <v>35</v>
      </c>
      <c r="E12" s="22">
        <v>5</v>
      </c>
      <c r="F12" s="23">
        <v>8</v>
      </c>
      <c r="G12" s="23">
        <v>6</v>
      </c>
      <c r="H12" s="23">
        <v>3</v>
      </c>
      <c r="I12" s="23">
        <v>5</v>
      </c>
      <c r="J12" s="23">
        <v>2</v>
      </c>
      <c r="K12" s="23">
        <v>11</v>
      </c>
      <c r="L12" s="23">
        <v>0</v>
      </c>
      <c r="M12" s="23">
        <v>8</v>
      </c>
      <c r="N12" s="23">
        <v>3</v>
      </c>
      <c r="O12" s="23">
        <v>8</v>
      </c>
    </row>
    <row r="13" spans="1:15" ht="15.95" customHeight="1">
      <c r="B13" s="58"/>
      <c r="C13" s="53"/>
      <c r="D13" s="24">
        <v>1</v>
      </c>
      <c r="E13" s="19">
        <v>0.14285714285714285</v>
      </c>
      <c r="F13" s="20">
        <v>0.22857142857142856</v>
      </c>
      <c r="G13" s="20">
        <v>0.17142857142857143</v>
      </c>
      <c r="H13" s="20">
        <v>8.5714285714285715E-2</v>
      </c>
      <c r="I13" s="20">
        <v>0.14285714285714285</v>
      </c>
      <c r="J13" s="20">
        <v>5.7142857142857141E-2</v>
      </c>
      <c r="K13" s="20">
        <v>0.31428571428571428</v>
      </c>
      <c r="L13" s="20">
        <v>0</v>
      </c>
      <c r="M13" s="20">
        <v>0.22857142857142856</v>
      </c>
      <c r="N13" s="20">
        <v>8.5714285714285715E-2</v>
      </c>
      <c r="O13" s="20">
        <v>0.22857142857142856</v>
      </c>
    </row>
    <row r="14" spans="1:15" ht="15.95" customHeight="1">
      <c r="B14" s="58"/>
      <c r="C14" s="54" t="s">
        <v>136</v>
      </c>
      <c r="D14" s="21">
        <v>34</v>
      </c>
      <c r="E14" s="22">
        <v>6</v>
      </c>
      <c r="F14" s="23">
        <v>7</v>
      </c>
      <c r="G14" s="23">
        <v>7</v>
      </c>
      <c r="H14" s="23">
        <v>3</v>
      </c>
      <c r="I14" s="23">
        <v>5</v>
      </c>
      <c r="J14" s="23">
        <v>0</v>
      </c>
      <c r="K14" s="23">
        <v>7</v>
      </c>
      <c r="L14" s="23">
        <v>0</v>
      </c>
      <c r="M14" s="23">
        <v>8</v>
      </c>
      <c r="N14" s="23">
        <v>0</v>
      </c>
      <c r="O14" s="23">
        <v>8</v>
      </c>
    </row>
    <row r="15" spans="1:15" ht="15.95" customHeight="1">
      <c r="B15" s="58"/>
      <c r="C15" s="53"/>
      <c r="D15" s="24">
        <v>1</v>
      </c>
      <c r="E15" s="19">
        <v>0.17647058823529413</v>
      </c>
      <c r="F15" s="20">
        <v>0.20588235294117646</v>
      </c>
      <c r="G15" s="20">
        <v>0.20588235294117646</v>
      </c>
      <c r="H15" s="20">
        <v>8.8235294117647065E-2</v>
      </c>
      <c r="I15" s="20">
        <v>0.14705882352941177</v>
      </c>
      <c r="J15" s="20">
        <v>0</v>
      </c>
      <c r="K15" s="20">
        <v>0.20588235294117646</v>
      </c>
      <c r="L15" s="20">
        <v>0</v>
      </c>
      <c r="M15" s="20">
        <v>0.23529411764705882</v>
      </c>
      <c r="N15" s="20">
        <v>0</v>
      </c>
      <c r="O15" s="20">
        <v>0.23529411764705882</v>
      </c>
    </row>
    <row r="16" spans="1:15" ht="15.95" customHeight="1">
      <c r="B16" s="58"/>
      <c r="C16" s="54" t="s">
        <v>146</v>
      </c>
      <c r="D16" s="21">
        <v>232</v>
      </c>
      <c r="E16" s="22">
        <v>39</v>
      </c>
      <c r="F16" s="23">
        <v>53</v>
      </c>
      <c r="G16" s="23">
        <v>57</v>
      </c>
      <c r="H16" s="23">
        <v>16</v>
      </c>
      <c r="I16" s="23">
        <v>46</v>
      </c>
      <c r="J16" s="23">
        <v>12</v>
      </c>
      <c r="K16" s="23">
        <v>54</v>
      </c>
      <c r="L16" s="23">
        <v>3</v>
      </c>
      <c r="M16" s="23">
        <v>65</v>
      </c>
      <c r="N16" s="23">
        <v>9</v>
      </c>
      <c r="O16" s="23">
        <v>24</v>
      </c>
    </row>
    <row r="17" spans="1:15" ht="15.95" customHeight="1">
      <c r="B17" s="58"/>
      <c r="C17" s="53"/>
      <c r="D17" s="24">
        <v>1</v>
      </c>
      <c r="E17" s="19">
        <v>0.16810344827586207</v>
      </c>
      <c r="F17" s="20">
        <v>0.22844827586206898</v>
      </c>
      <c r="G17" s="20">
        <v>0.24568965517241378</v>
      </c>
      <c r="H17" s="20">
        <v>6.8965517241379309E-2</v>
      </c>
      <c r="I17" s="20">
        <v>0.19827586206896552</v>
      </c>
      <c r="J17" s="20">
        <v>5.1724137931034482E-2</v>
      </c>
      <c r="K17" s="20">
        <v>0.23275862068965517</v>
      </c>
      <c r="L17" s="20">
        <v>1.2931034482758621E-2</v>
      </c>
      <c r="M17" s="20">
        <v>0.28017241379310343</v>
      </c>
      <c r="N17" s="20">
        <v>3.8793103448275863E-2</v>
      </c>
      <c r="O17" s="20">
        <v>0.10344827586206896</v>
      </c>
    </row>
    <row r="18" spans="1:15" ht="15.95" customHeight="1">
      <c r="B18" s="58"/>
      <c r="C18" s="54" t="s">
        <v>147</v>
      </c>
      <c r="D18" s="21">
        <v>1261</v>
      </c>
      <c r="E18" s="22">
        <v>194</v>
      </c>
      <c r="F18" s="23">
        <v>234</v>
      </c>
      <c r="G18" s="23">
        <v>291</v>
      </c>
      <c r="H18" s="23">
        <v>99</v>
      </c>
      <c r="I18" s="23">
        <v>214</v>
      </c>
      <c r="J18" s="23">
        <v>60</v>
      </c>
      <c r="K18" s="23">
        <v>301</v>
      </c>
      <c r="L18" s="23">
        <v>15</v>
      </c>
      <c r="M18" s="23">
        <v>420</v>
      </c>
      <c r="N18" s="23">
        <v>85</v>
      </c>
      <c r="O18" s="23">
        <v>108</v>
      </c>
    </row>
    <row r="19" spans="1:15" ht="15.95" customHeight="1">
      <c r="B19" s="58"/>
      <c r="C19" s="53"/>
      <c r="D19" s="24">
        <v>1</v>
      </c>
      <c r="E19" s="19">
        <v>0.15384615384615385</v>
      </c>
      <c r="F19" s="20">
        <v>0.18556701030927836</v>
      </c>
      <c r="G19" s="20">
        <v>0.23076923076923078</v>
      </c>
      <c r="H19" s="20">
        <v>7.8509119746233147E-2</v>
      </c>
      <c r="I19" s="20">
        <v>0.16970658207771611</v>
      </c>
      <c r="J19" s="20">
        <v>4.7581284694686754E-2</v>
      </c>
      <c r="K19" s="20">
        <v>0.23869944488501191</v>
      </c>
      <c r="L19" s="20">
        <v>1.1895321173671689E-2</v>
      </c>
      <c r="M19" s="20">
        <v>0.33306899286280728</v>
      </c>
      <c r="N19" s="20">
        <v>6.7406819984139568E-2</v>
      </c>
      <c r="O19" s="20">
        <v>8.5646312450436163E-2</v>
      </c>
    </row>
    <row r="20" spans="1:15" ht="15.95" customHeight="1">
      <c r="B20" s="58"/>
      <c r="C20" s="54" t="s">
        <v>148</v>
      </c>
      <c r="D20" s="21">
        <v>11991</v>
      </c>
      <c r="E20" s="22">
        <v>1923</v>
      </c>
      <c r="F20" s="23">
        <v>1833</v>
      </c>
      <c r="G20" s="23">
        <v>2013</v>
      </c>
      <c r="H20" s="23">
        <v>601</v>
      </c>
      <c r="I20" s="23">
        <v>2056</v>
      </c>
      <c r="J20" s="23">
        <v>576</v>
      </c>
      <c r="K20" s="23">
        <v>2797</v>
      </c>
      <c r="L20" s="23">
        <v>259</v>
      </c>
      <c r="M20" s="23">
        <v>3655</v>
      </c>
      <c r="N20" s="23">
        <v>1412</v>
      </c>
      <c r="O20" s="23">
        <v>1204</v>
      </c>
    </row>
    <row r="21" spans="1:15" ht="15.95" customHeight="1">
      <c r="B21" s="58"/>
      <c r="C21" s="59"/>
      <c r="D21" s="18">
        <v>1</v>
      </c>
      <c r="E21" s="32">
        <v>0.16037027770828122</v>
      </c>
      <c r="F21" s="33">
        <v>0.15286464848636477</v>
      </c>
      <c r="G21" s="33">
        <v>0.16787590693019766</v>
      </c>
      <c r="H21" s="33">
        <v>5.0120924026353098E-2</v>
      </c>
      <c r="I21" s="33">
        <v>0.17146192978066885</v>
      </c>
      <c r="J21" s="33">
        <v>4.8036027020265201E-2</v>
      </c>
      <c r="K21" s="33">
        <v>0.23325827704111418</v>
      </c>
      <c r="L21" s="33">
        <v>2.1599532983070636E-2</v>
      </c>
      <c r="M21" s="33">
        <v>0.30481194229005087</v>
      </c>
      <c r="N21" s="33">
        <v>0.11775498290384455</v>
      </c>
      <c r="O21" s="33">
        <v>0.10040863981319323</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446" priority="90" rank="1"/>
  </conditionalFormatting>
  <conditionalFormatting sqref="E11:O11">
    <cfRule type="top10" dxfId="8445" priority="89" rank="1"/>
  </conditionalFormatting>
  <conditionalFormatting sqref="E13:O13">
    <cfRule type="top10" dxfId="8444" priority="88" rank="1"/>
  </conditionalFormatting>
  <conditionalFormatting sqref="E15:O15">
    <cfRule type="top10" dxfId="8443" priority="87" rank="1"/>
  </conditionalFormatting>
  <conditionalFormatting sqref="E17:O17">
    <cfRule type="top10" dxfId="8442" priority="86" rank="1"/>
  </conditionalFormatting>
  <conditionalFormatting sqref="E19:O19">
    <cfRule type="top10" dxfId="8441" priority="85" rank="1"/>
  </conditionalFormatting>
  <conditionalFormatting sqref="E21:O21">
    <cfRule type="top10" dxfId="8440" priority="84" rank="1"/>
  </conditionalFormatting>
  <conditionalFormatting sqref="E23:O23">
    <cfRule type="top10" dxfId="8439" priority="82" rank="1"/>
  </conditionalFormatting>
  <conditionalFormatting sqref="E25:O25">
    <cfRule type="top10" dxfId="8438" priority="81" rank="1"/>
  </conditionalFormatting>
  <conditionalFormatting sqref="E27:O27">
    <cfRule type="top10" dxfId="8437" priority="80" rank="1"/>
  </conditionalFormatting>
  <conditionalFormatting sqref="E29:O29">
    <cfRule type="top10" dxfId="8436" priority="79" rank="1"/>
  </conditionalFormatting>
  <conditionalFormatting sqref="E31:O31">
    <cfRule type="top10" dxfId="8435" priority="78" rank="1"/>
  </conditionalFormatting>
  <conditionalFormatting sqref="E33:O33">
    <cfRule type="top10" dxfId="8434" priority="77" rank="1"/>
  </conditionalFormatting>
  <conditionalFormatting sqref="E35:O35">
    <cfRule type="top10" dxfId="8433" priority="76" rank="1"/>
  </conditionalFormatting>
  <conditionalFormatting sqref="E37:O37">
    <cfRule type="top10" dxfId="8432" priority="75" rank="1"/>
  </conditionalFormatting>
  <conditionalFormatting sqref="E39:O39">
    <cfRule type="top10" dxfId="8431" priority="74" rank="1"/>
  </conditionalFormatting>
  <conditionalFormatting sqref="E41:O41">
    <cfRule type="top10" dxfId="8430" priority="73" rank="1"/>
  </conditionalFormatting>
  <conditionalFormatting sqref="E43:O43">
    <cfRule type="top10" dxfId="8429" priority="72" rank="1"/>
  </conditionalFormatting>
  <conditionalFormatting sqref="E45:O45">
    <cfRule type="top10" dxfId="8428" priority="71" rank="1"/>
  </conditionalFormatting>
  <conditionalFormatting sqref="E47:O47">
    <cfRule type="top10" dxfId="8427" priority="70" rank="1"/>
  </conditionalFormatting>
  <conditionalFormatting sqref="E49:O49">
    <cfRule type="top10" dxfId="8426" priority="69" rank="1"/>
  </conditionalFormatting>
  <conditionalFormatting sqref="E51:O51">
    <cfRule type="top10" dxfId="8425" priority="68" rank="1"/>
  </conditionalFormatting>
  <conditionalFormatting sqref="E53:O53">
    <cfRule type="top10" dxfId="8424" priority="67" rank="1"/>
  </conditionalFormatting>
  <conditionalFormatting sqref="E55:O55">
    <cfRule type="top10" dxfId="8423" priority="66" rank="1"/>
  </conditionalFormatting>
  <conditionalFormatting sqref="E57:O57">
    <cfRule type="top10" dxfId="8422" priority="65" rank="1"/>
  </conditionalFormatting>
  <conditionalFormatting sqref="E59:O59">
    <cfRule type="top10" dxfId="8421" priority="64" rank="1"/>
  </conditionalFormatting>
  <conditionalFormatting sqref="E61:O61">
    <cfRule type="top10" dxfId="8420" priority="63" rank="1"/>
  </conditionalFormatting>
  <conditionalFormatting sqref="E63:O63">
    <cfRule type="top10" dxfId="8419" priority="62" rank="1"/>
  </conditionalFormatting>
  <conditionalFormatting sqref="E65:O65">
    <cfRule type="top10" dxfId="8418" priority="61" rank="1"/>
  </conditionalFormatting>
  <conditionalFormatting sqref="E67:O67">
    <cfRule type="top10" dxfId="8417" priority="60" rank="1"/>
  </conditionalFormatting>
  <conditionalFormatting sqref="E69:O69">
    <cfRule type="top10" dxfId="8416" priority="59" rank="1"/>
  </conditionalFormatting>
  <conditionalFormatting sqref="E71:O71">
    <cfRule type="top10" dxfId="8415" priority="58" rank="1"/>
  </conditionalFormatting>
  <conditionalFormatting sqref="E73:O73">
    <cfRule type="top10" dxfId="8414" priority="57" rank="1"/>
  </conditionalFormatting>
  <conditionalFormatting sqref="E75:O75">
    <cfRule type="top10" dxfId="8413" priority="56" rank="1"/>
  </conditionalFormatting>
  <conditionalFormatting sqref="E77:O77">
    <cfRule type="top10" dxfId="8412" priority="55" rank="1"/>
  </conditionalFormatting>
  <conditionalFormatting sqref="E79:O79">
    <cfRule type="top10" dxfId="8411" priority="54" rank="1"/>
  </conditionalFormatting>
  <conditionalFormatting sqref="E81:O81">
    <cfRule type="top10" dxfId="8410" priority="53" rank="1"/>
  </conditionalFormatting>
  <conditionalFormatting sqref="E83:O83">
    <cfRule type="top10" dxfId="8409" priority="52" rank="1"/>
  </conditionalFormatting>
  <conditionalFormatting sqref="E85:O85">
    <cfRule type="top10" dxfId="8408" priority="51" rank="1"/>
  </conditionalFormatting>
  <conditionalFormatting sqref="E87:O87">
    <cfRule type="top10" dxfId="8407" priority="50" rank="1"/>
  </conditionalFormatting>
  <conditionalFormatting sqref="E89:O89">
    <cfRule type="top10" dxfId="8406" priority="49" rank="1"/>
  </conditionalFormatting>
  <conditionalFormatting sqref="E91:O91">
    <cfRule type="top10" dxfId="8405" priority="48" rank="1"/>
  </conditionalFormatting>
  <conditionalFormatting sqref="E93:O93">
    <cfRule type="top10" dxfId="8404" priority="47" rank="1"/>
  </conditionalFormatting>
  <conditionalFormatting sqref="E95:O95">
    <cfRule type="top10" dxfId="8403" priority="46" rank="1"/>
  </conditionalFormatting>
  <conditionalFormatting sqref="E97:O97">
    <cfRule type="top10" dxfId="8402" priority="45" rank="1"/>
  </conditionalFormatting>
  <conditionalFormatting sqref="E99:O99">
    <cfRule type="top10" dxfId="8401" priority="44" rank="1"/>
  </conditionalFormatting>
  <conditionalFormatting sqref="E101:O101">
    <cfRule type="top10" dxfId="8400" priority="43" rank="1"/>
  </conditionalFormatting>
  <conditionalFormatting sqref="E103:O103">
    <cfRule type="top10" dxfId="8399" priority="42" rank="1"/>
  </conditionalFormatting>
  <conditionalFormatting sqref="E105:O105">
    <cfRule type="top10" dxfId="8398" priority="41" rank="1"/>
  </conditionalFormatting>
  <conditionalFormatting sqref="E107:O107">
    <cfRule type="top10" dxfId="8397" priority="40" rank="1"/>
  </conditionalFormatting>
  <conditionalFormatting sqref="E109:O109">
    <cfRule type="top10" dxfId="8396" priority="39" rank="1"/>
  </conditionalFormatting>
  <conditionalFormatting sqref="E111:O111">
    <cfRule type="top10" dxfId="8395" priority="38" rank="1"/>
  </conditionalFormatting>
  <conditionalFormatting sqref="E113:O113">
    <cfRule type="top10" dxfId="8394" priority="37" rank="1"/>
  </conditionalFormatting>
  <conditionalFormatting sqref="E115:O115">
    <cfRule type="top10" dxfId="8393" priority="36" rank="1"/>
  </conditionalFormatting>
  <conditionalFormatting sqref="E117:O117">
    <cfRule type="top10" dxfId="8392" priority="35" rank="1"/>
  </conditionalFormatting>
  <conditionalFormatting sqref="E119:O119">
    <cfRule type="top10" dxfId="8391" priority="34" rank="1"/>
  </conditionalFormatting>
  <conditionalFormatting sqref="E121:O121">
    <cfRule type="top10" dxfId="8390" priority="33" rank="1"/>
  </conditionalFormatting>
  <conditionalFormatting sqref="E123:O123">
    <cfRule type="top10" dxfId="8389" priority="32" rank="1"/>
  </conditionalFormatting>
  <conditionalFormatting sqref="E125:O125">
    <cfRule type="top10" dxfId="8388" priority="31" rank="1"/>
  </conditionalFormatting>
  <conditionalFormatting sqref="E127:O127">
    <cfRule type="top10" dxfId="8387" priority="30" rank="1"/>
  </conditionalFormatting>
  <conditionalFormatting sqref="E129:O129">
    <cfRule type="top10" dxfId="8386" priority="29" rank="1"/>
  </conditionalFormatting>
  <conditionalFormatting sqref="E131:O131">
    <cfRule type="top10" dxfId="8385" priority="28" rank="1"/>
  </conditionalFormatting>
  <conditionalFormatting sqref="E133:O133">
    <cfRule type="top10" dxfId="8384" priority="27" rank="1"/>
  </conditionalFormatting>
  <conditionalFormatting sqref="E135:O135">
    <cfRule type="top10" dxfId="8383" priority="26" rank="1"/>
  </conditionalFormatting>
  <conditionalFormatting sqref="E137:O137">
    <cfRule type="top10" dxfId="8382" priority="25" rank="1"/>
  </conditionalFormatting>
  <conditionalFormatting sqref="E139:O139">
    <cfRule type="top10" dxfId="8381" priority="24" rank="1"/>
  </conditionalFormatting>
  <conditionalFormatting sqref="E141:O141">
    <cfRule type="top10" dxfId="8380" priority="23" rank="1"/>
  </conditionalFormatting>
  <conditionalFormatting sqref="E143:O143">
    <cfRule type="top10" dxfId="8379" priority="22" rank="1"/>
  </conditionalFormatting>
  <conditionalFormatting sqref="E145:O145">
    <cfRule type="top10" dxfId="8378" priority="21" rank="1"/>
  </conditionalFormatting>
  <conditionalFormatting sqref="E147:O147">
    <cfRule type="top10" dxfId="8377" priority="20" rank="1"/>
  </conditionalFormatting>
  <conditionalFormatting sqref="E149:O149">
    <cfRule type="top10" dxfId="8376" priority="19" rank="1"/>
  </conditionalFormatting>
  <conditionalFormatting sqref="E151:O151">
    <cfRule type="top10" dxfId="8375" priority="18" rank="1"/>
  </conditionalFormatting>
  <conditionalFormatting sqref="E153:O153">
    <cfRule type="top10" dxfId="8374" priority="17" rank="1"/>
  </conditionalFormatting>
  <conditionalFormatting sqref="E155:O155">
    <cfRule type="top10" dxfId="8373" priority="16" rank="1"/>
  </conditionalFormatting>
  <conditionalFormatting sqref="E157:O157">
    <cfRule type="top10" dxfId="8372" priority="15" rank="1"/>
  </conditionalFormatting>
  <conditionalFormatting sqref="E159:O159">
    <cfRule type="top10" dxfId="8371" priority="14" rank="1"/>
  </conditionalFormatting>
  <conditionalFormatting sqref="E161:O161">
    <cfRule type="top10" dxfId="8370" priority="13" rank="1"/>
  </conditionalFormatting>
  <conditionalFormatting sqref="E163:O163">
    <cfRule type="top10" dxfId="8369" priority="12" rank="1"/>
  </conditionalFormatting>
  <conditionalFormatting sqref="E165:O165">
    <cfRule type="top10" dxfId="8368" priority="11" rank="1"/>
  </conditionalFormatting>
  <conditionalFormatting sqref="E167:O167">
    <cfRule type="top10" dxfId="8367" priority="10" rank="1"/>
  </conditionalFormatting>
  <conditionalFormatting sqref="E169:O169">
    <cfRule type="top10" dxfId="8366" priority="9" rank="1"/>
  </conditionalFormatting>
  <conditionalFormatting sqref="E171:O171">
    <cfRule type="top10" dxfId="8365" priority="8" rank="1"/>
  </conditionalFormatting>
  <conditionalFormatting sqref="E173:O173">
    <cfRule type="top10" dxfId="8364" priority="7" rank="1"/>
  </conditionalFormatting>
  <conditionalFormatting sqref="E175:O175">
    <cfRule type="top10" dxfId="8363" priority="6" rank="1"/>
  </conditionalFormatting>
  <conditionalFormatting sqref="E177:O177">
    <cfRule type="top10" dxfId="8362" priority="5" rank="1"/>
  </conditionalFormatting>
  <conditionalFormatting sqref="E179:O179">
    <cfRule type="top10" dxfId="8361" priority="4" rank="1"/>
  </conditionalFormatting>
  <conditionalFormatting sqref="E181:O181">
    <cfRule type="top10" dxfId="8360" priority="3" rank="1"/>
  </conditionalFormatting>
  <conditionalFormatting sqref="E183:O183">
    <cfRule type="top10" dxfId="8359" priority="2" rank="1"/>
  </conditionalFormatting>
  <conditionalFormatting sqref="E185:O185">
    <cfRule type="top10" dxfId="835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306</v>
      </c>
    </row>
    <row r="3" spans="1:15" ht="15" customHeight="1">
      <c r="B3" s="4"/>
    </row>
    <row r="4" spans="1:15" ht="15" customHeight="1">
      <c r="B4" s="4" t="s">
        <v>40</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18</v>
      </c>
      <c r="C10" s="52" t="s">
        <v>144</v>
      </c>
      <c r="D10" s="34">
        <v>68</v>
      </c>
      <c r="E10" s="35">
        <v>7</v>
      </c>
      <c r="F10" s="36">
        <v>14</v>
      </c>
      <c r="G10" s="36">
        <v>7</v>
      </c>
      <c r="H10" s="36">
        <v>2</v>
      </c>
      <c r="I10" s="36">
        <v>10</v>
      </c>
      <c r="J10" s="36">
        <v>2</v>
      </c>
      <c r="K10" s="36">
        <v>13</v>
      </c>
      <c r="L10" s="36">
        <v>0</v>
      </c>
      <c r="M10" s="36">
        <v>27</v>
      </c>
      <c r="N10" s="36">
        <v>8</v>
      </c>
      <c r="O10" s="36">
        <v>4</v>
      </c>
    </row>
    <row r="11" spans="1:15" ht="15.95" customHeight="1">
      <c r="B11" s="58"/>
      <c r="C11" s="53"/>
      <c r="D11" s="18">
        <v>1</v>
      </c>
      <c r="E11" s="19">
        <v>0.10294117647058823</v>
      </c>
      <c r="F11" s="20">
        <v>0.20588235294117646</v>
      </c>
      <c r="G11" s="20">
        <v>0.10294117647058823</v>
      </c>
      <c r="H11" s="20">
        <v>2.9411764705882353E-2</v>
      </c>
      <c r="I11" s="20">
        <v>0.14705882352941177</v>
      </c>
      <c r="J11" s="20">
        <v>2.9411764705882353E-2</v>
      </c>
      <c r="K11" s="20">
        <v>0.19117647058823528</v>
      </c>
      <c r="L11" s="20">
        <v>0</v>
      </c>
      <c r="M11" s="20">
        <v>0.39705882352941174</v>
      </c>
      <c r="N11" s="20">
        <v>0.11764705882352941</v>
      </c>
      <c r="O11" s="20">
        <v>5.8823529411764705E-2</v>
      </c>
    </row>
    <row r="12" spans="1:15" ht="15.95" customHeight="1">
      <c r="B12" s="58"/>
      <c r="C12" s="54" t="s">
        <v>145</v>
      </c>
      <c r="D12" s="21">
        <v>41</v>
      </c>
      <c r="E12" s="22">
        <v>4</v>
      </c>
      <c r="F12" s="23">
        <v>7</v>
      </c>
      <c r="G12" s="23">
        <v>6</v>
      </c>
      <c r="H12" s="23">
        <v>1</v>
      </c>
      <c r="I12" s="23">
        <v>8</v>
      </c>
      <c r="J12" s="23">
        <v>1</v>
      </c>
      <c r="K12" s="23">
        <v>9</v>
      </c>
      <c r="L12" s="23">
        <v>1</v>
      </c>
      <c r="M12" s="23">
        <v>9</v>
      </c>
      <c r="N12" s="23">
        <v>5</v>
      </c>
      <c r="O12" s="23">
        <v>6</v>
      </c>
    </row>
    <row r="13" spans="1:15" ht="15.95" customHeight="1">
      <c r="B13" s="58"/>
      <c r="C13" s="53"/>
      <c r="D13" s="24">
        <v>1</v>
      </c>
      <c r="E13" s="19">
        <v>9.7560975609756101E-2</v>
      </c>
      <c r="F13" s="20">
        <v>0.17073170731707318</v>
      </c>
      <c r="G13" s="20">
        <v>0.14634146341463414</v>
      </c>
      <c r="H13" s="20">
        <v>2.4390243902439025E-2</v>
      </c>
      <c r="I13" s="20">
        <v>0.1951219512195122</v>
      </c>
      <c r="J13" s="20">
        <v>2.4390243902439025E-2</v>
      </c>
      <c r="K13" s="20">
        <v>0.21951219512195122</v>
      </c>
      <c r="L13" s="20">
        <v>2.4390243902439025E-2</v>
      </c>
      <c r="M13" s="20">
        <v>0.21951219512195122</v>
      </c>
      <c r="N13" s="20">
        <v>0.12195121951219512</v>
      </c>
      <c r="O13" s="20">
        <v>0.14634146341463414</v>
      </c>
    </row>
    <row r="14" spans="1:15" ht="15.95" customHeight="1">
      <c r="B14" s="58"/>
      <c r="C14" s="54" t="s">
        <v>136</v>
      </c>
      <c r="D14" s="21">
        <v>24</v>
      </c>
      <c r="E14" s="22">
        <v>8</v>
      </c>
      <c r="F14" s="23">
        <v>4</v>
      </c>
      <c r="G14" s="23">
        <v>3</v>
      </c>
      <c r="H14" s="23">
        <v>0</v>
      </c>
      <c r="I14" s="23">
        <v>4</v>
      </c>
      <c r="J14" s="23">
        <v>0</v>
      </c>
      <c r="K14" s="23">
        <v>7</v>
      </c>
      <c r="L14" s="23">
        <v>0</v>
      </c>
      <c r="M14" s="23">
        <v>6</v>
      </c>
      <c r="N14" s="23">
        <v>1</v>
      </c>
      <c r="O14" s="23">
        <v>5</v>
      </c>
    </row>
    <row r="15" spans="1:15" ht="15.95" customHeight="1">
      <c r="B15" s="58"/>
      <c r="C15" s="53"/>
      <c r="D15" s="24">
        <v>1</v>
      </c>
      <c r="E15" s="19">
        <v>0.33333333333333331</v>
      </c>
      <c r="F15" s="20">
        <v>0.16666666666666666</v>
      </c>
      <c r="G15" s="20">
        <v>0.125</v>
      </c>
      <c r="H15" s="20">
        <v>0</v>
      </c>
      <c r="I15" s="20">
        <v>0.16666666666666666</v>
      </c>
      <c r="J15" s="20">
        <v>0</v>
      </c>
      <c r="K15" s="20">
        <v>0.29166666666666669</v>
      </c>
      <c r="L15" s="20">
        <v>0</v>
      </c>
      <c r="M15" s="20">
        <v>0.25</v>
      </c>
      <c r="N15" s="20">
        <v>4.1666666666666664E-2</v>
      </c>
      <c r="O15" s="20">
        <v>0.20833333333333334</v>
      </c>
    </row>
    <row r="16" spans="1:15" ht="15.95" customHeight="1">
      <c r="B16" s="58"/>
      <c r="C16" s="54" t="s">
        <v>146</v>
      </c>
      <c r="D16" s="21">
        <v>27</v>
      </c>
      <c r="E16" s="22">
        <v>2</v>
      </c>
      <c r="F16" s="23">
        <v>5</v>
      </c>
      <c r="G16" s="23">
        <v>4</v>
      </c>
      <c r="H16" s="23">
        <v>2</v>
      </c>
      <c r="I16" s="23">
        <v>6</v>
      </c>
      <c r="J16" s="23">
        <v>1</v>
      </c>
      <c r="K16" s="23">
        <v>8</v>
      </c>
      <c r="L16" s="23">
        <v>1</v>
      </c>
      <c r="M16" s="23">
        <v>8</v>
      </c>
      <c r="N16" s="23">
        <v>1</v>
      </c>
      <c r="O16" s="23">
        <v>2</v>
      </c>
    </row>
    <row r="17" spans="1:15" ht="15.95" customHeight="1">
      <c r="B17" s="58"/>
      <c r="C17" s="53"/>
      <c r="D17" s="24">
        <v>1</v>
      </c>
      <c r="E17" s="19">
        <v>7.407407407407407E-2</v>
      </c>
      <c r="F17" s="20">
        <v>0.18518518518518517</v>
      </c>
      <c r="G17" s="20">
        <v>0.14814814814814814</v>
      </c>
      <c r="H17" s="20">
        <v>7.407407407407407E-2</v>
      </c>
      <c r="I17" s="20">
        <v>0.22222222222222221</v>
      </c>
      <c r="J17" s="20">
        <v>3.7037037037037035E-2</v>
      </c>
      <c r="K17" s="20">
        <v>0.29629629629629628</v>
      </c>
      <c r="L17" s="20">
        <v>3.7037037037037035E-2</v>
      </c>
      <c r="M17" s="20">
        <v>0.29629629629629628</v>
      </c>
      <c r="N17" s="20">
        <v>3.7037037037037035E-2</v>
      </c>
      <c r="O17" s="20">
        <v>7.407407407407407E-2</v>
      </c>
    </row>
    <row r="18" spans="1:15" ht="15.95" customHeight="1">
      <c r="B18" s="58"/>
      <c r="C18" s="54" t="s">
        <v>147</v>
      </c>
      <c r="D18" s="21">
        <v>44</v>
      </c>
      <c r="E18" s="22">
        <v>7</v>
      </c>
      <c r="F18" s="23">
        <v>5</v>
      </c>
      <c r="G18" s="23">
        <v>5</v>
      </c>
      <c r="H18" s="23">
        <v>2</v>
      </c>
      <c r="I18" s="23">
        <v>7</v>
      </c>
      <c r="J18" s="23">
        <v>1</v>
      </c>
      <c r="K18" s="23">
        <v>10</v>
      </c>
      <c r="L18" s="23">
        <v>3</v>
      </c>
      <c r="M18" s="23">
        <v>16</v>
      </c>
      <c r="N18" s="23">
        <v>4</v>
      </c>
      <c r="O18" s="23">
        <v>3</v>
      </c>
    </row>
    <row r="19" spans="1:15" ht="15.95" customHeight="1">
      <c r="B19" s="58"/>
      <c r="C19" s="53"/>
      <c r="D19" s="24">
        <v>1</v>
      </c>
      <c r="E19" s="19">
        <v>0.15909090909090909</v>
      </c>
      <c r="F19" s="20">
        <v>0.11363636363636363</v>
      </c>
      <c r="G19" s="20">
        <v>0.11363636363636363</v>
      </c>
      <c r="H19" s="20">
        <v>4.5454545454545456E-2</v>
      </c>
      <c r="I19" s="20">
        <v>0.15909090909090909</v>
      </c>
      <c r="J19" s="20">
        <v>2.2727272727272728E-2</v>
      </c>
      <c r="K19" s="20">
        <v>0.22727272727272727</v>
      </c>
      <c r="L19" s="20">
        <v>6.8181818181818177E-2</v>
      </c>
      <c r="M19" s="20">
        <v>0.36363636363636365</v>
      </c>
      <c r="N19" s="20">
        <v>9.0909090909090912E-2</v>
      </c>
      <c r="O19" s="20">
        <v>6.8181818181818177E-2</v>
      </c>
    </row>
    <row r="20" spans="1:15" ht="15.95" customHeight="1">
      <c r="B20" s="58"/>
      <c r="C20" s="54" t="s">
        <v>148</v>
      </c>
      <c r="D20" s="21">
        <v>13150</v>
      </c>
      <c r="E20" s="22">
        <v>2102</v>
      </c>
      <c r="F20" s="23">
        <v>2058</v>
      </c>
      <c r="G20" s="23">
        <v>2299</v>
      </c>
      <c r="H20" s="23">
        <v>696</v>
      </c>
      <c r="I20" s="23">
        <v>2248</v>
      </c>
      <c r="J20" s="23">
        <v>631</v>
      </c>
      <c r="K20" s="23">
        <v>3074</v>
      </c>
      <c r="L20" s="23">
        <v>269</v>
      </c>
      <c r="M20" s="23">
        <v>4041</v>
      </c>
      <c r="N20" s="23">
        <v>1481</v>
      </c>
      <c r="O20" s="23">
        <v>1299</v>
      </c>
    </row>
    <row r="21" spans="1:15" ht="15.95" customHeight="1">
      <c r="B21" s="58"/>
      <c r="C21" s="59"/>
      <c r="D21" s="18">
        <v>1</v>
      </c>
      <c r="E21" s="32">
        <v>0.15984790874524715</v>
      </c>
      <c r="F21" s="33">
        <v>0.15650190114068441</v>
      </c>
      <c r="G21" s="33">
        <v>0.17482889733840304</v>
      </c>
      <c r="H21" s="33">
        <v>5.2927756653992394E-2</v>
      </c>
      <c r="I21" s="33">
        <v>0.17095057034220532</v>
      </c>
      <c r="J21" s="33">
        <v>4.7984790874524716E-2</v>
      </c>
      <c r="K21" s="33">
        <v>0.23376425855513308</v>
      </c>
      <c r="L21" s="33">
        <v>2.0456273764258556E-2</v>
      </c>
      <c r="M21" s="33">
        <v>0.30730038022813688</v>
      </c>
      <c r="N21" s="33">
        <v>0.11262357414448669</v>
      </c>
      <c r="O21" s="33">
        <v>9.8783269961977185E-2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8357" priority="90" rank="1"/>
  </conditionalFormatting>
  <conditionalFormatting sqref="E11:O11">
    <cfRule type="top10" dxfId="8356" priority="89" rank="1"/>
  </conditionalFormatting>
  <conditionalFormatting sqref="E13:O13">
    <cfRule type="top10" dxfId="8355" priority="88" rank="1"/>
  </conditionalFormatting>
  <conditionalFormatting sqref="E15:O15">
    <cfRule type="top10" dxfId="8354" priority="87" rank="1"/>
  </conditionalFormatting>
  <conditionalFormatting sqref="E17:O17">
    <cfRule type="top10" dxfId="8353" priority="86" rank="1"/>
  </conditionalFormatting>
  <conditionalFormatting sqref="E19:O19">
    <cfRule type="top10" dxfId="8352" priority="85" rank="1"/>
  </conditionalFormatting>
  <conditionalFormatting sqref="E21:O21">
    <cfRule type="top10" dxfId="8351" priority="84" rank="1"/>
  </conditionalFormatting>
  <conditionalFormatting sqref="E23:O23">
    <cfRule type="top10" dxfId="8350" priority="82" rank="1"/>
  </conditionalFormatting>
  <conditionalFormatting sqref="E25:O25">
    <cfRule type="top10" dxfId="8349" priority="81" rank="1"/>
  </conditionalFormatting>
  <conditionalFormatting sqref="E27:O27">
    <cfRule type="top10" dxfId="8348" priority="80" rank="1"/>
  </conditionalFormatting>
  <conditionalFormatting sqref="E29:O29">
    <cfRule type="top10" dxfId="8347" priority="79" rank="1"/>
  </conditionalFormatting>
  <conditionalFormatting sqref="E31:O31">
    <cfRule type="top10" dxfId="8346" priority="78" rank="1"/>
  </conditionalFormatting>
  <conditionalFormatting sqref="E33:O33">
    <cfRule type="top10" dxfId="8345" priority="77" rank="1"/>
  </conditionalFormatting>
  <conditionalFormatting sqref="E35:O35">
    <cfRule type="top10" dxfId="8344" priority="76" rank="1"/>
  </conditionalFormatting>
  <conditionalFormatting sqref="E37:O37">
    <cfRule type="top10" dxfId="8343" priority="75" rank="1"/>
  </conditionalFormatting>
  <conditionalFormatting sqref="E39:O39">
    <cfRule type="top10" dxfId="8342" priority="74" rank="1"/>
  </conditionalFormatting>
  <conditionalFormatting sqref="E41:O41">
    <cfRule type="top10" dxfId="8341" priority="73" rank="1"/>
  </conditionalFormatting>
  <conditionalFormatting sqref="E43:O43">
    <cfRule type="top10" dxfId="8340" priority="72" rank="1"/>
  </conditionalFormatting>
  <conditionalFormatting sqref="E45:O45">
    <cfRule type="top10" dxfId="8339" priority="71" rank="1"/>
  </conditionalFormatting>
  <conditionalFormatting sqref="E47:O47">
    <cfRule type="top10" dxfId="8338" priority="70" rank="1"/>
  </conditionalFormatting>
  <conditionalFormatting sqref="E49:O49">
    <cfRule type="top10" dxfId="8337" priority="69" rank="1"/>
  </conditionalFormatting>
  <conditionalFormatting sqref="E51:O51">
    <cfRule type="top10" dxfId="8336" priority="68" rank="1"/>
  </conditionalFormatting>
  <conditionalFormatting sqref="E53:O53">
    <cfRule type="top10" dxfId="8335" priority="67" rank="1"/>
  </conditionalFormatting>
  <conditionalFormatting sqref="E55:O55">
    <cfRule type="top10" dxfId="8334" priority="66" rank="1"/>
  </conditionalFormatting>
  <conditionalFormatting sqref="E57:O57">
    <cfRule type="top10" dxfId="8333" priority="65" rank="1"/>
  </conditionalFormatting>
  <conditionalFormatting sqref="E59:O59">
    <cfRule type="top10" dxfId="8332" priority="64" rank="1"/>
  </conditionalFormatting>
  <conditionalFormatting sqref="E61:O61">
    <cfRule type="top10" dxfId="8331" priority="63" rank="1"/>
  </conditionalFormatting>
  <conditionalFormatting sqref="E63:O63">
    <cfRule type="top10" dxfId="8330" priority="62" rank="1"/>
  </conditionalFormatting>
  <conditionalFormatting sqref="E65:O65">
    <cfRule type="top10" dxfId="8329" priority="61" rank="1"/>
  </conditionalFormatting>
  <conditionalFormatting sqref="E67:O67">
    <cfRule type="top10" dxfId="8328" priority="60" rank="1"/>
  </conditionalFormatting>
  <conditionalFormatting sqref="E69:O69">
    <cfRule type="top10" dxfId="8327" priority="59" rank="1"/>
  </conditionalFormatting>
  <conditionalFormatting sqref="E71:O71">
    <cfRule type="top10" dxfId="8326" priority="58" rank="1"/>
  </conditionalFormatting>
  <conditionalFormatting sqref="E73:O73">
    <cfRule type="top10" dxfId="8325" priority="57" rank="1"/>
  </conditionalFormatting>
  <conditionalFormatting sqref="E75:O75">
    <cfRule type="top10" dxfId="8324" priority="56" rank="1"/>
  </conditionalFormatting>
  <conditionalFormatting sqref="E77:O77">
    <cfRule type="top10" dxfId="8323" priority="55" rank="1"/>
  </conditionalFormatting>
  <conditionalFormatting sqref="E79:O79">
    <cfRule type="top10" dxfId="8322" priority="54" rank="1"/>
  </conditionalFormatting>
  <conditionalFormatting sqref="E81:O81">
    <cfRule type="top10" dxfId="8321" priority="53" rank="1"/>
  </conditionalFormatting>
  <conditionalFormatting sqref="E83:O83">
    <cfRule type="top10" dxfId="8320" priority="52" rank="1"/>
  </conditionalFormatting>
  <conditionalFormatting sqref="E85:O85">
    <cfRule type="top10" dxfId="8319" priority="51" rank="1"/>
  </conditionalFormatting>
  <conditionalFormatting sqref="E87:O87">
    <cfRule type="top10" dxfId="8318" priority="50" rank="1"/>
  </conditionalFormatting>
  <conditionalFormatting sqref="E89:O89">
    <cfRule type="top10" dxfId="8317" priority="49" rank="1"/>
  </conditionalFormatting>
  <conditionalFormatting sqref="E91:O91">
    <cfRule type="top10" dxfId="8316" priority="48" rank="1"/>
  </conditionalFormatting>
  <conditionalFormatting sqref="E93:O93">
    <cfRule type="top10" dxfId="8315" priority="47" rank="1"/>
  </conditionalFormatting>
  <conditionalFormatting sqref="E95:O95">
    <cfRule type="top10" dxfId="8314" priority="46" rank="1"/>
  </conditionalFormatting>
  <conditionalFormatting sqref="E97:O97">
    <cfRule type="top10" dxfId="8313" priority="45" rank="1"/>
  </conditionalFormatting>
  <conditionalFormatting sqref="E99:O99">
    <cfRule type="top10" dxfId="8312" priority="44" rank="1"/>
  </conditionalFormatting>
  <conditionalFormatting sqref="E101:O101">
    <cfRule type="top10" dxfId="8311" priority="43" rank="1"/>
  </conditionalFormatting>
  <conditionalFormatting sqref="E103:O103">
    <cfRule type="top10" dxfId="8310" priority="42" rank="1"/>
  </conditionalFormatting>
  <conditionalFormatting sqref="E105:O105">
    <cfRule type="top10" dxfId="8309" priority="41" rank="1"/>
  </conditionalFormatting>
  <conditionalFormatting sqref="E107:O107">
    <cfRule type="top10" dxfId="8308" priority="40" rank="1"/>
  </conditionalFormatting>
  <conditionalFormatting sqref="E109:O109">
    <cfRule type="top10" dxfId="8307" priority="39" rank="1"/>
  </conditionalFormatting>
  <conditionalFormatting sqref="E111:O111">
    <cfRule type="top10" dxfId="8306" priority="38" rank="1"/>
  </conditionalFormatting>
  <conditionalFormatting sqref="E113:O113">
    <cfRule type="top10" dxfId="8305" priority="37" rank="1"/>
  </conditionalFormatting>
  <conditionalFormatting sqref="E115:O115">
    <cfRule type="top10" dxfId="8304" priority="36" rank="1"/>
  </conditionalFormatting>
  <conditionalFormatting sqref="E117:O117">
    <cfRule type="top10" dxfId="8303" priority="35" rank="1"/>
  </conditionalFormatting>
  <conditionalFormatting sqref="E119:O119">
    <cfRule type="top10" dxfId="8302" priority="34" rank="1"/>
  </conditionalFormatting>
  <conditionalFormatting sqref="E121:O121">
    <cfRule type="top10" dxfId="8301" priority="33" rank="1"/>
  </conditionalFormatting>
  <conditionalFormatting sqref="E123:O123">
    <cfRule type="top10" dxfId="8300" priority="32" rank="1"/>
  </conditionalFormatting>
  <conditionalFormatting sqref="E125:O125">
    <cfRule type="top10" dxfId="8299" priority="31" rank="1"/>
  </conditionalFormatting>
  <conditionalFormatting sqref="E127:O127">
    <cfRule type="top10" dxfId="8298" priority="30" rank="1"/>
  </conditionalFormatting>
  <conditionalFormatting sqref="E129:O129">
    <cfRule type="top10" dxfId="8297" priority="29" rank="1"/>
  </conditionalFormatting>
  <conditionalFormatting sqref="E131:O131">
    <cfRule type="top10" dxfId="8296" priority="28" rank="1"/>
  </conditionalFormatting>
  <conditionalFormatting sqref="E133:O133">
    <cfRule type="top10" dxfId="8295" priority="27" rank="1"/>
  </conditionalFormatting>
  <conditionalFormatting sqref="E135:O135">
    <cfRule type="top10" dxfId="8294" priority="26" rank="1"/>
  </conditionalFormatting>
  <conditionalFormatting sqref="E137:O137">
    <cfRule type="top10" dxfId="8293" priority="25" rank="1"/>
  </conditionalFormatting>
  <conditionalFormatting sqref="E139:O139">
    <cfRule type="top10" dxfId="8292" priority="24" rank="1"/>
  </conditionalFormatting>
  <conditionalFormatting sqref="E141:O141">
    <cfRule type="top10" dxfId="8291" priority="23" rank="1"/>
  </conditionalFormatting>
  <conditionalFormatting sqref="E143:O143">
    <cfRule type="top10" dxfId="8290" priority="22" rank="1"/>
  </conditionalFormatting>
  <conditionalFormatting sqref="E145:O145">
    <cfRule type="top10" dxfId="8289" priority="21" rank="1"/>
  </conditionalFormatting>
  <conditionalFormatting sqref="E147:O147">
    <cfRule type="top10" dxfId="8288" priority="20" rank="1"/>
  </conditionalFormatting>
  <conditionalFormatting sqref="E149:O149">
    <cfRule type="top10" dxfId="8287" priority="19" rank="1"/>
  </conditionalFormatting>
  <conditionalFormatting sqref="E151:O151">
    <cfRule type="top10" dxfId="8286" priority="18" rank="1"/>
  </conditionalFormatting>
  <conditionalFormatting sqref="E153:O153">
    <cfRule type="top10" dxfId="8285" priority="17" rank="1"/>
  </conditionalFormatting>
  <conditionalFormatting sqref="E155:O155">
    <cfRule type="top10" dxfId="8284" priority="16" rank="1"/>
  </conditionalFormatting>
  <conditionalFormatting sqref="E157:O157">
    <cfRule type="top10" dxfId="8283" priority="15" rank="1"/>
  </conditionalFormatting>
  <conditionalFormatting sqref="E159:O159">
    <cfRule type="top10" dxfId="8282" priority="14" rank="1"/>
  </conditionalFormatting>
  <conditionalFormatting sqref="E161:O161">
    <cfRule type="top10" dxfId="8281" priority="13" rank="1"/>
  </conditionalFormatting>
  <conditionalFormatting sqref="E163:O163">
    <cfRule type="top10" dxfId="8280" priority="12" rank="1"/>
  </conditionalFormatting>
  <conditionalFormatting sqref="E165:O165">
    <cfRule type="top10" dxfId="8279" priority="11" rank="1"/>
  </conditionalFormatting>
  <conditionalFormatting sqref="E167:O167">
    <cfRule type="top10" dxfId="8278" priority="10" rank="1"/>
  </conditionalFormatting>
  <conditionalFormatting sqref="E169:O169">
    <cfRule type="top10" dxfId="8277" priority="9" rank="1"/>
  </conditionalFormatting>
  <conditionalFormatting sqref="E171:O171">
    <cfRule type="top10" dxfId="8276" priority="8" rank="1"/>
  </conditionalFormatting>
  <conditionalFormatting sqref="E173:O173">
    <cfRule type="top10" dxfId="8275" priority="7" rank="1"/>
  </conditionalFormatting>
  <conditionalFormatting sqref="E175:O175">
    <cfRule type="top10" dxfId="8274" priority="6" rank="1"/>
  </conditionalFormatting>
  <conditionalFormatting sqref="E177:O177">
    <cfRule type="top10" dxfId="8273" priority="5" rank="1"/>
  </conditionalFormatting>
  <conditionalFormatting sqref="E179:O179">
    <cfRule type="top10" dxfId="8272" priority="4" rank="1"/>
  </conditionalFormatting>
  <conditionalFormatting sqref="E181:O181">
    <cfRule type="top10" dxfId="8271" priority="3" rank="1"/>
  </conditionalFormatting>
  <conditionalFormatting sqref="E183:O183">
    <cfRule type="top10" dxfId="8270" priority="2" rank="1"/>
  </conditionalFormatting>
  <conditionalFormatting sqref="E185:O185">
    <cfRule type="top10" dxfId="826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307</v>
      </c>
    </row>
    <row r="3" spans="1:13" ht="15" customHeight="1">
      <c r="B3" s="4"/>
    </row>
    <row r="4" spans="1:13" ht="15" customHeight="1">
      <c r="B4" s="4" t="s">
        <v>41</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3855</v>
      </c>
      <c r="F8" s="17">
        <v>2599</v>
      </c>
      <c r="G8" s="17">
        <v>4565</v>
      </c>
      <c r="H8" s="17">
        <v>3208</v>
      </c>
      <c r="I8" s="17">
        <v>1491</v>
      </c>
      <c r="J8" s="17">
        <v>2310</v>
      </c>
      <c r="K8" s="17">
        <v>609</v>
      </c>
      <c r="L8" s="17">
        <v>3904</v>
      </c>
      <c r="M8" s="17">
        <v>987</v>
      </c>
    </row>
    <row r="9" spans="1:13" ht="15.95" customHeight="1">
      <c r="B9" s="50"/>
      <c r="C9" s="51"/>
      <c r="D9" s="18">
        <v>1</v>
      </c>
      <c r="E9" s="32">
        <v>0.23858150761232827</v>
      </c>
      <c r="F9" s="33">
        <v>0.1608491149894789</v>
      </c>
      <c r="G9" s="33">
        <v>0.28252258942938485</v>
      </c>
      <c r="H9" s="33">
        <v>0.19853942319594009</v>
      </c>
      <c r="I9" s="33">
        <v>9.2276271815818794E-2</v>
      </c>
      <c r="J9" s="33">
        <v>0.14296323802450797</v>
      </c>
      <c r="K9" s="33">
        <v>3.7690308206461194E-2</v>
      </c>
      <c r="L9" s="33">
        <v>0.24161406114618145</v>
      </c>
      <c r="M9" s="33">
        <v>6.1084292610471595E-2</v>
      </c>
    </row>
    <row r="10" spans="1:13" ht="15.95" customHeight="1">
      <c r="B10" s="57" t="s">
        <v>489</v>
      </c>
      <c r="C10" s="52" t="s">
        <v>149</v>
      </c>
      <c r="D10" s="34">
        <v>4673</v>
      </c>
      <c r="E10" s="35">
        <v>3591</v>
      </c>
      <c r="F10" s="36">
        <v>550</v>
      </c>
      <c r="G10" s="36">
        <v>1465</v>
      </c>
      <c r="H10" s="36">
        <v>828</v>
      </c>
      <c r="I10" s="36">
        <v>318</v>
      </c>
      <c r="J10" s="36">
        <v>513</v>
      </c>
      <c r="K10" s="36">
        <v>111</v>
      </c>
      <c r="L10" s="36">
        <v>582</v>
      </c>
      <c r="M10" s="36">
        <v>149</v>
      </c>
    </row>
    <row r="11" spans="1:13" ht="15.95" customHeight="1">
      <c r="B11" s="58"/>
      <c r="C11" s="53"/>
      <c r="D11" s="18">
        <v>1</v>
      </c>
      <c r="E11" s="19">
        <v>0.76845709394393324</v>
      </c>
      <c r="F11" s="20">
        <v>0.11769741065696554</v>
      </c>
      <c r="G11" s="20">
        <v>0.3135031029317355</v>
      </c>
      <c r="H11" s="20">
        <v>0.17718810186175904</v>
      </c>
      <c r="I11" s="20">
        <v>6.8050502888936437E-2</v>
      </c>
      <c r="J11" s="20">
        <v>0.10977958484913332</v>
      </c>
      <c r="K11" s="20">
        <v>2.3753477423496684E-2</v>
      </c>
      <c r="L11" s="20">
        <v>0.1245452600042799</v>
      </c>
      <c r="M11" s="20">
        <v>3.1885298523432484E-2</v>
      </c>
    </row>
    <row r="12" spans="1:13" ht="15.95" customHeight="1">
      <c r="B12" s="58"/>
      <c r="C12" s="54" t="s">
        <v>150</v>
      </c>
      <c r="D12" s="21">
        <v>4281</v>
      </c>
      <c r="E12" s="22">
        <v>675</v>
      </c>
      <c r="F12" s="23">
        <v>2417</v>
      </c>
      <c r="G12" s="23">
        <v>888</v>
      </c>
      <c r="H12" s="23">
        <v>709</v>
      </c>
      <c r="I12" s="23">
        <v>331</v>
      </c>
      <c r="J12" s="23">
        <v>401</v>
      </c>
      <c r="K12" s="23">
        <v>152</v>
      </c>
      <c r="L12" s="23">
        <v>1023</v>
      </c>
      <c r="M12" s="23">
        <v>154</v>
      </c>
    </row>
    <row r="13" spans="1:13" ht="15.95" customHeight="1">
      <c r="B13" s="58"/>
      <c r="C13" s="53"/>
      <c r="D13" s="24">
        <v>1</v>
      </c>
      <c r="E13" s="19">
        <v>0.15767344078486334</v>
      </c>
      <c r="F13" s="20">
        <v>0.56458771315113288</v>
      </c>
      <c r="G13" s="20">
        <v>0.20742817098808689</v>
      </c>
      <c r="H13" s="20">
        <v>0.16561551039476757</v>
      </c>
      <c r="I13" s="20">
        <v>7.7318383555244105E-2</v>
      </c>
      <c r="J13" s="20">
        <v>9.366970334034104E-2</v>
      </c>
      <c r="K13" s="20">
        <v>3.5505722961924786E-2</v>
      </c>
      <c r="L13" s="20">
        <v>0.23896285914505958</v>
      </c>
      <c r="M13" s="20">
        <v>3.5972903527213267E-2</v>
      </c>
    </row>
    <row r="14" spans="1:13" ht="15.95" customHeight="1">
      <c r="B14" s="58"/>
      <c r="C14" s="54" t="s">
        <v>151</v>
      </c>
      <c r="D14" s="21">
        <v>7627</v>
      </c>
      <c r="E14" s="22">
        <v>1916</v>
      </c>
      <c r="F14" s="23">
        <v>923</v>
      </c>
      <c r="G14" s="23">
        <v>4176</v>
      </c>
      <c r="H14" s="23">
        <v>1655</v>
      </c>
      <c r="I14" s="23">
        <v>902</v>
      </c>
      <c r="J14" s="23">
        <v>1300</v>
      </c>
      <c r="K14" s="23">
        <v>196</v>
      </c>
      <c r="L14" s="23">
        <v>1541</v>
      </c>
      <c r="M14" s="23">
        <v>247</v>
      </c>
    </row>
    <row r="15" spans="1:13" ht="15.95" customHeight="1">
      <c r="B15" s="58"/>
      <c r="C15" s="53"/>
      <c r="D15" s="24">
        <v>1</v>
      </c>
      <c r="E15" s="19">
        <v>0.25121279664350332</v>
      </c>
      <c r="F15" s="20">
        <v>0.12101743804903632</v>
      </c>
      <c r="G15" s="20">
        <v>0.54752851711026618</v>
      </c>
      <c r="H15" s="20">
        <v>0.2169922643241117</v>
      </c>
      <c r="I15" s="20">
        <v>0.11826406188540711</v>
      </c>
      <c r="J15" s="20">
        <v>0.17044709584371312</v>
      </c>
      <c r="K15" s="20">
        <v>2.5698177527205979E-2</v>
      </c>
      <c r="L15" s="20">
        <v>0.20204536515012456</v>
      </c>
      <c r="M15" s="20">
        <v>3.2384948210305492E-2</v>
      </c>
    </row>
    <row r="16" spans="1:13" ht="15.95" customHeight="1">
      <c r="B16" s="58"/>
      <c r="C16" s="54" t="s">
        <v>152</v>
      </c>
      <c r="D16" s="21">
        <v>4326</v>
      </c>
      <c r="E16" s="22">
        <v>887</v>
      </c>
      <c r="F16" s="23">
        <v>637</v>
      </c>
      <c r="G16" s="23">
        <v>1459</v>
      </c>
      <c r="H16" s="23">
        <v>2646</v>
      </c>
      <c r="I16" s="23">
        <v>661</v>
      </c>
      <c r="J16" s="23">
        <v>922</v>
      </c>
      <c r="K16" s="23">
        <v>111</v>
      </c>
      <c r="L16" s="23">
        <v>688</v>
      </c>
      <c r="M16" s="23">
        <v>146</v>
      </c>
    </row>
    <row r="17" spans="1:13" ht="15.95" customHeight="1">
      <c r="B17" s="58"/>
      <c r="C17" s="53"/>
      <c r="D17" s="24">
        <v>1</v>
      </c>
      <c r="E17" s="19">
        <v>0.20503929727230699</v>
      </c>
      <c r="F17" s="20">
        <v>0.14724919093851133</v>
      </c>
      <c r="G17" s="20">
        <v>0.33726306056403144</v>
      </c>
      <c r="H17" s="20">
        <v>0.61165048543689315</v>
      </c>
      <c r="I17" s="20">
        <v>0.15279704114655571</v>
      </c>
      <c r="J17" s="20">
        <v>0.21312991215903837</v>
      </c>
      <c r="K17" s="20">
        <v>2.5658807212205269E-2</v>
      </c>
      <c r="L17" s="20">
        <v>0.15903837263060563</v>
      </c>
      <c r="M17" s="20">
        <v>3.3749422098936659E-2</v>
      </c>
    </row>
    <row r="18" spans="1:13" ht="15.95" customHeight="1">
      <c r="B18" s="58"/>
      <c r="C18" s="54" t="s">
        <v>153</v>
      </c>
      <c r="D18" s="21">
        <v>1849</v>
      </c>
      <c r="E18" s="22">
        <v>363</v>
      </c>
      <c r="F18" s="23">
        <v>250</v>
      </c>
      <c r="G18" s="23">
        <v>770</v>
      </c>
      <c r="H18" s="23">
        <v>648</v>
      </c>
      <c r="I18" s="23">
        <v>1121</v>
      </c>
      <c r="J18" s="23">
        <v>653</v>
      </c>
      <c r="K18" s="23">
        <v>39</v>
      </c>
      <c r="L18" s="23">
        <v>196</v>
      </c>
      <c r="M18" s="23">
        <v>52</v>
      </c>
    </row>
    <row r="19" spans="1:13" ht="15.95" customHeight="1">
      <c r="B19" s="58"/>
      <c r="C19" s="53"/>
      <c r="D19" s="24">
        <v>1</v>
      </c>
      <c r="E19" s="19">
        <v>0.19632233639805299</v>
      </c>
      <c r="F19" s="20">
        <v>0.13520822065981611</v>
      </c>
      <c r="G19" s="20">
        <v>0.41644131963223363</v>
      </c>
      <c r="H19" s="20">
        <v>0.35045970795024339</v>
      </c>
      <c r="I19" s="20">
        <v>0.6062736614386155</v>
      </c>
      <c r="J19" s="20">
        <v>0.35316387236343971</v>
      </c>
      <c r="K19" s="20">
        <v>2.1092482422931314E-2</v>
      </c>
      <c r="L19" s="20">
        <v>0.10600324499729584</v>
      </c>
      <c r="M19" s="20">
        <v>2.8123309897241752E-2</v>
      </c>
    </row>
    <row r="20" spans="1:13" ht="15.95" customHeight="1">
      <c r="B20" s="58"/>
      <c r="C20" s="54" t="s">
        <v>154</v>
      </c>
      <c r="D20" s="21">
        <v>2436</v>
      </c>
      <c r="E20" s="22">
        <v>487</v>
      </c>
      <c r="F20" s="23">
        <v>323</v>
      </c>
      <c r="G20" s="23">
        <v>960</v>
      </c>
      <c r="H20" s="23">
        <v>883</v>
      </c>
      <c r="I20" s="23">
        <v>595</v>
      </c>
      <c r="J20" s="23">
        <v>1799</v>
      </c>
      <c r="K20" s="23">
        <v>50</v>
      </c>
      <c r="L20" s="23">
        <v>173</v>
      </c>
      <c r="M20" s="23">
        <v>62</v>
      </c>
    </row>
    <row r="21" spans="1:13" ht="15.95" customHeight="1">
      <c r="B21" s="58"/>
      <c r="C21" s="53"/>
      <c r="D21" s="24">
        <v>1</v>
      </c>
      <c r="E21" s="19">
        <v>0.19991789819376027</v>
      </c>
      <c r="F21" s="20">
        <v>0.1325944170771757</v>
      </c>
      <c r="G21" s="20">
        <v>0.39408866995073893</v>
      </c>
      <c r="H21" s="20">
        <v>0.36247947454844004</v>
      </c>
      <c r="I21" s="20">
        <v>0.2442528735632184</v>
      </c>
      <c r="J21" s="20">
        <v>0.7385057471264368</v>
      </c>
      <c r="K21" s="20">
        <v>2.0525451559934318E-2</v>
      </c>
      <c r="L21" s="20">
        <v>7.1018062397372739E-2</v>
      </c>
      <c r="M21" s="20">
        <v>2.5451559934318555E-2</v>
      </c>
    </row>
    <row r="22" spans="1:13" ht="15.95" customHeight="1">
      <c r="B22" s="58"/>
      <c r="C22" s="54" t="s">
        <v>106</v>
      </c>
      <c r="D22" s="21">
        <v>1324</v>
      </c>
      <c r="E22" s="22">
        <v>125</v>
      </c>
      <c r="F22" s="23">
        <v>82</v>
      </c>
      <c r="G22" s="23">
        <v>198</v>
      </c>
      <c r="H22" s="23">
        <v>158</v>
      </c>
      <c r="I22" s="23">
        <v>75</v>
      </c>
      <c r="J22" s="23">
        <v>119</v>
      </c>
      <c r="K22" s="23">
        <v>320</v>
      </c>
      <c r="L22" s="23">
        <v>561</v>
      </c>
      <c r="M22" s="23">
        <v>44</v>
      </c>
    </row>
    <row r="23" spans="1:13" ht="15.95" customHeight="1">
      <c r="B23" s="58"/>
      <c r="C23" s="53"/>
      <c r="D23" s="24">
        <v>1</v>
      </c>
      <c r="E23" s="19">
        <v>9.4410876132930519E-2</v>
      </c>
      <c r="F23" s="20">
        <v>6.1933534743202415E-2</v>
      </c>
      <c r="G23" s="20">
        <v>0.14954682779456194</v>
      </c>
      <c r="H23" s="20">
        <v>0.11933534743202417</v>
      </c>
      <c r="I23" s="20">
        <v>5.6646525679758308E-2</v>
      </c>
      <c r="J23" s="20">
        <v>8.987915407854985E-2</v>
      </c>
      <c r="K23" s="20">
        <v>0.24169184290030213</v>
      </c>
      <c r="L23" s="20">
        <v>0.42371601208459214</v>
      </c>
      <c r="M23" s="20">
        <v>3.3232628398791542E-2</v>
      </c>
    </row>
    <row r="24" spans="1:13" ht="15.95" customHeight="1">
      <c r="B24" s="58"/>
      <c r="C24" s="54" t="s">
        <v>155</v>
      </c>
      <c r="D24" s="21">
        <v>699</v>
      </c>
      <c r="E24" s="22">
        <v>31</v>
      </c>
      <c r="F24" s="23">
        <v>18</v>
      </c>
      <c r="G24" s="23">
        <v>21</v>
      </c>
      <c r="H24" s="23">
        <v>30</v>
      </c>
      <c r="I24" s="23">
        <v>16</v>
      </c>
      <c r="J24" s="23">
        <v>38</v>
      </c>
      <c r="K24" s="23">
        <v>22</v>
      </c>
      <c r="L24" s="23">
        <v>563</v>
      </c>
      <c r="M24" s="23">
        <v>12</v>
      </c>
    </row>
    <row r="25" spans="1:13" ht="15.95" customHeight="1">
      <c r="B25" s="58"/>
      <c r="C25" s="59"/>
      <c r="D25" s="18">
        <v>1</v>
      </c>
      <c r="E25" s="32">
        <v>4.4349070100143065E-2</v>
      </c>
      <c r="F25" s="33">
        <v>2.575107296137339E-2</v>
      </c>
      <c r="G25" s="33">
        <v>3.0042918454935622E-2</v>
      </c>
      <c r="H25" s="33">
        <v>4.2918454935622317E-2</v>
      </c>
      <c r="I25" s="33">
        <v>2.2889842632331903E-2</v>
      </c>
      <c r="J25" s="33">
        <v>5.4363376251788269E-2</v>
      </c>
      <c r="K25" s="33">
        <v>3.1473533619456366E-2</v>
      </c>
      <c r="L25" s="33">
        <v>0.80543633762517886</v>
      </c>
      <c r="M25" s="33">
        <v>1.7167381974248927E-2</v>
      </c>
    </row>
    <row r="26" spans="1:13" ht="15.95" customHeight="1">
      <c r="A26" s="38"/>
      <c r="B26" s="41"/>
      <c r="C26" s="47"/>
      <c r="D26" s="42"/>
      <c r="E26" s="42"/>
      <c r="F26" s="42"/>
      <c r="G26" s="42"/>
      <c r="H26" s="42"/>
      <c r="I26" s="42"/>
      <c r="J26" s="42"/>
      <c r="K26" s="42"/>
      <c r="L26" s="42"/>
      <c r="M26" s="42"/>
    </row>
    <row r="27" spans="1:13" ht="15.95" hidden="1" customHeight="1">
      <c r="A27" s="38"/>
      <c r="B27" s="43"/>
      <c r="C27" s="46"/>
      <c r="D27" s="44"/>
      <c r="E27" s="44"/>
      <c r="F27" s="44"/>
      <c r="G27" s="44"/>
      <c r="H27" s="44"/>
      <c r="I27" s="44"/>
      <c r="J27" s="44"/>
      <c r="K27" s="44"/>
      <c r="L27" s="44"/>
      <c r="M27" s="44"/>
    </row>
    <row r="28" spans="1:13" ht="15.95" hidden="1" customHeight="1">
      <c r="A28" s="38"/>
      <c r="B28" s="43"/>
      <c r="C28" s="46"/>
      <c r="D28" s="45"/>
      <c r="E28" s="45"/>
      <c r="F28" s="45"/>
      <c r="G28" s="45"/>
      <c r="H28" s="45"/>
      <c r="I28" s="45"/>
      <c r="J28" s="45"/>
      <c r="K28" s="45"/>
      <c r="L28" s="45"/>
      <c r="M28" s="45"/>
    </row>
    <row r="29" spans="1:13" ht="15.95" hidden="1" customHeight="1">
      <c r="A29" s="38"/>
      <c r="B29" s="43"/>
      <c r="C29" s="46"/>
      <c r="D29" s="44"/>
      <c r="E29" s="44"/>
      <c r="F29" s="44"/>
      <c r="G29" s="44"/>
      <c r="H29" s="44"/>
      <c r="I29" s="44"/>
      <c r="J29" s="44"/>
      <c r="K29" s="44"/>
      <c r="L29" s="44"/>
      <c r="M29" s="44"/>
    </row>
    <row r="30" spans="1:13" ht="15.95" hidden="1" customHeight="1">
      <c r="A30" s="38"/>
      <c r="B30" s="43"/>
      <c r="C30" s="46"/>
      <c r="D30" s="45"/>
      <c r="E30" s="45"/>
      <c r="F30" s="45"/>
      <c r="G30" s="45"/>
      <c r="H30" s="45"/>
      <c r="I30" s="45"/>
      <c r="J30" s="45"/>
      <c r="K30" s="45"/>
      <c r="L30" s="45"/>
      <c r="M30" s="45"/>
    </row>
    <row r="31" spans="1:13" ht="15.95" hidden="1" customHeight="1">
      <c r="A31" s="38"/>
      <c r="B31" s="43"/>
      <c r="C31" s="46"/>
      <c r="D31" s="44"/>
      <c r="E31" s="44"/>
      <c r="F31" s="44"/>
      <c r="G31" s="44"/>
      <c r="H31" s="44"/>
      <c r="I31" s="44"/>
      <c r="J31" s="44"/>
      <c r="K31" s="44"/>
      <c r="L31" s="44"/>
      <c r="M31" s="44"/>
    </row>
    <row r="32" spans="1:13" ht="15.95" hidden="1" customHeight="1">
      <c r="A32" s="38"/>
      <c r="B32" s="43"/>
      <c r="C32" s="46"/>
      <c r="D32" s="45"/>
      <c r="E32" s="45"/>
      <c r="F32" s="45"/>
      <c r="G32" s="45"/>
      <c r="H32" s="45"/>
      <c r="I32" s="45"/>
      <c r="J32" s="45"/>
      <c r="K32" s="45"/>
      <c r="L32" s="45"/>
      <c r="M32" s="45"/>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8268" priority="90" rank="1"/>
  </conditionalFormatting>
  <conditionalFormatting sqref="E11:M11">
    <cfRule type="top10" dxfId="8267" priority="89" rank="1"/>
  </conditionalFormatting>
  <conditionalFormatting sqref="E13:M13">
    <cfRule type="top10" dxfId="8266" priority="88" rank="1"/>
  </conditionalFormatting>
  <conditionalFormatting sqref="E15:M15">
    <cfRule type="top10" dxfId="8265" priority="87" rank="1"/>
  </conditionalFormatting>
  <conditionalFormatting sqref="E17:M17">
    <cfRule type="top10" dxfId="8264" priority="86" rank="1"/>
  </conditionalFormatting>
  <conditionalFormatting sqref="E19:M19">
    <cfRule type="top10" dxfId="8263" priority="85" rank="1"/>
  </conditionalFormatting>
  <conditionalFormatting sqref="E21:M21">
    <cfRule type="top10" dxfId="8262" priority="84" rank="1"/>
  </conditionalFormatting>
  <conditionalFormatting sqref="E23:M23">
    <cfRule type="top10" dxfId="8261" priority="83" rank="1"/>
  </conditionalFormatting>
  <conditionalFormatting sqref="E25:M25">
    <cfRule type="top10" dxfId="8260" priority="82" rank="1"/>
  </conditionalFormatting>
  <conditionalFormatting sqref="E27:M27">
    <cfRule type="top10" dxfId="8259" priority="80" rank="1"/>
  </conditionalFormatting>
  <conditionalFormatting sqref="E29:M29">
    <cfRule type="top10" dxfId="8258" priority="79" rank="1"/>
  </conditionalFormatting>
  <conditionalFormatting sqref="E31:M31">
    <cfRule type="top10" dxfId="8257" priority="78" rank="1"/>
  </conditionalFormatting>
  <conditionalFormatting sqref="E33:M33">
    <cfRule type="top10" dxfId="8256" priority="77" rank="1"/>
  </conditionalFormatting>
  <conditionalFormatting sqref="E35:M35">
    <cfRule type="top10" dxfId="8255" priority="76" rank="1"/>
  </conditionalFormatting>
  <conditionalFormatting sqref="E37:M37">
    <cfRule type="top10" dxfId="8254" priority="75" rank="1"/>
  </conditionalFormatting>
  <conditionalFormatting sqref="E39:M39">
    <cfRule type="top10" dxfId="8253" priority="74" rank="1"/>
  </conditionalFormatting>
  <conditionalFormatting sqref="E41:M41">
    <cfRule type="top10" dxfId="8252" priority="73" rank="1"/>
  </conditionalFormatting>
  <conditionalFormatting sqref="E43:M43">
    <cfRule type="top10" dxfId="8251" priority="72" rank="1"/>
  </conditionalFormatting>
  <conditionalFormatting sqref="E45:M45">
    <cfRule type="top10" dxfId="8250" priority="71" rank="1"/>
  </conditionalFormatting>
  <conditionalFormatting sqref="E47:M47">
    <cfRule type="top10" dxfId="8249" priority="70" rank="1"/>
  </conditionalFormatting>
  <conditionalFormatting sqref="E49:M49">
    <cfRule type="top10" dxfId="8248" priority="69" rank="1"/>
  </conditionalFormatting>
  <conditionalFormatting sqref="E51:M51">
    <cfRule type="top10" dxfId="8247" priority="68" rank="1"/>
  </conditionalFormatting>
  <conditionalFormatting sqref="E53:M53">
    <cfRule type="top10" dxfId="8246" priority="67" rank="1"/>
  </conditionalFormatting>
  <conditionalFormatting sqref="E55:M55">
    <cfRule type="top10" dxfId="8245" priority="66" rank="1"/>
  </conditionalFormatting>
  <conditionalFormatting sqref="E57:M57">
    <cfRule type="top10" dxfId="8244" priority="65" rank="1"/>
  </conditionalFormatting>
  <conditionalFormatting sqref="E59:M59">
    <cfRule type="top10" dxfId="8243" priority="64" rank="1"/>
  </conditionalFormatting>
  <conditionalFormatting sqref="E61:M61">
    <cfRule type="top10" dxfId="8242" priority="63" rank="1"/>
  </conditionalFormatting>
  <conditionalFormatting sqref="E63:M63">
    <cfRule type="top10" dxfId="8241" priority="62" rank="1"/>
  </conditionalFormatting>
  <conditionalFormatting sqref="E65:M65">
    <cfRule type="top10" dxfId="8240" priority="61" rank="1"/>
  </conditionalFormatting>
  <conditionalFormatting sqref="E67:M67">
    <cfRule type="top10" dxfId="8239" priority="60" rank="1"/>
  </conditionalFormatting>
  <conditionalFormatting sqref="E69:M69">
    <cfRule type="top10" dxfId="8238" priority="59" rank="1"/>
  </conditionalFormatting>
  <conditionalFormatting sqref="E71:M71">
    <cfRule type="top10" dxfId="8237" priority="58" rank="1"/>
  </conditionalFormatting>
  <conditionalFormatting sqref="E73:M73">
    <cfRule type="top10" dxfId="8236" priority="57" rank="1"/>
  </conditionalFormatting>
  <conditionalFormatting sqref="E75:M75">
    <cfRule type="top10" dxfId="8235" priority="56" rank="1"/>
  </conditionalFormatting>
  <conditionalFormatting sqref="E77:M77">
    <cfRule type="top10" dxfId="8234" priority="55" rank="1"/>
  </conditionalFormatting>
  <conditionalFormatting sqref="E79:M79">
    <cfRule type="top10" dxfId="8233" priority="54" rank="1"/>
  </conditionalFormatting>
  <conditionalFormatting sqref="E81:M81">
    <cfRule type="top10" dxfId="8232" priority="53" rank="1"/>
  </conditionalFormatting>
  <conditionalFormatting sqref="E83:M83">
    <cfRule type="top10" dxfId="8231" priority="52" rank="1"/>
  </conditionalFormatting>
  <conditionalFormatting sqref="E85:M85">
    <cfRule type="top10" dxfId="8230" priority="51" rank="1"/>
  </conditionalFormatting>
  <conditionalFormatting sqref="E87:M87">
    <cfRule type="top10" dxfId="8229" priority="50" rank="1"/>
  </conditionalFormatting>
  <conditionalFormatting sqref="E89:M89">
    <cfRule type="top10" dxfId="8228" priority="49" rank="1"/>
  </conditionalFormatting>
  <conditionalFormatting sqref="E91:M91">
    <cfRule type="top10" dxfId="8227" priority="48" rank="1"/>
  </conditionalFormatting>
  <conditionalFormatting sqref="E93:M93">
    <cfRule type="top10" dxfId="8226" priority="47" rank="1"/>
  </conditionalFormatting>
  <conditionalFormatting sqref="E95:M95">
    <cfRule type="top10" dxfId="8225" priority="46" rank="1"/>
  </conditionalFormatting>
  <conditionalFormatting sqref="E97:M97">
    <cfRule type="top10" dxfId="8224" priority="45" rank="1"/>
  </conditionalFormatting>
  <conditionalFormatting sqref="E99:M99">
    <cfRule type="top10" dxfId="8223" priority="44" rank="1"/>
  </conditionalFormatting>
  <conditionalFormatting sqref="E101:M101">
    <cfRule type="top10" dxfId="8222" priority="43" rank="1"/>
  </conditionalFormatting>
  <conditionalFormatting sqref="E103:M103">
    <cfRule type="top10" dxfId="8221" priority="42" rank="1"/>
  </conditionalFormatting>
  <conditionalFormatting sqref="E105:M105">
    <cfRule type="top10" dxfId="8220" priority="41" rank="1"/>
  </conditionalFormatting>
  <conditionalFormatting sqref="E107:M107">
    <cfRule type="top10" dxfId="8219" priority="40" rank="1"/>
  </conditionalFormatting>
  <conditionalFormatting sqref="E109:M109">
    <cfRule type="top10" dxfId="8218" priority="39" rank="1"/>
  </conditionalFormatting>
  <conditionalFormatting sqref="E111:M111">
    <cfRule type="top10" dxfId="8217" priority="38" rank="1"/>
  </conditionalFormatting>
  <conditionalFormatting sqref="E113:M113">
    <cfRule type="top10" dxfId="8216" priority="37" rank="1"/>
  </conditionalFormatting>
  <conditionalFormatting sqref="E115:M115">
    <cfRule type="top10" dxfId="8215" priority="36" rank="1"/>
  </conditionalFormatting>
  <conditionalFormatting sqref="E117:M117">
    <cfRule type="top10" dxfId="8214" priority="35" rank="1"/>
  </conditionalFormatting>
  <conditionalFormatting sqref="E119:M119">
    <cfRule type="top10" dxfId="8213" priority="34" rank="1"/>
  </conditionalFormatting>
  <conditionalFormatting sqref="E121:M121">
    <cfRule type="top10" dxfId="8212" priority="33" rank="1"/>
  </conditionalFormatting>
  <conditionalFormatting sqref="E123:M123">
    <cfRule type="top10" dxfId="8211" priority="32" rank="1"/>
  </conditionalFormatting>
  <conditionalFormatting sqref="E125:M125">
    <cfRule type="top10" dxfId="8210" priority="31" rank="1"/>
  </conditionalFormatting>
  <conditionalFormatting sqref="E127:M127">
    <cfRule type="top10" dxfId="8209" priority="30" rank="1"/>
  </conditionalFormatting>
  <conditionalFormatting sqref="E129:M129">
    <cfRule type="top10" dxfId="8208" priority="29" rank="1"/>
  </conditionalFormatting>
  <conditionalFormatting sqref="E131:M131">
    <cfRule type="top10" dxfId="8207" priority="28" rank="1"/>
  </conditionalFormatting>
  <conditionalFormatting sqref="E133:M133">
    <cfRule type="top10" dxfId="8206" priority="27" rank="1"/>
  </conditionalFormatting>
  <conditionalFormatting sqref="E135:M135">
    <cfRule type="top10" dxfId="8205" priority="26" rank="1"/>
  </conditionalFormatting>
  <conditionalFormatting sqref="E137:M137">
    <cfRule type="top10" dxfId="8204" priority="25" rank="1"/>
  </conditionalFormatting>
  <conditionalFormatting sqref="E139:M139">
    <cfRule type="top10" dxfId="8203" priority="24" rank="1"/>
  </conditionalFormatting>
  <conditionalFormatting sqref="E141:M141">
    <cfRule type="top10" dxfId="8202" priority="23" rank="1"/>
  </conditionalFormatting>
  <conditionalFormatting sqref="E143:M143">
    <cfRule type="top10" dxfId="8201" priority="22" rank="1"/>
  </conditionalFormatting>
  <conditionalFormatting sqref="E145:M145">
    <cfRule type="top10" dxfId="8200" priority="21" rank="1"/>
  </conditionalFormatting>
  <conditionalFormatting sqref="E147:M147">
    <cfRule type="top10" dxfId="8199" priority="20" rank="1"/>
  </conditionalFormatting>
  <conditionalFormatting sqref="E149:M149">
    <cfRule type="top10" dxfId="8198" priority="19" rank="1"/>
  </conditionalFormatting>
  <conditionalFormatting sqref="E151:M151">
    <cfRule type="top10" dxfId="8197" priority="18" rank="1"/>
  </conditionalFormatting>
  <conditionalFormatting sqref="E153:M153">
    <cfRule type="top10" dxfId="8196" priority="17" rank="1"/>
  </conditionalFormatting>
  <conditionalFormatting sqref="E155:M155">
    <cfRule type="top10" dxfId="8195" priority="16" rank="1"/>
  </conditionalFormatting>
  <conditionalFormatting sqref="E157:M157">
    <cfRule type="top10" dxfId="8194" priority="15" rank="1"/>
  </conditionalFormatting>
  <conditionalFormatting sqref="E159:M159">
    <cfRule type="top10" dxfId="8193" priority="14" rank="1"/>
  </conditionalFormatting>
  <conditionalFormatting sqref="E161:M161">
    <cfRule type="top10" dxfId="8192" priority="13" rank="1"/>
  </conditionalFormatting>
  <conditionalFormatting sqref="E163:M163">
    <cfRule type="top10" dxfId="8191" priority="12" rank="1"/>
  </conditionalFormatting>
  <conditionalFormatting sqref="E165:M165">
    <cfRule type="top10" dxfId="8190" priority="11" rank="1"/>
  </conditionalFormatting>
  <conditionalFormatting sqref="E167:M167">
    <cfRule type="top10" dxfId="8189" priority="10" rank="1"/>
  </conditionalFormatting>
  <conditionalFormatting sqref="E169:M169">
    <cfRule type="top10" dxfId="8188" priority="9" rank="1"/>
  </conditionalFormatting>
  <conditionalFormatting sqref="E171:M171">
    <cfRule type="top10" dxfId="8187" priority="8" rank="1"/>
  </conditionalFormatting>
  <conditionalFormatting sqref="E173:M173">
    <cfRule type="top10" dxfId="8186" priority="7" rank="1"/>
  </conditionalFormatting>
  <conditionalFormatting sqref="E175:M175">
    <cfRule type="top10" dxfId="8185" priority="6" rank="1"/>
  </conditionalFormatting>
  <conditionalFormatting sqref="E177:M177">
    <cfRule type="top10" dxfId="8184" priority="5" rank="1"/>
  </conditionalFormatting>
  <conditionalFormatting sqref="E179:M179">
    <cfRule type="top10" dxfId="8183" priority="4" rank="1"/>
  </conditionalFormatting>
  <conditionalFormatting sqref="E181:M181">
    <cfRule type="top10" dxfId="8182" priority="3" rank="1"/>
  </conditionalFormatting>
  <conditionalFormatting sqref="E183:M183">
    <cfRule type="top10" dxfId="8181" priority="2" rank="1"/>
  </conditionalFormatting>
  <conditionalFormatting sqref="E185:M185">
    <cfRule type="top10" dxfId="818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307</v>
      </c>
    </row>
    <row r="3" spans="1:12" ht="15" customHeight="1">
      <c r="B3" s="4"/>
    </row>
    <row r="4" spans="1:12" ht="15" customHeight="1">
      <c r="B4" s="4" t="s">
        <v>42</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489</v>
      </c>
      <c r="C10" s="52" t="s">
        <v>149</v>
      </c>
      <c r="D10" s="34">
        <v>4673</v>
      </c>
      <c r="E10" s="35">
        <v>378</v>
      </c>
      <c r="F10" s="36">
        <v>867</v>
      </c>
      <c r="G10" s="36">
        <v>2865</v>
      </c>
      <c r="H10" s="36">
        <v>1728</v>
      </c>
      <c r="I10" s="36">
        <v>1059</v>
      </c>
      <c r="J10" s="36">
        <v>249</v>
      </c>
      <c r="K10" s="36">
        <v>615</v>
      </c>
      <c r="L10" s="36">
        <v>184</v>
      </c>
    </row>
    <row r="11" spans="1:12" ht="15.95" customHeight="1">
      <c r="B11" s="58"/>
      <c r="C11" s="53"/>
      <c r="D11" s="18">
        <v>1</v>
      </c>
      <c r="E11" s="19">
        <v>8.0890220415150871E-2</v>
      </c>
      <c r="F11" s="20">
        <v>0.18553391825379842</v>
      </c>
      <c r="G11" s="20">
        <v>0.61309651187673875</v>
      </c>
      <c r="H11" s="20">
        <v>0.36978386475497538</v>
      </c>
      <c r="I11" s="20">
        <v>0.22662101433768458</v>
      </c>
      <c r="J11" s="20">
        <v>5.3284827733789855E-2</v>
      </c>
      <c r="K11" s="20">
        <v>0.13160710464369785</v>
      </c>
      <c r="L11" s="20">
        <v>3.9375133747057561E-2</v>
      </c>
    </row>
    <row r="12" spans="1:12" ht="15.95" customHeight="1">
      <c r="B12" s="58"/>
      <c r="C12" s="54" t="s">
        <v>150</v>
      </c>
      <c r="D12" s="21">
        <v>4281</v>
      </c>
      <c r="E12" s="22">
        <v>264</v>
      </c>
      <c r="F12" s="23">
        <v>634</v>
      </c>
      <c r="G12" s="23">
        <v>2579</v>
      </c>
      <c r="H12" s="23">
        <v>1408</v>
      </c>
      <c r="I12" s="23">
        <v>722</v>
      </c>
      <c r="J12" s="23">
        <v>277</v>
      </c>
      <c r="K12" s="23">
        <v>711</v>
      </c>
      <c r="L12" s="23">
        <v>157</v>
      </c>
    </row>
    <row r="13" spans="1:12" ht="15.95" customHeight="1">
      <c r="B13" s="58"/>
      <c r="C13" s="53"/>
      <c r="D13" s="24">
        <v>1</v>
      </c>
      <c r="E13" s="19">
        <v>6.1667834618079891E-2</v>
      </c>
      <c r="F13" s="20">
        <v>0.14809623919644943</v>
      </c>
      <c r="G13" s="20">
        <v>0.60242933893950013</v>
      </c>
      <c r="H13" s="20">
        <v>0.32889511796309273</v>
      </c>
      <c r="I13" s="20">
        <v>0.16865218406914273</v>
      </c>
      <c r="J13" s="20">
        <v>6.470450829245504E-2</v>
      </c>
      <c r="K13" s="20">
        <v>0.16608269096005607</v>
      </c>
      <c r="L13" s="20">
        <v>3.6673674375145994E-2</v>
      </c>
    </row>
    <row r="14" spans="1:12" ht="15.95" customHeight="1">
      <c r="B14" s="58"/>
      <c r="C14" s="54" t="s">
        <v>151</v>
      </c>
      <c r="D14" s="21">
        <v>7627</v>
      </c>
      <c r="E14" s="22">
        <v>714</v>
      </c>
      <c r="F14" s="23">
        <v>1520</v>
      </c>
      <c r="G14" s="23">
        <v>4671</v>
      </c>
      <c r="H14" s="23">
        <v>2659</v>
      </c>
      <c r="I14" s="23">
        <v>1754</v>
      </c>
      <c r="J14" s="23">
        <v>583</v>
      </c>
      <c r="K14" s="23">
        <v>1014</v>
      </c>
      <c r="L14" s="23">
        <v>227</v>
      </c>
    </row>
    <row r="15" spans="1:12" ht="15.95" customHeight="1">
      <c r="B15" s="58"/>
      <c r="C15" s="53"/>
      <c r="D15" s="24">
        <v>1</v>
      </c>
      <c r="E15" s="19">
        <v>9.3614789563393211E-2</v>
      </c>
      <c r="F15" s="20">
        <v>0.19929198898649533</v>
      </c>
      <c r="G15" s="20">
        <v>0.61242952668152617</v>
      </c>
      <c r="H15" s="20">
        <v>0.34862986757571784</v>
      </c>
      <c r="I15" s="20">
        <v>0.2299724662383637</v>
      </c>
      <c r="J15" s="20">
        <v>7.6438966828372881E-2</v>
      </c>
      <c r="K15" s="20">
        <v>0.13294873475809624</v>
      </c>
      <c r="L15" s="20">
        <v>2.9762685197325292E-2</v>
      </c>
    </row>
    <row r="16" spans="1:12" ht="15.95" customHeight="1">
      <c r="B16" s="58"/>
      <c r="C16" s="54" t="s">
        <v>152</v>
      </c>
      <c r="D16" s="21">
        <v>4326</v>
      </c>
      <c r="E16" s="22">
        <v>468</v>
      </c>
      <c r="F16" s="23">
        <v>1002</v>
      </c>
      <c r="G16" s="23">
        <v>2636</v>
      </c>
      <c r="H16" s="23">
        <v>1587</v>
      </c>
      <c r="I16" s="23">
        <v>1115</v>
      </c>
      <c r="J16" s="23">
        <v>327</v>
      </c>
      <c r="K16" s="23">
        <v>478</v>
      </c>
      <c r="L16" s="23">
        <v>161</v>
      </c>
    </row>
    <row r="17" spans="1:12" ht="15.95" customHeight="1">
      <c r="B17" s="58"/>
      <c r="C17" s="53"/>
      <c r="D17" s="24">
        <v>1</v>
      </c>
      <c r="E17" s="19">
        <v>0.10818307905686546</v>
      </c>
      <c r="F17" s="20">
        <v>0.23162274618585299</v>
      </c>
      <c r="G17" s="20">
        <v>0.6093388811835414</v>
      </c>
      <c r="H17" s="20">
        <v>0.36685159500693482</v>
      </c>
      <c r="I17" s="20">
        <v>0.25774387424872863</v>
      </c>
      <c r="J17" s="20">
        <v>7.558945908460471E-2</v>
      </c>
      <c r="K17" s="20">
        <v>0.11049468331021729</v>
      </c>
      <c r="L17" s="20">
        <v>3.7216828478964403E-2</v>
      </c>
    </row>
    <row r="18" spans="1:12" ht="15.95" customHeight="1">
      <c r="B18" s="58"/>
      <c r="C18" s="54" t="s">
        <v>153</v>
      </c>
      <c r="D18" s="21">
        <v>1849</v>
      </c>
      <c r="E18" s="22">
        <v>327</v>
      </c>
      <c r="F18" s="23">
        <v>602</v>
      </c>
      <c r="G18" s="23">
        <v>1159</v>
      </c>
      <c r="H18" s="23">
        <v>748</v>
      </c>
      <c r="I18" s="23">
        <v>550</v>
      </c>
      <c r="J18" s="23">
        <v>122</v>
      </c>
      <c r="K18" s="23">
        <v>152</v>
      </c>
      <c r="L18" s="23">
        <v>61</v>
      </c>
    </row>
    <row r="19" spans="1:12" ht="15.95" customHeight="1">
      <c r="B19" s="58"/>
      <c r="C19" s="53"/>
      <c r="D19" s="24">
        <v>1</v>
      </c>
      <c r="E19" s="19">
        <v>0.17685235262303947</v>
      </c>
      <c r="F19" s="20">
        <v>0.32558139534883723</v>
      </c>
      <c r="G19" s="20">
        <v>0.62682531097890748</v>
      </c>
      <c r="H19" s="20">
        <v>0.40454299621416984</v>
      </c>
      <c r="I19" s="20">
        <v>0.29745808545159547</v>
      </c>
      <c r="J19" s="20">
        <v>6.5981611681990265E-2</v>
      </c>
      <c r="K19" s="20">
        <v>8.2206598161168196E-2</v>
      </c>
      <c r="L19" s="20">
        <v>3.2990805840995133E-2</v>
      </c>
    </row>
    <row r="20" spans="1:12" ht="15.95" customHeight="1">
      <c r="B20" s="58"/>
      <c r="C20" s="54" t="s">
        <v>154</v>
      </c>
      <c r="D20" s="21">
        <v>2436</v>
      </c>
      <c r="E20" s="22">
        <v>303</v>
      </c>
      <c r="F20" s="23">
        <v>667</v>
      </c>
      <c r="G20" s="23">
        <v>1442</v>
      </c>
      <c r="H20" s="23">
        <v>1018</v>
      </c>
      <c r="I20" s="23">
        <v>739</v>
      </c>
      <c r="J20" s="23">
        <v>181</v>
      </c>
      <c r="K20" s="23">
        <v>218</v>
      </c>
      <c r="L20" s="23">
        <v>96</v>
      </c>
    </row>
    <row r="21" spans="1:12" ht="15.95" customHeight="1">
      <c r="B21" s="58"/>
      <c r="C21" s="53"/>
      <c r="D21" s="24">
        <v>1</v>
      </c>
      <c r="E21" s="19">
        <v>0.12438423645320197</v>
      </c>
      <c r="F21" s="20">
        <v>0.27380952380952384</v>
      </c>
      <c r="G21" s="20">
        <v>0.59195402298850575</v>
      </c>
      <c r="H21" s="20">
        <v>0.41789819376026272</v>
      </c>
      <c r="I21" s="20">
        <v>0.30336617405582922</v>
      </c>
      <c r="J21" s="20">
        <v>7.430213464696224E-2</v>
      </c>
      <c r="K21" s="20">
        <v>8.9490968801313631E-2</v>
      </c>
      <c r="L21" s="20">
        <v>3.9408866995073892E-2</v>
      </c>
    </row>
    <row r="22" spans="1:12" ht="15.95" customHeight="1">
      <c r="B22" s="58"/>
      <c r="C22" s="54" t="s">
        <v>106</v>
      </c>
      <c r="D22" s="21">
        <v>1324</v>
      </c>
      <c r="E22" s="22">
        <v>51</v>
      </c>
      <c r="F22" s="23">
        <v>176</v>
      </c>
      <c r="G22" s="23">
        <v>907</v>
      </c>
      <c r="H22" s="23">
        <v>365</v>
      </c>
      <c r="I22" s="23">
        <v>215</v>
      </c>
      <c r="J22" s="23">
        <v>422</v>
      </c>
      <c r="K22" s="23">
        <v>104</v>
      </c>
      <c r="L22" s="23">
        <v>43</v>
      </c>
    </row>
    <row r="23" spans="1:12" ht="15.95" customHeight="1">
      <c r="B23" s="58"/>
      <c r="C23" s="53"/>
      <c r="D23" s="24">
        <v>1</v>
      </c>
      <c r="E23" s="19">
        <v>3.8519637462235648E-2</v>
      </c>
      <c r="F23" s="20">
        <v>0.13293051359516617</v>
      </c>
      <c r="G23" s="20">
        <v>0.68504531722054385</v>
      </c>
      <c r="H23" s="20">
        <v>0.27567975830815711</v>
      </c>
      <c r="I23" s="20">
        <v>0.16238670694864049</v>
      </c>
      <c r="J23" s="20">
        <v>0.31873111782477342</v>
      </c>
      <c r="K23" s="20">
        <v>7.8549848942598186E-2</v>
      </c>
      <c r="L23" s="20">
        <v>3.2477341389728097E-2</v>
      </c>
    </row>
    <row r="24" spans="1:12" ht="15.95" customHeight="1">
      <c r="B24" s="58"/>
      <c r="C24" s="54" t="s">
        <v>155</v>
      </c>
      <c r="D24" s="21">
        <v>699</v>
      </c>
      <c r="E24" s="22">
        <v>18</v>
      </c>
      <c r="F24" s="23">
        <v>91</v>
      </c>
      <c r="G24" s="23">
        <v>273</v>
      </c>
      <c r="H24" s="23">
        <v>109</v>
      </c>
      <c r="I24" s="23">
        <v>97</v>
      </c>
      <c r="J24" s="23">
        <v>55</v>
      </c>
      <c r="K24" s="23">
        <v>251</v>
      </c>
      <c r="L24" s="23">
        <v>31</v>
      </c>
    </row>
    <row r="25" spans="1:12" ht="15.95" customHeight="1">
      <c r="B25" s="58"/>
      <c r="C25" s="59"/>
      <c r="D25" s="18">
        <v>1</v>
      </c>
      <c r="E25" s="32">
        <v>2.575107296137339E-2</v>
      </c>
      <c r="F25" s="33">
        <v>0.1301859799713877</v>
      </c>
      <c r="G25" s="33">
        <v>0.3905579399141631</v>
      </c>
      <c r="H25" s="33">
        <v>0.15593705293276108</v>
      </c>
      <c r="I25" s="33">
        <v>0.13876967095851217</v>
      </c>
      <c r="J25" s="33">
        <v>7.8683834048640919E-2</v>
      </c>
      <c r="K25" s="33">
        <v>0.35908440629470673</v>
      </c>
      <c r="L25" s="33">
        <v>4.4349070100143065E-2</v>
      </c>
    </row>
    <row r="26" spans="1:12" ht="15.95" customHeight="1">
      <c r="A26" s="38"/>
      <c r="B26" s="41"/>
      <c r="C26" s="47"/>
      <c r="D26" s="42"/>
      <c r="E26" s="42"/>
      <c r="F26" s="42"/>
      <c r="G26" s="42"/>
      <c r="H26" s="42"/>
      <c r="I26" s="42"/>
      <c r="J26" s="42"/>
      <c r="K26" s="42"/>
      <c r="L26" s="42"/>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8179" priority="90" rank="1"/>
  </conditionalFormatting>
  <conditionalFormatting sqref="E11:L11">
    <cfRule type="top10" dxfId="8178" priority="89" rank="1"/>
  </conditionalFormatting>
  <conditionalFormatting sqref="E13:L13">
    <cfRule type="top10" dxfId="8177" priority="88" rank="1"/>
  </conditionalFormatting>
  <conditionalFormatting sqref="E15:L15">
    <cfRule type="top10" dxfId="8176" priority="87" rank="1"/>
  </conditionalFormatting>
  <conditionalFormatting sqref="E17:L17">
    <cfRule type="top10" dxfId="8175" priority="86" rank="1"/>
  </conditionalFormatting>
  <conditionalFormatting sqref="E19:L19">
    <cfRule type="top10" dxfId="8174" priority="85" rank="1"/>
  </conditionalFormatting>
  <conditionalFormatting sqref="E21:L21">
    <cfRule type="top10" dxfId="8173" priority="84" rank="1"/>
  </conditionalFormatting>
  <conditionalFormatting sqref="E23:L23">
    <cfRule type="top10" dxfId="8172" priority="83" rank="1"/>
  </conditionalFormatting>
  <conditionalFormatting sqref="E25:L25">
    <cfRule type="top10" dxfId="8171" priority="82" rank="1"/>
  </conditionalFormatting>
  <conditionalFormatting sqref="E27:L27">
    <cfRule type="top10" dxfId="8170" priority="80" rank="1"/>
  </conditionalFormatting>
  <conditionalFormatting sqref="E29:L29">
    <cfRule type="top10" dxfId="8169" priority="79" rank="1"/>
  </conditionalFormatting>
  <conditionalFormatting sqref="E31:L31">
    <cfRule type="top10" dxfId="8168" priority="78" rank="1"/>
  </conditionalFormatting>
  <conditionalFormatting sqref="E33:L33">
    <cfRule type="top10" dxfId="8167" priority="77" rank="1"/>
  </conditionalFormatting>
  <conditionalFormatting sqref="E35:L35">
    <cfRule type="top10" dxfId="8166" priority="76" rank="1"/>
  </conditionalFormatting>
  <conditionalFormatting sqref="E37:L37">
    <cfRule type="top10" dxfId="8165" priority="75" rank="1"/>
  </conditionalFormatting>
  <conditionalFormatting sqref="E39:L39">
    <cfRule type="top10" dxfId="8164" priority="74" rank="1"/>
  </conditionalFormatting>
  <conditionalFormatting sqref="E41:L41">
    <cfRule type="top10" dxfId="8163" priority="73" rank="1"/>
  </conditionalFormatting>
  <conditionalFormatting sqref="E43:L43">
    <cfRule type="top10" dxfId="8162" priority="72" rank="1"/>
  </conditionalFormatting>
  <conditionalFormatting sqref="E45:L45">
    <cfRule type="top10" dxfId="8161" priority="71" rank="1"/>
  </conditionalFormatting>
  <conditionalFormatting sqref="E47:L47">
    <cfRule type="top10" dxfId="8160" priority="70" rank="1"/>
  </conditionalFormatting>
  <conditionalFormatting sqref="E49:L49">
    <cfRule type="top10" dxfId="8159" priority="69" rank="1"/>
  </conditionalFormatting>
  <conditionalFormatting sqref="E51:L51">
    <cfRule type="top10" dxfId="8158" priority="68" rank="1"/>
  </conditionalFormatting>
  <conditionalFormatting sqref="E53:L53">
    <cfRule type="top10" dxfId="8157" priority="67" rank="1"/>
  </conditionalFormatting>
  <conditionalFormatting sqref="E55:L55">
    <cfRule type="top10" dxfId="8156" priority="66" rank="1"/>
  </conditionalFormatting>
  <conditionalFormatting sqref="E57:L57">
    <cfRule type="top10" dxfId="8155" priority="65" rank="1"/>
  </conditionalFormatting>
  <conditionalFormatting sqref="E59:L59">
    <cfRule type="top10" dxfId="8154" priority="64" rank="1"/>
  </conditionalFormatting>
  <conditionalFormatting sqref="E61:L61">
    <cfRule type="top10" dxfId="8153" priority="63" rank="1"/>
  </conditionalFormatting>
  <conditionalFormatting sqref="E63:L63">
    <cfRule type="top10" dxfId="8152" priority="62" rank="1"/>
  </conditionalFormatting>
  <conditionalFormatting sqref="E65:L65">
    <cfRule type="top10" dxfId="8151" priority="61" rank="1"/>
  </conditionalFormatting>
  <conditionalFormatting sqref="E67:L67">
    <cfRule type="top10" dxfId="8150" priority="60" rank="1"/>
  </conditionalFormatting>
  <conditionalFormatting sqref="E69:L69">
    <cfRule type="top10" dxfId="8149" priority="59" rank="1"/>
  </conditionalFormatting>
  <conditionalFormatting sqref="E71:L71">
    <cfRule type="top10" dxfId="8148" priority="58" rank="1"/>
  </conditionalFormatting>
  <conditionalFormatting sqref="E73:L73">
    <cfRule type="top10" dxfId="8147" priority="57" rank="1"/>
  </conditionalFormatting>
  <conditionalFormatting sqref="E75:L75">
    <cfRule type="top10" dxfId="8146" priority="56" rank="1"/>
  </conditionalFormatting>
  <conditionalFormatting sqref="E77:L77">
    <cfRule type="top10" dxfId="8145" priority="55" rank="1"/>
  </conditionalFormatting>
  <conditionalFormatting sqref="E79:L79">
    <cfRule type="top10" dxfId="8144" priority="54" rank="1"/>
  </conditionalFormatting>
  <conditionalFormatting sqref="E81:L81">
    <cfRule type="top10" dxfId="8143" priority="53" rank="1"/>
  </conditionalFormatting>
  <conditionalFormatting sqref="E83:L83">
    <cfRule type="top10" dxfId="8142" priority="52" rank="1"/>
  </conditionalFormatting>
  <conditionalFormatting sqref="E85:L85">
    <cfRule type="top10" dxfId="8141" priority="51" rank="1"/>
  </conditionalFormatting>
  <conditionalFormatting sqref="E87:L87">
    <cfRule type="top10" dxfId="8140" priority="50" rank="1"/>
  </conditionalFormatting>
  <conditionalFormatting sqref="E89:L89">
    <cfRule type="top10" dxfId="8139" priority="49" rank="1"/>
  </conditionalFormatting>
  <conditionalFormatting sqref="E91:L91">
    <cfRule type="top10" dxfId="8138" priority="48" rank="1"/>
  </conditionalFormatting>
  <conditionalFormatting sqref="E93:L93">
    <cfRule type="top10" dxfId="8137" priority="47" rank="1"/>
  </conditionalFormatting>
  <conditionalFormatting sqref="E95:L95">
    <cfRule type="top10" dxfId="8136" priority="46" rank="1"/>
  </conditionalFormatting>
  <conditionalFormatting sqref="E97:L97">
    <cfRule type="top10" dxfId="8135" priority="45" rank="1"/>
  </conditionalFormatting>
  <conditionalFormatting sqref="E99:L99">
    <cfRule type="top10" dxfId="8134" priority="44" rank="1"/>
  </conditionalFormatting>
  <conditionalFormatting sqref="E101:L101">
    <cfRule type="top10" dxfId="8133" priority="43" rank="1"/>
  </conditionalFormatting>
  <conditionalFormatting sqref="E103:L103">
    <cfRule type="top10" dxfId="8132" priority="42" rank="1"/>
  </conditionalFormatting>
  <conditionalFormatting sqref="E105:L105">
    <cfRule type="top10" dxfId="8131" priority="41" rank="1"/>
  </conditionalFormatting>
  <conditionalFormatting sqref="E107:L107">
    <cfRule type="top10" dxfId="8130" priority="40" rank="1"/>
  </conditionalFormatting>
  <conditionalFormatting sqref="E109:L109">
    <cfRule type="top10" dxfId="8129" priority="39" rank="1"/>
  </conditionalFormatting>
  <conditionalFormatting sqref="E111:L111">
    <cfRule type="top10" dxfId="8128" priority="38" rank="1"/>
  </conditionalFormatting>
  <conditionalFormatting sqref="E113:L113">
    <cfRule type="top10" dxfId="8127" priority="37" rank="1"/>
  </conditionalFormatting>
  <conditionalFormatting sqref="E115:L115">
    <cfRule type="top10" dxfId="8126" priority="36" rank="1"/>
  </conditionalFormatting>
  <conditionalFormatting sqref="E117:L117">
    <cfRule type="top10" dxfId="8125" priority="35" rank="1"/>
  </conditionalFormatting>
  <conditionalFormatting sqref="E119:L119">
    <cfRule type="top10" dxfId="8124" priority="34" rank="1"/>
  </conditionalFormatting>
  <conditionalFormatting sqref="E121:L121">
    <cfRule type="top10" dxfId="8123" priority="33" rank="1"/>
  </conditionalFormatting>
  <conditionalFormatting sqref="E123:L123">
    <cfRule type="top10" dxfId="8122" priority="32" rank="1"/>
  </conditionalFormatting>
  <conditionalFormatting sqref="E125:L125">
    <cfRule type="top10" dxfId="8121" priority="31" rank="1"/>
  </conditionalFormatting>
  <conditionalFormatting sqref="E127:L127">
    <cfRule type="top10" dxfId="8120" priority="30" rank="1"/>
  </conditionalFormatting>
  <conditionalFormatting sqref="E129:L129">
    <cfRule type="top10" dxfId="8119" priority="29" rank="1"/>
  </conditionalFormatting>
  <conditionalFormatting sqref="E131:L131">
    <cfRule type="top10" dxfId="8118" priority="28" rank="1"/>
  </conditionalFormatting>
  <conditionalFormatting sqref="E133:L133">
    <cfRule type="top10" dxfId="8117" priority="27" rank="1"/>
  </conditionalFormatting>
  <conditionalFormatting sqref="E135:L135">
    <cfRule type="top10" dxfId="8116" priority="26" rank="1"/>
  </conditionalFormatting>
  <conditionalFormatting sqref="E137:L137">
    <cfRule type="top10" dxfId="8115" priority="25" rank="1"/>
  </conditionalFormatting>
  <conditionalFormatting sqref="E139:L139">
    <cfRule type="top10" dxfId="8114" priority="24" rank="1"/>
  </conditionalFormatting>
  <conditionalFormatting sqref="E141:L141">
    <cfRule type="top10" dxfId="8113" priority="23" rank="1"/>
  </conditionalFormatting>
  <conditionalFormatting sqref="E143:L143">
    <cfRule type="top10" dxfId="8112" priority="22" rank="1"/>
  </conditionalFormatting>
  <conditionalFormatting sqref="E145:L145">
    <cfRule type="top10" dxfId="8111" priority="21" rank="1"/>
  </conditionalFormatting>
  <conditionalFormatting sqref="E147:L147">
    <cfRule type="top10" dxfId="8110" priority="20" rank="1"/>
  </conditionalFormatting>
  <conditionalFormatting sqref="E149:L149">
    <cfRule type="top10" dxfId="8109" priority="19" rank="1"/>
  </conditionalFormatting>
  <conditionalFormatting sqref="E151:L151">
    <cfRule type="top10" dxfId="8108" priority="18" rank="1"/>
  </conditionalFormatting>
  <conditionalFormatting sqref="E153:L153">
    <cfRule type="top10" dxfId="8107" priority="17" rank="1"/>
  </conditionalFormatting>
  <conditionalFormatting sqref="E155:L155">
    <cfRule type="top10" dxfId="8106" priority="16" rank="1"/>
  </conditionalFormatting>
  <conditionalFormatting sqref="E157:L157">
    <cfRule type="top10" dxfId="8105" priority="15" rank="1"/>
  </conditionalFormatting>
  <conditionalFormatting sqref="E159:L159">
    <cfRule type="top10" dxfId="8104" priority="14" rank="1"/>
  </conditionalFormatting>
  <conditionalFormatting sqref="E161:L161">
    <cfRule type="top10" dxfId="8103" priority="13" rank="1"/>
  </conditionalFormatting>
  <conditionalFormatting sqref="E163:L163">
    <cfRule type="top10" dxfId="8102" priority="12" rank="1"/>
  </conditionalFormatting>
  <conditionalFormatting sqref="E165:L165">
    <cfRule type="top10" dxfId="8101" priority="11" rank="1"/>
  </conditionalFormatting>
  <conditionalFormatting sqref="E167:L167">
    <cfRule type="top10" dxfId="8100" priority="10" rank="1"/>
  </conditionalFormatting>
  <conditionalFormatting sqref="E169:L169">
    <cfRule type="top10" dxfId="8099" priority="9" rank="1"/>
  </conditionalFormatting>
  <conditionalFormatting sqref="E171:L171">
    <cfRule type="top10" dxfId="8098" priority="8" rank="1"/>
  </conditionalFormatting>
  <conditionalFormatting sqref="E173:L173">
    <cfRule type="top10" dxfId="8097" priority="7" rank="1"/>
  </conditionalFormatting>
  <conditionalFormatting sqref="E175:L175">
    <cfRule type="top10" dxfId="8096" priority="6" rank="1"/>
  </conditionalFormatting>
  <conditionalFormatting sqref="E177:L177">
    <cfRule type="top10" dxfId="8095" priority="5" rank="1"/>
  </conditionalFormatting>
  <conditionalFormatting sqref="E179:L179">
    <cfRule type="top10" dxfId="8094" priority="4" rank="1"/>
  </conditionalFormatting>
  <conditionalFormatting sqref="E181:L181">
    <cfRule type="top10" dxfId="8093" priority="3" rank="1"/>
  </conditionalFormatting>
  <conditionalFormatting sqref="E183:L183">
    <cfRule type="top10" dxfId="8092" priority="2" rank="1"/>
  </conditionalFormatting>
  <conditionalFormatting sqref="E185:L185">
    <cfRule type="top10" dxfId="809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301</v>
      </c>
    </row>
    <row r="3" spans="1:15" ht="15" customHeight="1">
      <c r="B3" s="4"/>
    </row>
    <row r="4" spans="1:15" ht="15" customHeight="1">
      <c r="B4" s="4" t="s">
        <v>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303</v>
      </c>
      <c r="C10" s="52" t="s">
        <v>107</v>
      </c>
      <c r="D10" s="34">
        <v>1205</v>
      </c>
      <c r="E10" s="35">
        <v>97</v>
      </c>
      <c r="F10" s="36">
        <v>115</v>
      </c>
      <c r="G10" s="36">
        <v>147</v>
      </c>
      <c r="H10" s="36">
        <v>46</v>
      </c>
      <c r="I10" s="36">
        <v>117</v>
      </c>
      <c r="J10" s="36">
        <v>30</v>
      </c>
      <c r="K10" s="36">
        <v>174</v>
      </c>
      <c r="L10" s="36">
        <v>14</v>
      </c>
      <c r="M10" s="36">
        <v>458</v>
      </c>
      <c r="N10" s="36">
        <v>98</v>
      </c>
      <c r="O10" s="36">
        <v>222</v>
      </c>
    </row>
    <row r="11" spans="1:15" ht="15.95" customHeight="1">
      <c r="B11" s="58"/>
      <c r="C11" s="53"/>
      <c r="D11" s="18">
        <v>1</v>
      </c>
      <c r="E11" s="19">
        <v>8.0497925311203325E-2</v>
      </c>
      <c r="F11" s="20">
        <v>9.5435684647302899E-2</v>
      </c>
      <c r="G11" s="20">
        <v>0.12199170124481327</v>
      </c>
      <c r="H11" s="20">
        <v>3.8174273858921165E-2</v>
      </c>
      <c r="I11" s="20">
        <v>9.7095435684647305E-2</v>
      </c>
      <c r="J11" s="20">
        <v>2.4896265560165973E-2</v>
      </c>
      <c r="K11" s="20">
        <v>0.14439834024896264</v>
      </c>
      <c r="L11" s="20">
        <v>1.1618257261410789E-2</v>
      </c>
      <c r="M11" s="20">
        <v>0.3800829875518672</v>
      </c>
      <c r="N11" s="20">
        <v>8.1327800829875521E-2</v>
      </c>
      <c r="O11" s="20">
        <v>0.18423236514522823</v>
      </c>
    </row>
    <row r="12" spans="1:15" ht="15.95" customHeight="1">
      <c r="B12" s="58"/>
      <c r="C12" s="54" t="s">
        <v>108</v>
      </c>
      <c r="D12" s="21">
        <v>1546</v>
      </c>
      <c r="E12" s="22">
        <v>269</v>
      </c>
      <c r="F12" s="23">
        <v>288</v>
      </c>
      <c r="G12" s="23">
        <v>330</v>
      </c>
      <c r="H12" s="23">
        <v>95</v>
      </c>
      <c r="I12" s="23">
        <v>262</v>
      </c>
      <c r="J12" s="23">
        <v>94</v>
      </c>
      <c r="K12" s="23">
        <v>388</v>
      </c>
      <c r="L12" s="23">
        <v>31</v>
      </c>
      <c r="M12" s="23">
        <v>328</v>
      </c>
      <c r="N12" s="23">
        <v>157</v>
      </c>
      <c r="O12" s="23">
        <v>254</v>
      </c>
    </row>
    <row r="13" spans="1:15" ht="15.95" customHeight="1">
      <c r="B13" s="58"/>
      <c r="C13" s="53"/>
      <c r="D13" s="24">
        <v>1</v>
      </c>
      <c r="E13" s="19">
        <v>0.17399741267787838</v>
      </c>
      <c r="F13" s="20">
        <v>0.18628719275549807</v>
      </c>
      <c r="G13" s="20">
        <v>0.21345407503234154</v>
      </c>
      <c r="H13" s="20">
        <v>6.1448900388098318E-2</v>
      </c>
      <c r="I13" s="20">
        <v>0.16946959896507116</v>
      </c>
      <c r="J13" s="20">
        <v>6.0802069857697282E-2</v>
      </c>
      <c r="K13" s="20">
        <v>0.25097024579560157</v>
      </c>
      <c r="L13" s="20">
        <v>2.0051746442432083E-2</v>
      </c>
      <c r="M13" s="20">
        <v>0.21216041397153945</v>
      </c>
      <c r="N13" s="20">
        <v>0.10155239327296249</v>
      </c>
      <c r="O13" s="20">
        <v>0.16429495472186287</v>
      </c>
    </row>
    <row r="14" spans="1:15" ht="15.95" customHeight="1">
      <c r="B14" s="58"/>
      <c r="C14" s="55" t="s">
        <v>109</v>
      </c>
      <c r="D14" s="21">
        <v>12779</v>
      </c>
      <c r="E14" s="22">
        <v>2072</v>
      </c>
      <c r="F14" s="23">
        <v>2005</v>
      </c>
      <c r="G14" s="23">
        <v>2177</v>
      </c>
      <c r="H14" s="23">
        <v>682</v>
      </c>
      <c r="I14" s="23">
        <v>2222</v>
      </c>
      <c r="J14" s="23">
        <v>619</v>
      </c>
      <c r="K14" s="23">
        <v>3031</v>
      </c>
      <c r="L14" s="23">
        <v>261</v>
      </c>
      <c r="M14" s="23">
        <v>3703</v>
      </c>
      <c r="N14" s="23">
        <v>1392</v>
      </c>
      <c r="O14" s="23">
        <v>1514</v>
      </c>
    </row>
    <row r="15" spans="1:15" ht="15.95" customHeight="1">
      <c r="B15" s="58"/>
      <c r="C15" s="56"/>
      <c r="D15" s="18">
        <v>1</v>
      </c>
      <c r="E15" s="32">
        <v>0.1621410125987949</v>
      </c>
      <c r="F15" s="33">
        <v>0.15689803584005008</v>
      </c>
      <c r="G15" s="33">
        <v>0.17035761796697707</v>
      </c>
      <c r="H15" s="33">
        <v>5.3368808200954694E-2</v>
      </c>
      <c r="I15" s="33">
        <v>0.17387902026762658</v>
      </c>
      <c r="J15" s="33">
        <v>4.8438844980045387E-2</v>
      </c>
      <c r="K15" s="33">
        <v>0.23718600829485875</v>
      </c>
      <c r="L15" s="33">
        <v>2.042413334376712E-2</v>
      </c>
      <c r="M15" s="33">
        <v>0.28977228265122468</v>
      </c>
      <c r="N15" s="33">
        <v>0.10892871116675797</v>
      </c>
      <c r="O15" s="33">
        <v>0.11847562407074105</v>
      </c>
    </row>
    <row r="16" spans="1:15" ht="15.95" customHeight="1">
      <c r="A16" s="38"/>
      <c r="B16" s="41"/>
      <c r="C16" s="47"/>
      <c r="D16" s="42"/>
      <c r="E16" s="42"/>
      <c r="F16" s="42"/>
      <c r="G16" s="42"/>
      <c r="H16" s="42"/>
      <c r="I16" s="42"/>
      <c r="J16" s="42"/>
      <c r="K16" s="42"/>
      <c r="L16" s="42"/>
      <c r="M16" s="42"/>
      <c r="N16" s="42"/>
      <c r="O16" s="42"/>
    </row>
    <row r="17" spans="1:15" ht="15.95" hidden="1" customHeight="1">
      <c r="A17" s="38"/>
      <c r="B17" s="43"/>
      <c r="C17" s="46"/>
      <c r="D17" s="44"/>
      <c r="E17" s="44"/>
      <c r="F17" s="44"/>
      <c r="G17" s="44"/>
      <c r="H17" s="44"/>
      <c r="I17" s="44"/>
      <c r="J17" s="44"/>
      <c r="K17" s="44"/>
      <c r="L17" s="44"/>
      <c r="M17" s="44"/>
      <c r="N17" s="44"/>
      <c r="O17" s="44"/>
    </row>
    <row r="18" spans="1:15" ht="15.95" hidden="1" customHeight="1">
      <c r="A18" s="38"/>
      <c r="B18" s="43"/>
      <c r="C18" s="46"/>
      <c r="D18" s="45"/>
      <c r="E18" s="45"/>
      <c r="F18" s="45"/>
      <c r="G18" s="45"/>
      <c r="H18" s="45"/>
      <c r="I18" s="45"/>
      <c r="J18" s="45"/>
      <c r="K18" s="45"/>
      <c r="L18" s="45"/>
      <c r="M18" s="45"/>
      <c r="N18" s="45"/>
      <c r="O18" s="45"/>
    </row>
    <row r="19" spans="1:15" ht="15.95" hidden="1" customHeight="1">
      <c r="A19" s="38"/>
      <c r="B19" s="43"/>
      <c r="C19" s="46"/>
      <c r="D19" s="44"/>
      <c r="E19" s="44"/>
      <c r="F19" s="44"/>
      <c r="G19" s="44"/>
      <c r="H19" s="44"/>
      <c r="I19" s="44"/>
      <c r="J19" s="44"/>
      <c r="K19" s="44"/>
      <c r="L19" s="44"/>
      <c r="M19" s="44"/>
      <c r="N19" s="44"/>
      <c r="O19" s="44"/>
    </row>
    <row r="20" spans="1:15" ht="15.95" hidden="1" customHeight="1">
      <c r="A20" s="38"/>
      <c r="B20" s="43"/>
      <c r="C20" s="46"/>
      <c r="D20" s="45"/>
      <c r="E20" s="45"/>
      <c r="F20" s="45"/>
      <c r="G20" s="45"/>
      <c r="H20" s="45"/>
      <c r="I20" s="45"/>
      <c r="J20" s="45"/>
      <c r="K20" s="45"/>
      <c r="L20" s="45"/>
      <c r="M20" s="45"/>
      <c r="N20" s="45"/>
      <c r="O20" s="45"/>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6:C17"/>
    <mergeCell ref="B8:C9"/>
    <mergeCell ref="C10:C11"/>
    <mergeCell ref="C12:C13"/>
    <mergeCell ref="C14:C15"/>
    <mergeCell ref="B10:B15"/>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11294" priority="90" rank="1"/>
  </conditionalFormatting>
  <conditionalFormatting sqref="E11:O11">
    <cfRule type="top10" dxfId="11293" priority="89" rank="1"/>
  </conditionalFormatting>
  <conditionalFormatting sqref="E13:O13">
    <cfRule type="top10" dxfId="11292" priority="88" rank="1"/>
  </conditionalFormatting>
  <conditionalFormatting sqref="E15:O15">
    <cfRule type="top10" dxfId="11291" priority="87" rank="1"/>
  </conditionalFormatting>
  <conditionalFormatting sqref="E17:O17">
    <cfRule type="top10" dxfId="11290" priority="85" rank="1"/>
  </conditionalFormatting>
  <conditionalFormatting sqref="E19:O19">
    <cfRule type="top10" dxfId="11289" priority="84" rank="1"/>
  </conditionalFormatting>
  <conditionalFormatting sqref="E21:O21">
    <cfRule type="top10" dxfId="11288" priority="83" rank="1"/>
  </conditionalFormatting>
  <conditionalFormatting sqref="E23:O23">
    <cfRule type="top10" dxfId="11287" priority="82" rank="1"/>
  </conditionalFormatting>
  <conditionalFormatting sqref="E25:O25">
    <cfRule type="top10" dxfId="11286" priority="81" rank="1"/>
  </conditionalFormatting>
  <conditionalFormatting sqref="E27:O27">
    <cfRule type="top10" dxfId="11285" priority="80" rank="1"/>
  </conditionalFormatting>
  <conditionalFormatting sqref="E29:O29">
    <cfRule type="top10" dxfId="11284" priority="79" rank="1"/>
  </conditionalFormatting>
  <conditionalFormatting sqref="E31:O31">
    <cfRule type="top10" dxfId="11283" priority="78" rank="1"/>
  </conditionalFormatting>
  <conditionalFormatting sqref="E33:O33">
    <cfRule type="top10" dxfId="11282" priority="77" rank="1"/>
  </conditionalFormatting>
  <conditionalFormatting sqref="E35:O35">
    <cfRule type="top10" dxfId="11281" priority="76" rank="1"/>
  </conditionalFormatting>
  <conditionalFormatting sqref="E37:O37">
    <cfRule type="top10" dxfId="11280" priority="75" rank="1"/>
  </conditionalFormatting>
  <conditionalFormatting sqref="E39:O39">
    <cfRule type="top10" dxfId="11279" priority="74" rank="1"/>
  </conditionalFormatting>
  <conditionalFormatting sqref="E41:O41">
    <cfRule type="top10" dxfId="11278" priority="73" rank="1"/>
  </conditionalFormatting>
  <conditionalFormatting sqref="E43:O43">
    <cfRule type="top10" dxfId="11277" priority="72" rank="1"/>
  </conditionalFormatting>
  <conditionalFormatting sqref="E45:O45">
    <cfRule type="top10" dxfId="11276" priority="71" rank="1"/>
  </conditionalFormatting>
  <conditionalFormatting sqref="E47:O47">
    <cfRule type="top10" dxfId="11275" priority="70" rank="1"/>
  </conditionalFormatting>
  <conditionalFormatting sqref="E49:O49">
    <cfRule type="top10" dxfId="11274" priority="69" rank="1"/>
  </conditionalFormatting>
  <conditionalFormatting sqref="E51:O51">
    <cfRule type="top10" dxfId="11273" priority="68" rank="1"/>
  </conditionalFormatting>
  <conditionalFormatting sqref="E53:O53">
    <cfRule type="top10" dxfId="11272" priority="67" rank="1"/>
  </conditionalFormatting>
  <conditionalFormatting sqref="E55:O55">
    <cfRule type="top10" dxfId="11271" priority="66" rank="1"/>
  </conditionalFormatting>
  <conditionalFormatting sqref="E57:O57">
    <cfRule type="top10" dxfId="11270" priority="65" rank="1"/>
  </conditionalFormatting>
  <conditionalFormatting sqref="E59:O59">
    <cfRule type="top10" dxfId="11269" priority="64" rank="1"/>
  </conditionalFormatting>
  <conditionalFormatting sqref="E61:O61">
    <cfRule type="top10" dxfId="11268" priority="63" rank="1"/>
  </conditionalFormatting>
  <conditionalFormatting sqref="E63:O63">
    <cfRule type="top10" dxfId="11267" priority="62" rank="1"/>
  </conditionalFormatting>
  <conditionalFormatting sqref="E65:O65">
    <cfRule type="top10" dxfId="11266" priority="61" rank="1"/>
  </conditionalFormatting>
  <conditionalFormatting sqref="E67:O67">
    <cfRule type="top10" dxfId="11265" priority="60" rank="1"/>
  </conditionalFormatting>
  <conditionalFormatting sqref="E69:O69">
    <cfRule type="top10" dxfId="11264" priority="59" rank="1"/>
  </conditionalFormatting>
  <conditionalFormatting sqref="E71:O71">
    <cfRule type="top10" dxfId="11263" priority="58" rank="1"/>
  </conditionalFormatting>
  <conditionalFormatting sqref="E73:O73">
    <cfRule type="top10" dxfId="11262" priority="57" rank="1"/>
  </conditionalFormatting>
  <conditionalFormatting sqref="E75:O75">
    <cfRule type="top10" dxfId="11261" priority="56" rank="1"/>
  </conditionalFormatting>
  <conditionalFormatting sqref="E77:O77">
    <cfRule type="top10" dxfId="11260" priority="55" rank="1"/>
  </conditionalFormatting>
  <conditionalFormatting sqref="E79:O79">
    <cfRule type="top10" dxfId="11259" priority="54" rank="1"/>
  </conditionalFormatting>
  <conditionalFormatting sqref="E81:O81">
    <cfRule type="top10" dxfId="11258" priority="53" rank="1"/>
  </conditionalFormatting>
  <conditionalFormatting sqref="E83:O83">
    <cfRule type="top10" dxfId="11257" priority="52" rank="1"/>
  </conditionalFormatting>
  <conditionalFormatting sqref="E85:O85">
    <cfRule type="top10" dxfId="11256" priority="51" rank="1"/>
  </conditionalFormatting>
  <conditionalFormatting sqref="E87:O87">
    <cfRule type="top10" dxfId="11255" priority="50" rank="1"/>
  </conditionalFormatting>
  <conditionalFormatting sqref="E89:O89">
    <cfRule type="top10" dxfId="11254" priority="49" rank="1"/>
  </conditionalFormatting>
  <conditionalFormatting sqref="E91:O91">
    <cfRule type="top10" dxfId="11253" priority="48" rank="1"/>
  </conditionalFormatting>
  <conditionalFormatting sqref="E93:O93">
    <cfRule type="top10" dxfId="11252" priority="47" rank="1"/>
  </conditionalFormatting>
  <conditionalFormatting sqref="E95:O95">
    <cfRule type="top10" dxfId="11251" priority="46" rank="1"/>
  </conditionalFormatting>
  <conditionalFormatting sqref="E97:O97">
    <cfRule type="top10" dxfId="11250" priority="45" rank="1"/>
  </conditionalFormatting>
  <conditionalFormatting sqref="E99:O99">
    <cfRule type="top10" dxfId="11249" priority="44" rank="1"/>
  </conditionalFormatting>
  <conditionalFormatting sqref="E101:O101">
    <cfRule type="top10" dxfId="11248" priority="43" rank="1"/>
  </conditionalFormatting>
  <conditionalFormatting sqref="E103:O103">
    <cfRule type="top10" dxfId="11247" priority="42" rank="1"/>
  </conditionalFormatting>
  <conditionalFormatting sqref="E105:O105">
    <cfRule type="top10" dxfId="11246" priority="41" rank="1"/>
  </conditionalFormatting>
  <conditionalFormatting sqref="E107:O107">
    <cfRule type="top10" dxfId="11245" priority="40" rank="1"/>
  </conditionalFormatting>
  <conditionalFormatting sqref="E109:O109">
    <cfRule type="top10" dxfId="11244" priority="39" rank="1"/>
  </conditionalFormatting>
  <conditionalFormatting sqref="E111:O111">
    <cfRule type="top10" dxfId="11243" priority="38" rank="1"/>
  </conditionalFormatting>
  <conditionalFormatting sqref="E113:O113">
    <cfRule type="top10" dxfId="11242" priority="37" rank="1"/>
  </conditionalFormatting>
  <conditionalFormatting sqref="E115:O115">
    <cfRule type="top10" dxfId="11241" priority="36" rank="1"/>
  </conditionalFormatting>
  <conditionalFormatting sqref="E117:O117">
    <cfRule type="top10" dxfId="11240" priority="35" rank="1"/>
  </conditionalFormatting>
  <conditionalFormatting sqref="E119:O119">
    <cfRule type="top10" dxfId="11239" priority="34" rank="1"/>
  </conditionalFormatting>
  <conditionalFormatting sqref="E121:O121">
    <cfRule type="top10" dxfId="11238" priority="33" rank="1"/>
  </conditionalFormatting>
  <conditionalFormatting sqref="E123:O123">
    <cfRule type="top10" dxfId="11237" priority="32" rank="1"/>
  </conditionalFormatting>
  <conditionalFormatting sqref="E125:O125">
    <cfRule type="top10" dxfId="11236" priority="31" rank="1"/>
  </conditionalFormatting>
  <conditionalFormatting sqref="E127:O127">
    <cfRule type="top10" dxfId="11235" priority="30" rank="1"/>
  </conditionalFormatting>
  <conditionalFormatting sqref="E129:O129">
    <cfRule type="top10" dxfId="11234" priority="29" rank="1"/>
  </conditionalFormatting>
  <conditionalFormatting sqref="E131:O131">
    <cfRule type="top10" dxfId="11233" priority="28" rank="1"/>
  </conditionalFormatting>
  <conditionalFormatting sqref="E133:O133">
    <cfRule type="top10" dxfId="11232" priority="27" rank="1"/>
  </conditionalFormatting>
  <conditionalFormatting sqref="E135:O135">
    <cfRule type="top10" dxfId="11231" priority="26" rank="1"/>
  </conditionalFormatting>
  <conditionalFormatting sqref="E137:O137">
    <cfRule type="top10" dxfId="11230" priority="25" rank="1"/>
  </conditionalFormatting>
  <conditionalFormatting sqref="E139:O139">
    <cfRule type="top10" dxfId="11229" priority="24" rank="1"/>
  </conditionalFormatting>
  <conditionalFormatting sqref="E141:O141">
    <cfRule type="top10" dxfId="11228" priority="23" rank="1"/>
  </conditionalFormatting>
  <conditionalFormatting sqref="E143:O143">
    <cfRule type="top10" dxfId="11227" priority="22" rank="1"/>
  </conditionalFormatting>
  <conditionalFormatting sqref="E145:O145">
    <cfRule type="top10" dxfId="11226" priority="21" rank="1"/>
  </conditionalFormatting>
  <conditionalFormatting sqref="E147:O147">
    <cfRule type="top10" dxfId="11225" priority="20" rank="1"/>
  </conditionalFormatting>
  <conditionalFormatting sqref="E149:O149">
    <cfRule type="top10" dxfId="11224" priority="19" rank="1"/>
  </conditionalFormatting>
  <conditionalFormatting sqref="E151:O151">
    <cfRule type="top10" dxfId="11223" priority="18" rank="1"/>
  </conditionalFormatting>
  <conditionalFormatting sqref="E153:O153">
    <cfRule type="top10" dxfId="11222" priority="17" rank="1"/>
  </conditionalFormatting>
  <conditionalFormatting sqref="E155:O155">
    <cfRule type="top10" dxfId="11221" priority="16" rank="1"/>
  </conditionalFormatting>
  <conditionalFormatting sqref="E157:O157">
    <cfRule type="top10" dxfId="11220" priority="15" rank="1"/>
  </conditionalFormatting>
  <conditionalFormatting sqref="E159:O159">
    <cfRule type="top10" dxfId="11219" priority="14" rank="1"/>
  </conditionalFormatting>
  <conditionalFormatting sqref="E161:O161">
    <cfRule type="top10" dxfId="11218" priority="13" rank="1"/>
  </conditionalFormatting>
  <conditionalFormatting sqref="E163:O163">
    <cfRule type="top10" dxfId="11217" priority="12" rank="1"/>
  </conditionalFormatting>
  <conditionalFormatting sqref="E165:O165">
    <cfRule type="top10" dxfId="11216" priority="11" rank="1"/>
  </conditionalFormatting>
  <conditionalFormatting sqref="E167:O167">
    <cfRule type="top10" dxfId="11215" priority="10" rank="1"/>
  </conditionalFormatting>
  <conditionalFormatting sqref="E169:O169">
    <cfRule type="top10" dxfId="11214" priority="9" rank="1"/>
  </conditionalFormatting>
  <conditionalFormatting sqref="E171:O171">
    <cfRule type="top10" dxfId="11213" priority="8" rank="1"/>
  </conditionalFormatting>
  <conditionalFormatting sqref="E173:O173">
    <cfRule type="top10" dxfId="11212" priority="7" rank="1"/>
  </conditionalFormatting>
  <conditionalFormatting sqref="E175:O175">
    <cfRule type="top10" dxfId="11211" priority="6" rank="1"/>
  </conditionalFormatting>
  <conditionalFormatting sqref="E177:O177">
    <cfRule type="top10" dxfId="11210" priority="5" rank="1"/>
  </conditionalFormatting>
  <conditionalFormatting sqref="E179:O179">
    <cfRule type="top10" dxfId="11209" priority="4" rank="1"/>
  </conditionalFormatting>
  <conditionalFormatting sqref="E181:O181">
    <cfRule type="top10" dxfId="11208" priority="3" rank="1"/>
  </conditionalFormatting>
  <conditionalFormatting sqref="E183:O183">
    <cfRule type="top10" dxfId="11207" priority="2" rank="1"/>
  </conditionalFormatting>
  <conditionalFormatting sqref="E185:O185">
    <cfRule type="top10" dxfId="1120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307</v>
      </c>
    </row>
    <row r="3" spans="1:14" ht="15" customHeight="1">
      <c r="B3" s="4"/>
    </row>
    <row r="4" spans="1:14" ht="15" customHeight="1">
      <c r="B4" s="4" t="s">
        <v>43</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489</v>
      </c>
      <c r="C10" s="52" t="s">
        <v>149</v>
      </c>
      <c r="D10" s="34">
        <v>4673</v>
      </c>
      <c r="E10" s="35">
        <v>3808</v>
      </c>
      <c r="F10" s="36">
        <v>45</v>
      </c>
      <c r="G10" s="36">
        <v>8</v>
      </c>
      <c r="H10" s="36">
        <v>30</v>
      </c>
      <c r="I10" s="36">
        <v>27</v>
      </c>
      <c r="J10" s="36">
        <v>35</v>
      </c>
      <c r="K10" s="36">
        <v>76</v>
      </c>
      <c r="L10" s="36">
        <v>203</v>
      </c>
      <c r="M10" s="36">
        <v>83</v>
      </c>
      <c r="N10" s="36">
        <v>358</v>
      </c>
    </row>
    <row r="11" spans="1:14" ht="15.95" customHeight="1">
      <c r="B11" s="58"/>
      <c r="C11" s="53"/>
      <c r="D11" s="18">
        <v>1</v>
      </c>
      <c r="E11" s="19">
        <v>0.81489407233040878</v>
      </c>
      <c r="F11" s="20">
        <v>9.6297881446608183E-3</v>
      </c>
      <c r="G11" s="20">
        <v>1.7119623368285898E-3</v>
      </c>
      <c r="H11" s="20">
        <v>6.4198587631072116E-3</v>
      </c>
      <c r="I11" s="20">
        <v>5.7778728867964903E-3</v>
      </c>
      <c r="J11" s="20">
        <v>7.4898352236250805E-3</v>
      </c>
      <c r="K11" s="20">
        <v>1.6263642199871604E-2</v>
      </c>
      <c r="L11" s="20">
        <v>4.3441044297025465E-2</v>
      </c>
      <c r="M11" s="20">
        <v>1.7761609244596618E-2</v>
      </c>
      <c r="N11" s="20">
        <v>7.6610314573079388E-2</v>
      </c>
    </row>
    <row r="12" spans="1:14" ht="15.95" customHeight="1">
      <c r="B12" s="58"/>
      <c r="C12" s="54" t="s">
        <v>150</v>
      </c>
      <c r="D12" s="21">
        <v>4281</v>
      </c>
      <c r="E12" s="22">
        <v>3502</v>
      </c>
      <c r="F12" s="23">
        <v>35</v>
      </c>
      <c r="G12" s="23">
        <v>5</v>
      </c>
      <c r="H12" s="23">
        <v>20</v>
      </c>
      <c r="I12" s="23">
        <v>7</v>
      </c>
      <c r="J12" s="23">
        <v>47</v>
      </c>
      <c r="K12" s="23">
        <v>65</v>
      </c>
      <c r="L12" s="23">
        <v>224</v>
      </c>
      <c r="M12" s="23">
        <v>98</v>
      </c>
      <c r="N12" s="23">
        <v>278</v>
      </c>
    </row>
    <row r="13" spans="1:14" ht="15.95" customHeight="1">
      <c r="B13" s="58"/>
      <c r="C13" s="53"/>
      <c r="D13" s="24">
        <v>1</v>
      </c>
      <c r="E13" s="19">
        <v>0.81803316982013552</v>
      </c>
      <c r="F13" s="20">
        <v>8.1756598925484692E-3</v>
      </c>
      <c r="G13" s="20">
        <v>1.16795141322121E-3</v>
      </c>
      <c r="H13" s="20">
        <v>4.6718056528848402E-3</v>
      </c>
      <c r="I13" s="20">
        <v>1.635131978509694E-3</v>
      </c>
      <c r="J13" s="20">
        <v>1.0978743284279373E-2</v>
      </c>
      <c r="K13" s="20">
        <v>1.5183368371875731E-2</v>
      </c>
      <c r="L13" s="20">
        <v>5.2324223312310209E-2</v>
      </c>
      <c r="M13" s="20">
        <v>2.2891847699135714E-2</v>
      </c>
      <c r="N13" s="20">
        <v>6.4938098575099273E-2</v>
      </c>
    </row>
    <row r="14" spans="1:14" ht="15.95" customHeight="1">
      <c r="B14" s="58"/>
      <c r="C14" s="54" t="s">
        <v>151</v>
      </c>
      <c r="D14" s="21">
        <v>7627</v>
      </c>
      <c r="E14" s="22">
        <v>6026</v>
      </c>
      <c r="F14" s="23">
        <v>51</v>
      </c>
      <c r="G14" s="23">
        <v>8</v>
      </c>
      <c r="H14" s="23">
        <v>111</v>
      </c>
      <c r="I14" s="23">
        <v>39</v>
      </c>
      <c r="J14" s="23">
        <v>93</v>
      </c>
      <c r="K14" s="23">
        <v>173</v>
      </c>
      <c r="L14" s="23">
        <v>416</v>
      </c>
      <c r="M14" s="23">
        <v>182</v>
      </c>
      <c r="N14" s="23">
        <v>528</v>
      </c>
    </row>
    <row r="15" spans="1:14" ht="15.95" customHeight="1">
      <c r="B15" s="58"/>
      <c r="C15" s="53"/>
      <c r="D15" s="24">
        <v>1</v>
      </c>
      <c r="E15" s="19">
        <v>0.79008784581093483</v>
      </c>
      <c r="F15" s="20">
        <v>6.6867706830995152E-3</v>
      </c>
      <c r="G15" s="20">
        <v>1.0489052051920807E-3</v>
      </c>
      <c r="H15" s="20">
        <v>1.4553559722040121E-2</v>
      </c>
      <c r="I15" s="20">
        <v>5.113412875311394E-3</v>
      </c>
      <c r="J15" s="20">
        <v>1.219352301035794E-2</v>
      </c>
      <c r="K15" s="20">
        <v>2.2682575062278748E-2</v>
      </c>
      <c r="L15" s="20">
        <v>5.4543070669988203E-2</v>
      </c>
      <c r="M15" s="20">
        <v>2.3862593418119839E-2</v>
      </c>
      <c r="N15" s="20">
        <v>6.9227743542677328E-2</v>
      </c>
    </row>
    <row r="16" spans="1:14" ht="15.95" customHeight="1">
      <c r="B16" s="58"/>
      <c r="C16" s="54" t="s">
        <v>152</v>
      </c>
      <c r="D16" s="21">
        <v>4326</v>
      </c>
      <c r="E16" s="22">
        <v>3337</v>
      </c>
      <c r="F16" s="23">
        <v>40</v>
      </c>
      <c r="G16" s="23">
        <v>5</v>
      </c>
      <c r="H16" s="23">
        <v>64</v>
      </c>
      <c r="I16" s="23">
        <v>25</v>
      </c>
      <c r="J16" s="23">
        <v>48</v>
      </c>
      <c r="K16" s="23">
        <v>112</v>
      </c>
      <c r="L16" s="23">
        <v>238</v>
      </c>
      <c r="M16" s="23">
        <v>104</v>
      </c>
      <c r="N16" s="23">
        <v>353</v>
      </c>
    </row>
    <row r="17" spans="1:14" ht="15.95" customHeight="1">
      <c r="B17" s="58"/>
      <c r="C17" s="53"/>
      <c r="D17" s="24">
        <v>1</v>
      </c>
      <c r="E17" s="19">
        <v>0.77138233934350442</v>
      </c>
      <c r="F17" s="20">
        <v>9.2464170134073046E-3</v>
      </c>
      <c r="G17" s="20">
        <v>1.1558021266759131E-3</v>
      </c>
      <c r="H17" s="20">
        <v>1.4794267221451687E-2</v>
      </c>
      <c r="I17" s="20">
        <v>5.7790106333795652E-3</v>
      </c>
      <c r="J17" s="20">
        <v>1.1095700416088766E-2</v>
      </c>
      <c r="K17" s="20">
        <v>2.5889967637540454E-2</v>
      </c>
      <c r="L17" s="20">
        <v>5.5016181229773461E-2</v>
      </c>
      <c r="M17" s="20">
        <v>2.4040684234858993E-2</v>
      </c>
      <c r="N17" s="20">
        <v>8.159963014331946E-2</v>
      </c>
    </row>
    <row r="18" spans="1:14" ht="15.95" customHeight="1">
      <c r="B18" s="58"/>
      <c r="C18" s="54" t="s">
        <v>153</v>
      </c>
      <c r="D18" s="21">
        <v>1849</v>
      </c>
      <c r="E18" s="22">
        <v>1501</v>
      </c>
      <c r="F18" s="23">
        <v>8</v>
      </c>
      <c r="G18" s="23">
        <v>2</v>
      </c>
      <c r="H18" s="23">
        <v>20</v>
      </c>
      <c r="I18" s="23">
        <v>7</v>
      </c>
      <c r="J18" s="23">
        <v>23</v>
      </c>
      <c r="K18" s="23">
        <v>46</v>
      </c>
      <c r="L18" s="23">
        <v>77</v>
      </c>
      <c r="M18" s="23">
        <v>18</v>
      </c>
      <c r="N18" s="23">
        <v>147</v>
      </c>
    </row>
    <row r="19" spans="1:14" ht="15.95" customHeight="1">
      <c r="B19" s="58"/>
      <c r="C19" s="53"/>
      <c r="D19" s="24">
        <v>1</v>
      </c>
      <c r="E19" s="19">
        <v>0.81179015684153599</v>
      </c>
      <c r="F19" s="20">
        <v>4.3266630611141161E-3</v>
      </c>
      <c r="G19" s="20">
        <v>1.081665765278529E-3</v>
      </c>
      <c r="H19" s="20">
        <v>1.081665765278529E-2</v>
      </c>
      <c r="I19" s="20">
        <v>3.7858301784748512E-3</v>
      </c>
      <c r="J19" s="20">
        <v>1.2439156300703082E-2</v>
      </c>
      <c r="K19" s="20">
        <v>2.4878312601406164E-2</v>
      </c>
      <c r="L19" s="20">
        <v>4.1644131963223363E-2</v>
      </c>
      <c r="M19" s="20">
        <v>9.7349918875067609E-3</v>
      </c>
      <c r="N19" s="20">
        <v>7.9502433747971876E-2</v>
      </c>
    </row>
    <row r="20" spans="1:14" ht="15.95" customHeight="1">
      <c r="B20" s="58"/>
      <c r="C20" s="54" t="s">
        <v>154</v>
      </c>
      <c r="D20" s="21">
        <v>2436</v>
      </c>
      <c r="E20" s="22">
        <v>1935</v>
      </c>
      <c r="F20" s="23">
        <v>28</v>
      </c>
      <c r="G20" s="23">
        <v>6</v>
      </c>
      <c r="H20" s="23">
        <v>28</v>
      </c>
      <c r="I20" s="23">
        <v>20</v>
      </c>
      <c r="J20" s="23">
        <v>26</v>
      </c>
      <c r="K20" s="23">
        <v>72</v>
      </c>
      <c r="L20" s="23">
        <v>102</v>
      </c>
      <c r="M20" s="23">
        <v>40</v>
      </c>
      <c r="N20" s="23">
        <v>179</v>
      </c>
    </row>
    <row r="21" spans="1:14" ht="15.95" customHeight="1">
      <c r="B21" s="58"/>
      <c r="C21" s="53"/>
      <c r="D21" s="24">
        <v>1</v>
      </c>
      <c r="E21" s="19">
        <v>0.79433497536945807</v>
      </c>
      <c r="F21" s="20">
        <v>1.1494252873563218E-2</v>
      </c>
      <c r="G21" s="20">
        <v>2.4630541871921183E-3</v>
      </c>
      <c r="H21" s="20">
        <v>1.1494252873563218E-2</v>
      </c>
      <c r="I21" s="20">
        <v>8.2101806239737278E-3</v>
      </c>
      <c r="J21" s="20">
        <v>1.0673234811165846E-2</v>
      </c>
      <c r="K21" s="20">
        <v>2.9556650246305417E-2</v>
      </c>
      <c r="L21" s="20">
        <v>4.1871921182266007E-2</v>
      </c>
      <c r="M21" s="20">
        <v>1.6420361247947456E-2</v>
      </c>
      <c r="N21" s="20">
        <v>7.3481116584564854E-2</v>
      </c>
    </row>
    <row r="22" spans="1:14" ht="15.95" customHeight="1">
      <c r="B22" s="58"/>
      <c r="C22" s="54" t="s">
        <v>106</v>
      </c>
      <c r="D22" s="21">
        <v>1324</v>
      </c>
      <c r="E22" s="22">
        <v>836</v>
      </c>
      <c r="F22" s="23">
        <v>10</v>
      </c>
      <c r="G22" s="23">
        <v>1</v>
      </c>
      <c r="H22" s="23">
        <v>34</v>
      </c>
      <c r="I22" s="23">
        <v>12</v>
      </c>
      <c r="J22" s="23">
        <v>27</v>
      </c>
      <c r="K22" s="23">
        <v>40</v>
      </c>
      <c r="L22" s="23">
        <v>96</v>
      </c>
      <c r="M22" s="23">
        <v>111</v>
      </c>
      <c r="N22" s="23">
        <v>157</v>
      </c>
    </row>
    <row r="23" spans="1:14" ht="15.95" customHeight="1">
      <c r="B23" s="58"/>
      <c r="C23" s="53"/>
      <c r="D23" s="24">
        <v>1</v>
      </c>
      <c r="E23" s="19">
        <v>0.63141993957703924</v>
      </c>
      <c r="F23" s="20">
        <v>7.5528700906344415E-3</v>
      </c>
      <c r="G23" s="20">
        <v>7.5528700906344411E-4</v>
      </c>
      <c r="H23" s="20">
        <v>2.5679758308157101E-2</v>
      </c>
      <c r="I23" s="20">
        <v>9.0634441087613302E-3</v>
      </c>
      <c r="J23" s="20">
        <v>2.0392749244712991E-2</v>
      </c>
      <c r="K23" s="20">
        <v>3.0211480362537766E-2</v>
      </c>
      <c r="L23" s="20">
        <v>7.2507552870090641E-2</v>
      </c>
      <c r="M23" s="20">
        <v>8.3836858006042292E-2</v>
      </c>
      <c r="N23" s="20">
        <v>0.11858006042296072</v>
      </c>
    </row>
    <row r="24" spans="1:14" ht="15.95" customHeight="1">
      <c r="B24" s="58"/>
      <c r="C24" s="54" t="s">
        <v>155</v>
      </c>
      <c r="D24" s="21">
        <v>699</v>
      </c>
      <c r="E24" s="22">
        <v>465</v>
      </c>
      <c r="F24" s="23">
        <v>11</v>
      </c>
      <c r="G24" s="23">
        <v>1</v>
      </c>
      <c r="H24" s="23">
        <v>7</v>
      </c>
      <c r="I24" s="23">
        <v>11</v>
      </c>
      <c r="J24" s="23">
        <v>17</v>
      </c>
      <c r="K24" s="23">
        <v>19</v>
      </c>
      <c r="L24" s="23">
        <v>70</v>
      </c>
      <c r="M24" s="23">
        <v>37</v>
      </c>
      <c r="N24" s="23">
        <v>61</v>
      </c>
    </row>
    <row r="25" spans="1:14" ht="15.95" customHeight="1">
      <c r="B25" s="58"/>
      <c r="C25" s="59"/>
      <c r="D25" s="18">
        <v>1</v>
      </c>
      <c r="E25" s="32">
        <v>0.66523605150214593</v>
      </c>
      <c r="F25" s="33">
        <v>1.5736766809728183E-2</v>
      </c>
      <c r="G25" s="33">
        <v>1.4306151645207439E-3</v>
      </c>
      <c r="H25" s="33">
        <v>1.0014306151645207E-2</v>
      </c>
      <c r="I25" s="33">
        <v>1.5736766809728183E-2</v>
      </c>
      <c r="J25" s="33">
        <v>2.4320457796852647E-2</v>
      </c>
      <c r="K25" s="33">
        <v>2.7181688125894134E-2</v>
      </c>
      <c r="L25" s="33">
        <v>0.10014306151645208</v>
      </c>
      <c r="M25" s="33">
        <v>5.2932761087267528E-2</v>
      </c>
      <c r="N25" s="33">
        <v>8.7267525035765375E-2</v>
      </c>
    </row>
    <row r="26" spans="1:14" ht="15.95" customHeight="1">
      <c r="A26" s="38"/>
      <c r="B26" s="41"/>
      <c r="C26" s="47"/>
      <c r="D26" s="42"/>
      <c r="E26" s="42"/>
      <c r="F26" s="42"/>
      <c r="G26" s="42"/>
      <c r="H26" s="42"/>
      <c r="I26" s="42"/>
      <c r="J26" s="42"/>
      <c r="K26" s="42"/>
      <c r="L26" s="42"/>
      <c r="M26" s="42"/>
      <c r="N26" s="42"/>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8090" priority="90" rank="1"/>
  </conditionalFormatting>
  <conditionalFormatting sqref="E11:N11">
    <cfRule type="top10" dxfId="8089" priority="89" rank="1"/>
  </conditionalFormatting>
  <conditionalFormatting sqref="E13:N13">
    <cfRule type="top10" dxfId="8088" priority="88" rank="1"/>
  </conditionalFormatting>
  <conditionalFormatting sqref="E15:N15">
    <cfRule type="top10" dxfId="8087" priority="87" rank="1"/>
  </conditionalFormatting>
  <conditionalFormatting sqref="E17:N17">
    <cfRule type="top10" dxfId="8086" priority="86" rank="1"/>
  </conditionalFormatting>
  <conditionalFormatting sqref="E19:N19">
    <cfRule type="top10" dxfId="8085" priority="85" rank="1"/>
  </conditionalFormatting>
  <conditionalFormatting sqref="E21:N21">
    <cfRule type="top10" dxfId="8084" priority="84" rank="1"/>
  </conditionalFormatting>
  <conditionalFormatting sqref="E23:N23">
    <cfRule type="top10" dxfId="8083" priority="83" rank="1"/>
  </conditionalFormatting>
  <conditionalFormatting sqref="E25:N25">
    <cfRule type="top10" dxfId="8082" priority="82" rank="1"/>
  </conditionalFormatting>
  <conditionalFormatting sqref="E27:N27">
    <cfRule type="top10" dxfId="8081" priority="80" rank="1"/>
  </conditionalFormatting>
  <conditionalFormatting sqref="E29:N29">
    <cfRule type="top10" dxfId="8080" priority="79" rank="1"/>
  </conditionalFormatting>
  <conditionalFormatting sqref="E31:N31">
    <cfRule type="top10" dxfId="8079" priority="78" rank="1"/>
  </conditionalFormatting>
  <conditionalFormatting sqref="E33:N33">
    <cfRule type="top10" dxfId="8078" priority="77" rank="1"/>
  </conditionalFormatting>
  <conditionalFormatting sqref="E35:N35">
    <cfRule type="top10" dxfId="8077" priority="76" rank="1"/>
  </conditionalFormatting>
  <conditionalFormatting sqref="E37:N37">
    <cfRule type="top10" dxfId="8076" priority="75" rank="1"/>
  </conditionalFormatting>
  <conditionalFormatting sqref="E39:N39">
    <cfRule type="top10" dxfId="8075" priority="74" rank="1"/>
  </conditionalFormatting>
  <conditionalFormatting sqref="E41:N41">
    <cfRule type="top10" dxfId="8074" priority="73" rank="1"/>
  </conditionalFormatting>
  <conditionalFormatting sqref="E43:N43">
    <cfRule type="top10" dxfId="8073" priority="72" rank="1"/>
  </conditionalFormatting>
  <conditionalFormatting sqref="E45:N45">
    <cfRule type="top10" dxfId="8072" priority="71" rank="1"/>
  </conditionalFormatting>
  <conditionalFormatting sqref="E47:N47">
    <cfRule type="top10" dxfId="8071" priority="70" rank="1"/>
  </conditionalFormatting>
  <conditionalFormatting sqref="E49:N49">
    <cfRule type="top10" dxfId="8070" priority="69" rank="1"/>
  </conditionalFormatting>
  <conditionalFormatting sqref="E51:N51">
    <cfRule type="top10" dxfId="8069" priority="68" rank="1"/>
  </conditionalFormatting>
  <conditionalFormatting sqref="E53:N53">
    <cfRule type="top10" dxfId="8068" priority="67" rank="1"/>
  </conditionalFormatting>
  <conditionalFormatting sqref="E55:N55">
    <cfRule type="top10" dxfId="8067" priority="66" rank="1"/>
  </conditionalFormatting>
  <conditionalFormatting sqref="E57:N57">
    <cfRule type="top10" dxfId="8066" priority="65" rank="1"/>
  </conditionalFormatting>
  <conditionalFormatting sqref="E59:N59">
    <cfRule type="top10" dxfId="8065" priority="64" rank="1"/>
  </conditionalFormatting>
  <conditionalFormatting sqref="E61:N61">
    <cfRule type="top10" dxfId="8064" priority="63" rank="1"/>
  </conditionalFormatting>
  <conditionalFormatting sqref="E63:N63">
    <cfRule type="top10" dxfId="8063" priority="62" rank="1"/>
  </conditionalFormatting>
  <conditionalFormatting sqref="E65:N65">
    <cfRule type="top10" dxfId="8062" priority="61" rank="1"/>
  </conditionalFormatting>
  <conditionalFormatting sqref="E67:N67">
    <cfRule type="top10" dxfId="8061" priority="60" rank="1"/>
  </conditionalFormatting>
  <conditionalFormatting sqref="E69:N69">
    <cfRule type="top10" dxfId="8060" priority="59" rank="1"/>
  </conditionalFormatting>
  <conditionalFormatting sqref="E71:N71">
    <cfRule type="top10" dxfId="8059" priority="58" rank="1"/>
  </conditionalFormatting>
  <conditionalFormatting sqref="E73:N73">
    <cfRule type="top10" dxfId="8058" priority="57" rank="1"/>
  </conditionalFormatting>
  <conditionalFormatting sqref="E75:N75">
    <cfRule type="top10" dxfId="8057" priority="56" rank="1"/>
  </conditionalFormatting>
  <conditionalFormatting sqref="E77:N77">
    <cfRule type="top10" dxfId="8056" priority="55" rank="1"/>
  </conditionalFormatting>
  <conditionalFormatting sqref="E79:N79">
    <cfRule type="top10" dxfId="8055" priority="54" rank="1"/>
  </conditionalFormatting>
  <conditionalFormatting sqref="E81:N81">
    <cfRule type="top10" dxfId="8054" priority="53" rank="1"/>
  </conditionalFormatting>
  <conditionalFormatting sqref="E83:N83">
    <cfRule type="top10" dxfId="8053" priority="52" rank="1"/>
  </conditionalFormatting>
  <conditionalFormatting sqref="E85:N85">
    <cfRule type="top10" dxfId="8052" priority="51" rank="1"/>
  </conditionalFormatting>
  <conditionalFormatting sqref="E87:N87">
    <cfRule type="top10" dxfId="8051" priority="50" rank="1"/>
  </conditionalFormatting>
  <conditionalFormatting sqref="E89:N89">
    <cfRule type="top10" dxfId="8050" priority="49" rank="1"/>
  </conditionalFormatting>
  <conditionalFormatting sqref="E91:N91">
    <cfRule type="top10" dxfId="8049" priority="48" rank="1"/>
  </conditionalFormatting>
  <conditionalFormatting sqref="E93:N93">
    <cfRule type="top10" dxfId="8048" priority="47" rank="1"/>
  </conditionalFormatting>
  <conditionalFormatting sqref="E95:N95">
    <cfRule type="top10" dxfId="8047" priority="46" rank="1"/>
  </conditionalFormatting>
  <conditionalFormatting sqref="E97:N97">
    <cfRule type="top10" dxfId="8046" priority="45" rank="1"/>
  </conditionalFormatting>
  <conditionalFormatting sqref="E99:N99">
    <cfRule type="top10" dxfId="8045" priority="44" rank="1"/>
  </conditionalFormatting>
  <conditionalFormatting sqref="E101:N101">
    <cfRule type="top10" dxfId="8044" priority="43" rank="1"/>
  </conditionalFormatting>
  <conditionalFormatting sqref="E103:N103">
    <cfRule type="top10" dxfId="8043" priority="42" rank="1"/>
  </conditionalFormatting>
  <conditionalFormatting sqref="E105:N105">
    <cfRule type="top10" dxfId="8042" priority="41" rank="1"/>
  </conditionalFormatting>
  <conditionalFormatting sqref="E107:N107">
    <cfRule type="top10" dxfId="8041" priority="40" rank="1"/>
  </conditionalFormatting>
  <conditionalFormatting sqref="E109:N109">
    <cfRule type="top10" dxfId="8040" priority="39" rank="1"/>
  </conditionalFormatting>
  <conditionalFormatting sqref="E111:N111">
    <cfRule type="top10" dxfId="8039" priority="38" rank="1"/>
  </conditionalFormatting>
  <conditionalFormatting sqref="E113:N113">
    <cfRule type="top10" dxfId="8038" priority="37" rank="1"/>
  </conditionalFormatting>
  <conditionalFormatting sqref="E115:N115">
    <cfRule type="top10" dxfId="8037" priority="36" rank="1"/>
  </conditionalFormatting>
  <conditionalFormatting sqref="E117:N117">
    <cfRule type="top10" dxfId="8036" priority="35" rank="1"/>
  </conditionalFormatting>
  <conditionalFormatting sqref="E119:N119">
    <cfRule type="top10" dxfId="8035" priority="34" rank="1"/>
  </conditionalFormatting>
  <conditionalFormatting sqref="E121:N121">
    <cfRule type="top10" dxfId="8034" priority="33" rank="1"/>
  </conditionalFormatting>
  <conditionalFormatting sqref="E123:N123">
    <cfRule type="top10" dxfId="8033" priority="32" rank="1"/>
  </conditionalFormatting>
  <conditionalFormatting sqref="E125:N125">
    <cfRule type="top10" dxfId="8032" priority="31" rank="1"/>
  </conditionalFormatting>
  <conditionalFormatting sqref="E127:N127">
    <cfRule type="top10" dxfId="8031" priority="30" rank="1"/>
  </conditionalFormatting>
  <conditionalFormatting sqref="E129:N129">
    <cfRule type="top10" dxfId="8030" priority="29" rank="1"/>
  </conditionalFormatting>
  <conditionalFormatting sqref="E131:N131">
    <cfRule type="top10" dxfId="8029" priority="28" rank="1"/>
  </conditionalFormatting>
  <conditionalFormatting sqref="E133:N133">
    <cfRule type="top10" dxfId="8028" priority="27" rank="1"/>
  </conditionalFormatting>
  <conditionalFormatting sqref="E135:N135">
    <cfRule type="top10" dxfId="8027" priority="26" rank="1"/>
  </conditionalFormatting>
  <conditionalFormatting sqref="E137:N137">
    <cfRule type="top10" dxfId="8026" priority="25" rank="1"/>
  </conditionalFormatting>
  <conditionalFormatting sqref="E139:N139">
    <cfRule type="top10" dxfId="8025" priority="24" rank="1"/>
  </conditionalFormatting>
  <conditionalFormatting sqref="E141:N141">
    <cfRule type="top10" dxfId="8024" priority="23" rank="1"/>
  </conditionalFormatting>
  <conditionalFormatting sqref="E143:N143">
    <cfRule type="top10" dxfId="8023" priority="22" rank="1"/>
  </conditionalFormatting>
  <conditionalFormatting sqref="E145:N145">
    <cfRule type="top10" dxfId="8022" priority="21" rank="1"/>
  </conditionalFormatting>
  <conditionalFormatting sqref="E147:N147">
    <cfRule type="top10" dxfId="8021" priority="20" rank="1"/>
  </conditionalFormatting>
  <conditionalFormatting sqref="E149:N149">
    <cfRule type="top10" dxfId="8020" priority="19" rank="1"/>
  </conditionalFormatting>
  <conditionalFormatting sqref="E151:N151">
    <cfRule type="top10" dxfId="8019" priority="18" rank="1"/>
  </conditionalFormatting>
  <conditionalFormatting sqref="E153:N153">
    <cfRule type="top10" dxfId="8018" priority="17" rank="1"/>
  </conditionalFormatting>
  <conditionalFormatting sqref="E155:N155">
    <cfRule type="top10" dxfId="8017" priority="16" rank="1"/>
  </conditionalFormatting>
  <conditionalFormatting sqref="E157:N157">
    <cfRule type="top10" dxfId="8016" priority="15" rank="1"/>
  </conditionalFormatting>
  <conditionalFormatting sqref="E159:N159">
    <cfRule type="top10" dxfId="8015" priority="14" rank="1"/>
  </conditionalFormatting>
  <conditionalFormatting sqref="E161:N161">
    <cfRule type="top10" dxfId="8014" priority="13" rank="1"/>
  </conditionalFormatting>
  <conditionalFormatting sqref="E163:N163">
    <cfRule type="top10" dxfId="8013" priority="12" rank="1"/>
  </conditionalFormatting>
  <conditionalFormatting sqref="E165:N165">
    <cfRule type="top10" dxfId="8012" priority="11" rank="1"/>
  </conditionalFormatting>
  <conditionalFormatting sqref="E167:N167">
    <cfRule type="top10" dxfId="8011" priority="10" rank="1"/>
  </conditionalFormatting>
  <conditionalFormatting sqref="E169:N169">
    <cfRule type="top10" dxfId="8010" priority="9" rank="1"/>
  </conditionalFormatting>
  <conditionalFormatting sqref="E171:N171">
    <cfRule type="top10" dxfId="8009" priority="8" rank="1"/>
  </conditionalFormatting>
  <conditionalFormatting sqref="E173:N173">
    <cfRule type="top10" dxfId="8008" priority="7" rank="1"/>
  </conditionalFormatting>
  <conditionalFormatting sqref="E175:N175">
    <cfRule type="top10" dxfId="8007" priority="6" rank="1"/>
  </conditionalFormatting>
  <conditionalFormatting sqref="E177:N177">
    <cfRule type="top10" dxfId="8006" priority="5" rank="1"/>
  </conditionalFormatting>
  <conditionalFormatting sqref="E179:N179">
    <cfRule type="top10" dxfId="8005" priority="4" rank="1"/>
  </conditionalFormatting>
  <conditionalFormatting sqref="E181:N181">
    <cfRule type="top10" dxfId="8004" priority="3" rank="1"/>
  </conditionalFormatting>
  <conditionalFormatting sqref="E183:N183">
    <cfRule type="top10" dxfId="8003" priority="2" rank="1"/>
  </conditionalFormatting>
  <conditionalFormatting sqref="E185:N185">
    <cfRule type="top10" dxfId="800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307</v>
      </c>
    </row>
    <row r="3" spans="1:16" ht="15" customHeight="1">
      <c r="B3" s="4"/>
    </row>
    <row r="4" spans="1:16" ht="15" customHeight="1">
      <c r="B4" s="4" t="s">
        <v>44</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229</v>
      </c>
      <c r="F7" s="14" t="s">
        <v>230</v>
      </c>
      <c r="G7" s="14" t="s">
        <v>231</v>
      </c>
      <c r="H7" s="14" t="s">
        <v>232</v>
      </c>
      <c r="I7" s="14" t="s">
        <v>233</v>
      </c>
      <c r="J7" s="14" t="s">
        <v>234</v>
      </c>
      <c r="K7" s="14" t="s">
        <v>235</v>
      </c>
      <c r="L7" s="14" t="s">
        <v>236</v>
      </c>
      <c r="M7" s="14" t="s">
        <v>237</v>
      </c>
      <c r="N7" s="14" t="s">
        <v>238</v>
      </c>
      <c r="O7" s="14" t="s">
        <v>239</v>
      </c>
      <c r="P7" s="14" t="s">
        <v>103</v>
      </c>
    </row>
    <row r="8" spans="1:16" ht="15.95" customHeight="1" thickTop="1">
      <c r="B8" s="48" t="s">
        <v>300</v>
      </c>
      <c r="C8" s="49"/>
      <c r="D8" s="15">
        <v>16158</v>
      </c>
      <c r="E8" s="16">
        <v>1262</v>
      </c>
      <c r="F8" s="17">
        <v>810</v>
      </c>
      <c r="G8" s="17">
        <v>756</v>
      </c>
      <c r="H8" s="17">
        <v>176</v>
      </c>
      <c r="I8" s="17">
        <v>327</v>
      </c>
      <c r="J8" s="17">
        <v>240</v>
      </c>
      <c r="K8" s="17">
        <v>340</v>
      </c>
      <c r="L8" s="17">
        <v>122</v>
      </c>
      <c r="M8" s="17">
        <v>254</v>
      </c>
      <c r="N8" s="17">
        <v>577</v>
      </c>
      <c r="O8" s="17">
        <v>11334</v>
      </c>
      <c r="P8" s="17">
        <v>2858</v>
      </c>
    </row>
    <row r="9" spans="1:16" ht="15.95" customHeight="1">
      <c r="B9" s="50"/>
      <c r="C9" s="51"/>
      <c r="D9" s="18">
        <v>1</v>
      </c>
      <c r="E9" s="32">
        <v>7.8103725708627308E-2</v>
      </c>
      <c r="F9" s="33">
        <v>5.0129966580022278E-2</v>
      </c>
      <c r="G9" s="33">
        <v>4.6787968808020795E-2</v>
      </c>
      <c r="H9" s="33">
        <v>1.0892437182819657E-2</v>
      </c>
      <c r="I9" s="33">
        <v>2.0237653174897882E-2</v>
      </c>
      <c r="J9" s="33">
        <v>1.4853323431117713E-2</v>
      </c>
      <c r="K9" s="33">
        <v>2.1042208194083426E-2</v>
      </c>
      <c r="L9" s="33">
        <v>7.5504394108181702E-3</v>
      </c>
      <c r="M9" s="33">
        <v>1.5719767297932914E-2</v>
      </c>
      <c r="N9" s="33">
        <v>3.5709865082312164E-2</v>
      </c>
      <c r="O9" s="33">
        <v>0.70144819903453393</v>
      </c>
      <c r="P9" s="33">
        <v>0.1768783265255601</v>
      </c>
    </row>
    <row r="10" spans="1:16" ht="15.95" customHeight="1">
      <c r="B10" s="57" t="s">
        <v>489</v>
      </c>
      <c r="C10" s="52" t="s">
        <v>149</v>
      </c>
      <c r="D10" s="34">
        <v>4673</v>
      </c>
      <c r="E10" s="35">
        <v>342</v>
      </c>
      <c r="F10" s="36">
        <v>220</v>
      </c>
      <c r="G10" s="36">
        <v>221</v>
      </c>
      <c r="H10" s="36">
        <v>18</v>
      </c>
      <c r="I10" s="36">
        <v>184</v>
      </c>
      <c r="J10" s="36">
        <v>76</v>
      </c>
      <c r="K10" s="36">
        <v>62</v>
      </c>
      <c r="L10" s="36">
        <v>36</v>
      </c>
      <c r="M10" s="36">
        <v>64</v>
      </c>
      <c r="N10" s="36">
        <v>120</v>
      </c>
      <c r="O10" s="36">
        <v>3350</v>
      </c>
      <c r="P10" s="36">
        <v>796</v>
      </c>
    </row>
    <row r="11" spans="1:16" ht="15.95" customHeight="1">
      <c r="B11" s="58"/>
      <c r="C11" s="53"/>
      <c r="D11" s="18">
        <v>1</v>
      </c>
      <c r="E11" s="19">
        <v>7.3186389899422208E-2</v>
      </c>
      <c r="F11" s="20">
        <v>4.7078964262786217E-2</v>
      </c>
      <c r="G11" s="20">
        <v>4.7292959554889789E-2</v>
      </c>
      <c r="H11" s="20">
        <v>3.8519152578643271E-3</v>
      </c>
      <c r="I11" s="20">
        <v>3.9375133747057561E-2</v>
      </c>
      <c r="J11" s="20">
        <v>1.6263642199871604E-2</v>
      </c>
      <c r="K11" s="20">
        <v>1.3267708110421571E-2</v>
      </c>
      <c r="L11" s="20">
        <v>7.7038305157286543E-3</v>
      </c>
      <c r="M11" s="20">
        <v>1.3695698694628718E-2</v>
      </c>
      <c r="N11" s="20">
        <v>2.5679435052428846E-2</v>
      </c>
      <c r="O11" s="20">
        <v>0.71688422854697198</v>
      </c>
      <c r="P11" s="20">
        <v>0.17034025251444468</v>
      </c>
    </row>
    <row r="12" spans="1:16" ht="15.95" customHeight="1">
      <c r="B12" s="58"/>
      <c r="C12" s="54" t="s">
        <v>150</v>
      </c>
      <c r="D12" s="21">
        <v>4281</v>
      </c>
      <c r="E12" s="22">
        <v>314</v>
      </c>
      <c r="F12" s="23">
        <v>226</v>
      </c>
      <c r="G12" s="23">
        <v>186</v>
      </c>
      <c r="H12" s="23">
        <v>8</v>
      </c>
      <c r="I12" s="23">
        <v>54</v>
      </c>
      <c r="J12" s="23">
        <v>64</v>
      </c>
      <c r="K12" s="23">
        <v>102</v>
      </c>
      <c r="L12" s="23">
        <v>28</v>
      </c>
      <c r="M12" s="23">
        <v>49</v>
      </c>
      <c r="N12" s="23">
        <v>151</v>
      </c>
      <c r="O12" s="23">
        <v>3203</v>
      </c>
      <c r="P12" s="23">
        <v>603</v>
      </c>
    </row>
    <row r="13" spans="1:16" ht="15.95" customHeight="1">
      <c r="B13" s="58"/>
      <c r="C13" s="53"/>
      <c r="D13" s="24">
        <v>1</v>
      </c>
      <c r="E13" s="19">
        <v>7.3347348750291988E-2</v>
      </c>
      <c r="F13" s="20">
        <v>5.2791403877598689E-2</v>
      </c>
      <c r="G13" s="20">
        <v>4.3447792571829014E-2</v>
      </c>
      <c r="H13" s="20">
        <v>1.8687222611539359E-3</v>
      </c>
      <c r="I13" s="20">
        <v>1.2613875262789068E-2</v>
      </c>
      <c r="J13" s="20">
        <v>1.4949778089231487E-2</v>
      </c>
      <c r="K13" s="20">
        <v>2.3826208829712685E-2</v>
      </c>
      <c r="L13" s="20">
        <v>6.5405279140387761E-3</v>
      </c>
      <c r="M13" s="20">
        <v>1.1445923849567857E-2</v>
      </c>
      <c r="N13" s="20">
        <v>3.5272132679280539E-2</v>
      </c>
      <c r="O13" s="20">
        <v>0.74818967530950709</v>
      </c>
      <c r="P13" s="20">
        <v>0.14085494043447794</v>
      </c>
    </row>
    <row r="14" spans="1:16" ht="15.95" customHeight="1">
      <c r="B14" s="58"/>
      <c r="C14" s="54" t="s">
        <v>151</v>
      </c>
      <c r="D14" s="21">
        <v>7627</v>
      </c>
      <c r="E14" s="22">
        <v>541</v>
      </c>
      <c r="F14" s="23">
        <v>360</v>
      </c>
      <c r="G14" s="23">
        <v>354</v>
      </c>
      <c r="H14" s="23">
        <v>65</v>
      </c>
      <c r="I14" s="23">
        <v>142</v>
      </c>
      <c r="J14" s="23">
        <v>114</v>
      </c>
      <c r="K14" s="23">
        <v>176</v>
      </c>
      <c r="L14" s="23">
        <v>48</v>
      </c>
      <c r="M14" s="23">
        <v>106</v>
      </c>
      <c r="N14" s="23">
        <v>251</v>
      </c>
      <c r="O14" s="23">
        <v>5656</v>
      </c>
      <c r="P14" s="23">
        <v>1155</v>
      </c>
    </row>
    <row r="15" spans="1:16" ht="15.95" customHeight="1">
      <c r="B15" s="58"/>
      <c r="C15" s="53"/>
      <c r="D15" s="24">
        <v>1</v>
      </c>
      <c r="E15" s="19">
        <v>7.0932214501114463E-2</v>
      </c>
      <c r="F15" s="20">
        <v>4.7200734233643633E-2</v>
      </c>
      <c r="G15" s="20">
        <v>4.6414055329749571E-2</v>
      </c>
      <c r="H15" s="20">
        <v>8.5223547921856567E-3</v>
      </c>
      <c r="I15" s="20">
        <v>1.8618067392159432E-2</v>
      </c>
      <c r="J15" s="20">
        <v>1.4946899173987151E-2</v>
      </c>
      <c r="K15" s="20">
        <v>2.3075914514225776E-2</v>
      </c>
      <c r="L15" s="20">
        <v>6.2934312311524847E-3</v>
      </c>
      <c r="M15" s="20">
        <v>1.3897993968795069E-2</v>
      </c>
      <c r="N15" s="20">
        <v>3.2909400812901536E-2</v>
      </c>
      <c r="O15" s="20">
        <v>0.74157598007080106</v>
      </c>
      <c r="P15" s="20">
        <v>0.15143568899960666</v>
      </c>
    </row>
    <row r="16" spans="1:16" ht="15.95" customHeight="1">
      <c r="B16" s="58"/>
      <c r="C16" s="54" t="s">
        <v>152</v>
      </c>
      <c r="D16" s="21">
        <v>4326</v>
      </c>
      <c r="E16" s="22">
        <v>322</v>
      </c>
      <c r="F16" s="23">
        <v>179</v>
      </c>
      <c r="G16" s="23">
        <v>196</v>
      </c>
      <c r="H16" s="23">
        <v>71</v>
      </c>
      <c r="I16" s="23">
        <v>87</v>
      </c>
      <c r="J16" s="23">
        <v>49</v>
      </c>
      <c r="K16" s="23">
        <v>83</v>
      </c>
      <c r="L16" s="23">
        <v>34</v>
      </c>
      <c r="M16" s="23">
        <v>68</v>
      </c>
      <c r="N16" s="23">
        <v>138</v>
      </c>
      <c r="O16" s="23">
        <v>3069</v>
      </c>
      <c r="P16" s="23">
        <v>778</v>
      </c>
    </row>
    <row r="17" spans="1:16" ht="15.95" customHeight="1">
      <c r="B17" s="58"/>
      <c r="C17" s="53"/>
      <c r="D17" s="24">
        <v>1</v>
      </c>
      <c r="E17" s="19">
        <v>7.4433656957928807E-2</v>
      </c>
      <c r="F17" s="20">
        <v>4.1377716134997689E-2</v>
      </c>
      <c r="G17" s="20">
        <v>4.5307443365695796E-2</v>
      </c>
      <c r="H17" s="20">
        <v>1.6412390198797967E-2</v>
      </c>
      <c r="I17" s="20">
        <v>2.0110957004160889E-2</v>
      </c>
      <c r="J17" s="20">
        <v>1.1326860841423949E-2</v>
      </c>
      <c r="K17" s="20">
        <v>1.9186315302820157E-2</v>
      </c>
      <c r="L17" s="20">
        <v>7.8594544613962095E-3</v>
      </c>
      <c r="M17" s="20">
        <v>1.5718908922792419E-2</v>
      </c>
      <c r="N17" s="20">
        <v>3.1900138696255201E-2</v>
      </c>
      <c r="O17" s="20">
        <v>0.70943134535367547</v>
      </c>
      <c r="P17" s="20">
        <v>0.17984281091077209</v>
      </c>
    </row>
    <row r="18" spans="1:16" ht="15.95" customHeight="1">
      <c r="B18" s="58"/>
      <c r="C18" s="54" t="s">
        <v>153</v>
      </c>
      <c r="D18" s="21">
        <v>1849</v>
      </c>
      <c r="E18" s="22">
        <v>129</v>
      </c>
      <c r="F18" s="23">
        <v>68</v>
      </c>
      <c r="G18" s="23">
        <v>78</v>
      </c>
      <c r="H18" s="23">
        <v>28</v>
      </c>
      <c r="I18" s="23">
        <v>24</v>
      </c>
      <c r="J18" s="23">
        <v>21</v>
      </c>
      <c r="K18" s="23">
        <v>30</v>
      </c>
      <c r="L18" s="23">
        <v>7</v>
      </c>
      <c r="M18" s="23">
        <v>26</v>
      </c>
      <c r="N18" s="23">
        <v>57</v>
      </c>
      <c r="O18" s="23">
        <v>1330</v>
      </c>
      <c r="P18" s="23">
        <v>338</v>
      </c>
    </row>
    <row r="19" spans="1:16" ht="15.95" customHeight="1">
      <c r="B19" s="58"/>
      <c r="C19" s="53"/>
      <c r="D19" s="24">
        <v>1</v>
      </c>
      <c r="E19" s="19">
        <v>6.9767441860465115E-2</v>
      </c>
      <c r="F19" s="20">
        <v>3.6776636019469983E-2</v>
      </c>
      <c r="G19" s="20">
        <v>4.2184964845862628E-2</v>
      </c>
      <c r="H19" s="20">
        <v>1.5143320713899405E-2</v>
      </c>
      <c r="I19" s="20">
        <v>1.2979989183342347E-2</v>
      </c>
      <c r="J19" s="20">
        <v>1.1357490535424553E-2</v>
      </c>
      <c r="K19" s="20">
        <v>1.6224986479177934E-2</v>
      </c>
      <c r="L19" s="20">
        <v>3.7858301784748512E-3</v>
      </c>
      <c r="M19" s="20">
        <v>1.4061654948620876E-2</v>
      </c>
      <c r="N19" s="20">
        <v>3.0827474310438075E-2</v>
      </c>
      <c r="O19" s="20">
        <v>0.71930773391022174</v>
      </c>
      <c r="P19" s="20">
        <v>0.1828015143320714</v>
      </c>
    </row>
    <row r="20" spans="1:16" ht="15.95" customHeight="1">
      <c r="B20" s="58"/>
      <c r="C20" s="54" t="s">
        <v>154</v>
      </c>
      <c r="D20" s="21">
        <v>2436</v>
      </c>
      <c r="E20" s="22">
        <v>157</v>
      </c>
      <c r="F20" s="23">
        <v>75</v>
      </c>
      <c r="G20" s="23">
        <v>99</v>
      </c>
      <c r="H20" s="23">
        <v>39</v>
      </c>
      <c r="I20" s="23">
        <v>27</v>
      </c>
      <c r="J20" s="23">
        <v>23</v>
      </c>
      <c r="K20" s="23">
        <v>38</v>
      </c>
      <c r="L20" s="23">
        <v>12</v>
      </c>
      <c r="M20" s="23">
        <v>23</v>
      </c>
      <c r="N20" s="23">
        <v>45</v>
      </c>
      <c r="O20" s="23">
        <v>1748</v>
      </c>
      <c r="P20" s="23">
        <v>470</v>
      </c>
    </row>
    <row r="21" spans="1:16" ht="15.95" customHeight="1">
      <c r="B21" s="58"/>
      <c r="C21" s="53"/>
      <c r="D21" s="24">
        <v>1</v>
      </c>
      <c r="E21" s="19">
        <v>6.4449917898193765E-2</v>
      </c>
      <c r="F21" s="20">
        <v>3.0788177339901478E-2</v>
      </c>
      <c r="G21" s="20">
        <v>4.064039408866995E-2</v>
      </c>
      <c r="H21" s="20">
        <v>1.600985221674877E-2</v>
      </c>
      <c r="I21" s="20">
        <v>1.1083743842364532E-2</v>
      </c>
      <c r="J21" s="20">
        <v>9.4417077175697871E-3</v>
      </c>
      <c r="K21" s="20">
        <v>1.5599343185550082E-2</v>
      </c>
      <c r="L21" s="20">
        <v>4.9261083743842365E-3</v>
      </c>
      <c r="M21" s="20">
        <v>9.4417077175697871E-3</v>
      </c>
      <c r="N21" s="20">
        <v>1.8472906403940888E-2</v>
      </c>
      <c r="O21" s="20">
        <v>0.71756978653530379</v>
      </c>
      <c r="P21" s="20">
        <v>0.19293924466338258</v>
      </c>
    </row>
    <row r="22" spans="1:16" ht="15.95" customHeight="1">
      <c r="B22" s="58"/>
      <c r="C22" s="54" t="s">
        <v>106</v>
      </c>
      <c r="D22" s="21">
        <v>1324</v>
      </c>
      <c r="E22" s="22">
        <v>133</v>
      </c>
      <c r="F22" s="23">
        <v>92</v>
      </c>
      <c r="G22" s="23">
        <v>74</v>
      </c>
      <c r="H22" s="23">
        <v>29</v>
      </c>
      <c r="I22" s="23">
        <v>30</v>
      </c>
      <c r="J22" s="23">
        <v>26</v>
      </c>
      <c r="K22" s="23">
        <v>32</v>
      </c>
      <c r="L22" s="23">
        <v>22</v>
      </c>
      <c r="M22" s="23">
        <v>50</v>
      </c>
      <c r="N22" s="23">
        <v>87</v>
      </c>
      <c r="O22" s="23">
        <v>887</v>
      </c>
      <c r="P22" s="23">
        <v>215</v>
      </c>
    </row>
    <row r="23" spans="1:16" ht="15.95" customHeight="1">
      <c r="B23" s="58"/>
      <c r="C23" s="53"/>
      <c r="D23" s="24">
        <v>1</v>
      </c>
      <c r="E23" s="19">
        <v>0.10045317220543806</v>
      </c>
      <c r="F23" s="20">
        <v>6.9486404833836862E-2</v>
      </c>
      <c r="G23" s="20">
        <v>5.5891238670694864E-2</v>
      </c>
      <c r="H23" s="20">
        <v>2.1903323262839881E-2</v>
      </c>
      <c r="I23" s="20">
        <v>2.2658610271903322E-2</v>
      </c>
      <c r="J23" s="20">
        <v>1.9637462235649546E-2</v>
      </c>
      <c r="K23" s="20">
        <v>2.4169184290030211E-2</v>
      </c>
      <c r="L23" s="20">
        <v>1.6616314199395771E-2</v>
      </c>
      <c r="M23" s="20">
        <v>3.7764350453172203E-2</v>
      </c>
      <c r="N23" s="20">
        <v>6.5709969788519632E-2</v>
      </c>
      <c r="O23" s="20">
        <v>0.66993957703927487</v>
      </c>
      <c r="P23" s="20">
        <v>0.16238670694864049</v>
      </c>
    </row>
    <row r="24" spans="1:16" ht="15.95" customHeight="1">
      <c r="B24" s="58"/>
      <c r="C24" s="54" t="s">
        <v>155</v>
      </c>
      <c r="D24" s="21">
        <v>699</v>
      </c>
      <c r="E24" s="22">
        <v>79</v>
      </c>
      <c r="F24" s="23">
        <v>34</v>
      </c>
      <c r="G24" s="23">
        <v>42</v>
      </c>
      <c r="H24" s="23">
        <v>23</v>
      </c>
      <c r="I24" s="23">
        <v>23</v>
      </c>
      <c r="J24" s="23">
        <v>15</v>
      </c>
      <c r="K24" s="23">
        <v>22</v>
      </c>
      <c r="L24" s="23">
        <v>10</v>
      </c>
      <c r="M24" s="23">
        <v>17</v>
      </c>
      <c r="N24" s="23">
        <v>36</v>
      </c>
      <c r="O24" s="23">
        <v>475</v>
      </c>
      <c r="P24" s="23">
        <v>109</v>
      </c>
    </row>
    <row r="25" spans="1:16" ht="15.95" customHeight="1">
      <c r="B25" s="58"/>
      <c r="C25" s="59"/>
      <c r="D25" s="18">
        <v>1</v>
      </c>
      <c r="E25" s="32">
        <v>0.11301859799713877</v>
      </c>
      <c r="F25" s="33">
        <v>4.8640915593705293E-2</v>
      </c>
      <c r="G25" s="33">
        <v>6.0085836909871244E-2</v>
      </c>
      <c r="H25" s="33">
        <v>3.2904148783977114E-2</v>
      </c>
      <c r="I25" s="33">
        <v>3.2904148783977114E-2</v>
      </c>
      <c r="J25" s="33">
        <v>2.1459227467811159E-2</v>
      </c>
      <c r="K25" s="33">
        <v>3.1473533619456366E-2</v>
      </c>
      <c r="L25" s="33">
        <v>1.4306151645207439E-2</v>
      </c>
      <c r="M25" s="33">
        <v>2.4320457796852647E-2</v>
      </c>
      <c r="N25" s="33">
        <v>5.1502145922746781E-2</v>
      </c>
      <c r="O25" s="33">
        <v>0.67954220314735336</v>
      </c>
      <c r="P25" s="33">
        <v>0.15593705293276108</v>
      </c>
    </row>
    <row r="26" spans="1:16" ht="15.95" customHeight="1">
      <c r="A26" s="38"/>
      <c r="B26" s="41"/>
      <c r="C26" s="47"/>
      <c r="D26" s="42"/>
      <c r="E26" s="42"/>
      <c r="F26" s="42"/>
      <c r="G26" s="42"/>
      <c r="H26" s="42"/>
      <c r="I26" s="42"/>
      <c r="J26" s="42"/>
      <c r="K26" s="42"/>
      <c r="L26" s="42"/>
      <c r="M26" s="42"/>
      <c r="N26" s="42"/>
      <c r="O26" s="42"/>
      <c r="P26" s="42"/>
    </row>
    <row r="27" spans="1:16" ht="15.95" hidden="1" customHeight="1">
      <c r="A27" s="38"/>
      <c r="B27" s="43"/>
      <c r="C27" s="46"/>
      <c r="D27" s="44"/>
      <c r="E27" s="44"/>
      <c r="F27" s="44"/>
      <c r="G27" s="44"/>
      <c r="H27" s="44"/>
      <c r="I27" s="44"/>
      <c r="J27" s="44"/>
      <c r="K27" s="44"/>
      <c r="L27" s="44"/>
      <c r="M27" s="44"/>
      <c r="N27" s="44"/>
      <c r="O27" s="44"/>
      <c r="P27" s="44"/>
    </row>
    <row r="28" spans="1:16" ht="15.95" hidden="1" customHeight="1">
      <c r="A28" s="38"/>
      <c r="B28" s="43"/>
      <c r="C28" s="46"/>
      <c r="D28" s="45"/>
      <c r="E28" s="45"/>
      <c r="F28" s="45"/>
      <c r="G28" s="45"/>
      <c r="H28" s="45"/>
      <c r="I28" s="45"/>
      <c r="J28" s="45"/>
      <c r="K28" s="45"/>
      <c r="L28" s="45"/>
      <c r="M28" s="45"/>
      <c r="N28" s="45"/>
      <c r="O28" s="45"/>
      <c r="P28" s="45"/>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8001" priority="90" rank="1"/>
  </conditionalFormatting>
  <conditionalFormatting sqref="E11:P11">
    <cfRule type="top10" dxfId="8000" priority="89" rank="1"/>
  </conditionalFormatting>
  <conditionalFormatting sqref="E13:P13">
    <cfRule type="top10" dxfId="7999" priority="88" rank="1"/>
  </conditionalFormatting>
  <conditionalFormatting sqref="E15:P15">
    <cfRule type="top10" dxfId="7998" priority="87" rank="1"/>
  </conditionalFormatting>
  <conditionalFormatting sqref="E17:P17">
    <cfRule type="top10" dxfId="7997" priority="86" rank="1"/>
  </conditionalFormatting>
  <conditionalFormatting sqref="E19:P19">
    <cfRule type="top10" dxfId="7996" priority="85" rank="1"/>
  </conditionalFormatting>
  <conditionalFormatting sqref="E21:P21">
    <cfRule type="top10" dxfId="7995" priority="84" rank="1"/>
  </conditionalFormatting>
  <conditionalFormatting sqref="E23:P23">
    <cfRule type="top10" dxfId="7994" priority="83" rank="1"/>
  </conditionalFormatting>
  <conditionalFormatting sqref="E25:P25">
    <cfRule type="top10" dxfId="7993" priority="82" rank="1"/>
  </conditionalFormatting>
  <conditionalFormatting sqref="E27:P27">
    <cfRule type="top10" dxfId="7992" priority="80" rank="1"/>
  </conditionalFormatting>
  <conditionalFormatting sqref="E29:P29">
    <cfRule type="top10" dxfId="7991" priority="79" rank="1"/>
  </conditionalFormatting>
  <conditionalFormatting sqref="E31:P31">
    <cfRule type="top10" dxfId="7990" priority="78" rank="1"/>
  </conditionalFormatting>
  <conditionalFormatting sqref="E33:P33">
    <cfRule type="top10" dxfId="7989" priority="77" rank="1"/>
  </conditionalFormatting>
  <conditionalFormatting sqref="E35:P35">
    <cfRule type="top10" dxfId="7988" priority="76" rank="1"/>
  </conditionalFormatting>
  <conditionalFormatting sqref="E37:P37">
    <cfRule type="top10" dxfId="7987" priority="75" rank="1"/>
  </conditionalFormatting>
  <conditionalFormatting sqref="E39:P39">
    <cfRule type="top10" dxfId="7986" priority="74" rank="1"/>
  </conditionalFormatting>
  <conditionalFormatting sqref="E41:P41">
    <cfRule type="top10" dxfId="7985" priority="73" rank="1"/>
  </conditionalFormatting>
  <conditionalFormatting sqref="E43:P43">
    <cfRule type="top10" dxfId="7984" priority="72" rank="1"/>
  </conditionalFormatting>
  <conditionalFormatting sqref="E45:P45">
    <cfRule type="top10" dxfId="7983" priority="71" rank="1"/>
  </conditionalFormatting>
  <conditionalFormatting sqref="E47:P47">
    <cfRule type="top10" dxfId="7982" priority="70" rank="1"/>
  </conditionalFormatting>
  <conditionalFormatting sqref="E49:P49">
    <cfRule type="top10" dxfId="7981" priority="69" rank="1"/>
  </conditionalFormatting>
  <conditionalFormatting sqref="E51:P51">
    <cfRule type="top10" dxfId="7980" priority="68" rank="1"/>
  </conditionalFormatting>
  <conditionalFormatting sqref="E53:P53">
    <cfRule type="top10" dxfId="7979" priority="67" rank="1"/>
  </conditionalFormatting>
  <conditionalFormatting sqref="E55:P55">
    <cfRule type="top10" dxfId="7978" priority="66" rank="1"/>
  </conditionalFormatting>
  <conditionalFormatting sqref="E57:P57">
    <cfRule type="top10" dxfId="7977" priority="65" rank="1"/>
  </conditionalFormatting>
  <conditionalFormatting sqref="E59:P59">
    <cfRule type="top10" dxfId="7976" priority="64" rank="1"/>
  </conditionalFormatting>
  <conditionalFormatting sqref="E61:P61">
    <cfRule type="top10" dxfId="7975" priority="63" rank="1"/>
  </conditionalFormatting>
  <conditionalFormatting sqref="E63:P63">
    <cfRule type="top10" dxfId="7974" priority="62" rank="1"/>
  </conditionalFormatting>
  <conditionalFormatting sqref="E65:P65">
    <cfRule type="top10" dxfId="7973" priority="61" rank="1"/>
  </conditionalFormatting>
  <conditionalFormatting sqref="E67:P67">
    <cfRule type="top10" dxfId="7972" priority="60" rank="1"/>
  </conditionalFormatting>
  <conditionalFormatting sqref="E69:P69">
    <cfRule type="top10" dxfId="7971" priority="59" rank="1"/>
  </conditionalFormatting>
  <conditionalFormatting sqref="E71:P71">
    <cfRule type="top10" dxfId="7970" priority="58" rank="1"/>
  </conditionalFormatting>
  <conditionalFormatting sqref="E73:P73">
    <cfRule type="top10" dxfId="7969" priority="57" rank="1"/>
  </conditionalFormatting>
  <conditionalFormatting sqref="E75:P75">
    <cfRule type="top10" dxfId="7968" priority="56" rank="1"/>
  </conditionalFormatting>
  <conditionalFormatting sqref="E77:P77">
    <cfRule type="top10" dxfId="7967" priority="55" rank="1"/>
  </conditionalFormatting>
  <conditionalFormatting sqref="E79:P79">
    <cfRule type="top10" dxfId="7966" priority="54" rank="1"/>
  </conditionalFormatting>
  <conditionalFormatting sqref="E81:P81">
    <cfRule type="top10" dxfId="7965" priority="53" rank="1"/>
  </conditionalFormatting>
  <conditionalFormatting sqref="E83:P83">
    <cfRule type="top10" dxfId="7964" priority="52" rank="1"/>
  </conditionalFormatting>
  <conditionalFormatting sqref="E85:P85">
    <cfRule type="top10" dxfId="7963" priority="51" rank="1"/>
  </conditionalFormatting>
  <conditionalFormatting sqref="E87:P87">
    <cfRule type="top10" dxfId="7962" priority="50" rank="1"/>
  </conditionalFormatting>
  <conditionalFormatting sqref="E89:P89">
    <cfRule type="top10" dxfId="7961" priority="49" rank="1"/>
  </conditionalFormatting>
  <conditionalFormatting sqref="E91:P91">
    <cfRule type="top10" dxfId="7960" priority="48" rank="1"/>
  </conditionalFormatting>
  <conditionalFormatting sqref="E93:P93">
    <cfRule type="top10" dxfId="7959" priority="47" rank="1"/>
  </conditionalFormatting>
  <conditionalFormatting sqref="E95:P95">
    <cfRule type="top10" dxfId="7958" priority="46" rank="1"/>
  </conditionalFormatting>
  <conditionalFormatting sqref="E97:P97">
    <cfRule type="top10" dxfId="7957" priority="45" rank="1"/>
  </conditionalFormatting>
  <conditionalFormatting sqref="E99:P99">
    <cfRule type="top10" dxfId="7956" priority="44" rank="1"/>
  </conditionalFormatting>
  <conditionalFormatting sqref="E101:P101">
    <cfRule type="top10" dxfId="7955" priority="43" rank="1"/>
  </conditionalFormatting>
  <conditionalFormatting sqref="E103:P103">
    <cfRule type="top10" dxfId="7954" priority="42" rank="1"/>
  </conditionalFormatting>
  <conditionalFormatting sqref="E105:P105">
    <cfRule type="top10" dxfId="7953" priority="41" rank="1"/>
  </conditionalFormatting>
  <conditionalFormatting sqref="E107:P107">
    <cfRule type="top10" dxfId="7952" priority="40" rank="1"/>
  </conditionalFormatting>
  <conditionalFormatting sqref="E109:P109">
    <cfRule type="top10" dxfId="7951" priority="39" rank="1"/>
  </conditionalFormatting>
  <conditionalFormatting sqref="E111:P111">
    <cfRule type="top10" dxfId="7950" priority="38" rank="1"/>
  </conditionalFormatting>
  <conditionalFormatting sqref="E113:P113">
    <cfRule type="top10" dxfId="7949" priority="37" rank="1"/>
  </conditionalFormatting>
  <conditionalFormatting sqref="E115:P115">
    <cfRule type="top10" dxfId="7948" priority="36" rank="1"/>
  </conditionalFormatting>
  <conditionalFormatting sqref="E117:P117">
    <cfRule type="top10" dxfId="7947" priority="35" rank="1"/>
  </conditionalFormatting>
  <conditionalFormatting sqref="E119:P119">
    <cfRule type="top10" dxfId="7946" priority="34" rank="1"/>
  </conditionalFormatting>
  <conditionalFormatting sqref="E121:P121">
    <cfRule type="top10" dxfId="7945" priority="33" rank="1"/>
  </conditionalFormatting>
  <conditionalFormatting sqref="E123:P123">
    <cfRule type="top10" dxfId="7944" priority="32" rank="1"/>
  </conditionalFormatting>
  <conditionalFormatting sqref="E125:P125">
    <cfRule type="top10" dxfId="7943" priority="31" rank="1"/>
  </conditionalFormatting>
  <conditionalFormatting sqref="E127:P127">
    <cfRule type="top10" dxfId="7942" priority="30" rank="1"/>
  </conditionalFormatting>
  <conditionalFormatting sqref="E129:P129">
    <cfRule type="top10" dxfId="7941" priority="29" rank="1"/>
  </conditionalFormatting>
  <conditionalFormatting sqref="E131:P131">
    <cfRule type="top10" dxfId="7940" priority="28" rank="1"/>
  </conditionalFormatting>
  <conditionalFormatting sqref="E133:P133">
    <cfRule type="top10" dxfId="7939" priority="27" rank="1"/>
  </conditionalFormatting>
  <conditionalFormatting sqref="E135:P135">
    <cfRule type="top10" dxfId="7938" priority="26" rank="1"/>
  </conditionalFormatting>
  <conditionalFormatting sqref="E137:P137">
    <cfRule type="top10" dxfId="7937" priority="25" rank="1"/>
  </conditionalFormatting>
  <conditionalFormatting sqref="E139:P139">
    <cfRule type="top10" dxfId="7936" priority="24" rank="1"/>
  </conditionalFormatting>
  <conditionalFormatting sqref="E141:P141">
    <cfRule type="top10" dxfId="7935" priority="23" rank="1"/>
  </conditionalFormatting>
  <conditionalFormatting sqref="E143:P143">
    <cfRule type="top10" dxfId="7934" priority="22" rank="1"/>
  </conditionalFormatting>
  <conditionalFormatting sqref="E145:P145">
    <cfRule type="top10" dxfId="7933" priority="21" rank="1"/>
  </conditionalFormatting>
  <conditionalFormatting sqref="E147:P147">
    <cfRule type="top10" dxfId="7932" priority="20" rank="1"/>
  </conditionalFormatting>
  <conditionalFormatting sqref="E149:P149">
    <cfRule type="top10" dxfId="7931" priority="19" rank="1"/>
  </conditionalFormatting>
  <conditionalFormatting sqref="E151:P151">
    <cfRule type="top10" dxfId="7930" priority="18" rank="1"/>
  </conditionalFormatting>
  <conditionalFormatting sqref="E153:P153">
    <cfRule type="top10" dxfId="7929" priority="17" rank="1"/>
  </conditionalFormatting>
  <conditionalFormatting sqref="E155:P155">
    <cfRule type="top10" dxfId="7928" priority="16" rank="1"/>
  </conditionalFormatting>
  <conditionalFormatting sqref="E157:P157">
    <cfRule type="top10" dxfId="7927" priority="15" rank="1"/>
  </conditionalFormatting>
  <conditionalFormatting sqref="E159:P159">
    <cfRule type="top10" dxfId="7926" priority="14" rank="1"/>
  </conditionalFormatting>
  <conditionalFormatting sqref="E161:P161">
    <cfRule type="top10" dxfId="7925" priority="13" rank="1"/>
  </conditionalFormatting>
  <conditionalFormatting sqref="E163:P163">
    <cfRule type="top10" dxfId="7924" priority="12" rank="1"/>
  </conditionalFormatting>
  <conditionalFormatting sqref="E165:P165">
    <cfRule type="top10" dxfId="7923" priority="11" rank="1"/>
  </conditionalFormatting>
  <conditionalFormatting sqref="E167:P167">
    <cfRule type="top10" dxfId="7922" priority="10" rank="1"/>
  </conditionalFormatting>
  <conditionalFormatting sqref="E169:P169">
    <cfRule type="top10" dxfId="7921" priority="9" rank="1"/>
  </conditionalFormatting>
  <conditionalFormatting sqref="E171:P171">
    <cfRule type="top10" dxfId="7920" priority="8" rank="1"/>
  </conditionalFormatting>
  <conditionalFormatting sqref="E173:P173">
    <cfRule type="top10" dxfId="7919" priority="7" rank="1"/>
  </conditionalFormatting>
  <conditionalFormatting sqref="E175:P175">
    <cfRule type="top10" dxfId="7918" priority="6" rank="1"/>
  </conditionalFormatting>
  <conditionalFormatting sqref="E177:P177">
    <cfRule type="top10" dxfId="7917" priority="5" rank="1"/>
  </conditionalFormatting>
  <conditionalFormatting sqref="E179:P179">
    <cfRule type="top10" dxfId="7916" priority="4" rank="1"/>
  </conditionalFormatting>
  <conditionalFormatting sqref="E181:P181">
    <cfRule type="top10" dxfId="7915" priority="3" rank="1"/>
  </conditionalFormatting>
  <conditionalFormatting sqref="E183:P183">
    <cfRule type="top10" dxfId="7914" priority="2" rank="1"/>
  </conditionalFormatting>
  <conditionalFormatting sqref="E185:P185">
    <cfRule type="top10" dxfId="791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308</v>
      </c>
    </row>
    <row r="3" spans="1:13" ht="15" customHeight="1">
      <c r="B3" s="4"/>
    </row>
    <row r="4" spans="1:13" ht="15" customHeight="1">
      <c r="B4" s="4" t="s">
        <v>45</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2767</v>
      </c>
      <c r="F8" s="17">
        <v>1437</v>
      </c>
      <c r="G8" s="17">
        <v>1434</v>
      </c>
      <c r="H8" s="17">
        <v>1073</v>
      </c>
      <c r="I8" s="17">
        <v>201</v>
      </c>
      <c r="J8" s="17">
        <v>264</v>
      </c>
      <c r="K8" s="17">
        <v>1455</v>
      </c>
      <c r="L8" s="17">
        <v>7761</v>
      </c>
      <c r="M8" s="17">
        <v>1720</v>
      </c>
    </row>
    <row r="9" spans="1:13" ht="15.95" customHeight="1">
      <c r="B9" s="50"/>
      <c r="C9" s="51"/>
      <c r="D9" s="18">
        <v>1</v>
      </c>
      <c r="E9" s="32">
        <v>0.1712464413912613</v>
      </c>
      <c r="F9" s="33">
        <v>8.8934274043817305E-2</v>
      </c>
      <c r="G9" s="33">
        <v>8.8748607500928334E-2</v>
      </c>
      <c r="H9" s="33">
        <v>6.6406733506622101E-2</v>
      </c>
      <c r="I9" s="33">
        <v>1.2439658373561084E-2</v>
      </c>
      <c r="J9" s="33">
        <v>1.6338655774229483E-2</v>
      </c>
      <c r="K9" s="33">
        <v>9.004827330115113E-2</v>
      </c>
      <c r="L9" s="33">
        <v>0.48031934645376906</v>
      </c>
      <c r="M9" s="33">
        <v>0.10644881792301028</v>
      </c>
    </row>
    <row r="10" spans="1:13" ht="15.95" customHeight="1">
      <c r="B10" s="57" t="s">
        <v>490</v>
      </c>
      <c r="C10" s="52" t="s">
        <v>149</v>
      </c>
      <c r="D10" s="34">
        <v>4589</v>
      </c>
      <c r="E10" s="35">
        <v>2251</v>
      </c>
      <c r="F10" s="36">
        <v>277</v>
      </c>
      <c r="G10" s="36">
        <v>521</v>
      </c>
      <c r="H10" s="36">
        <v>317</v>
      </c>
      <c r="I10" s="36">
        <v>61</v>
      </c>
      <c r="J10" s="36">
        <v>73</v>
      </c>
      <c r="K10" s="36">
        <v>479</v>
      </c>
      <c r="L10" s="36">
        <v>1327</v>
      </c>
      <c r="M10" s="36">
        <v>446</v>
      </c>
    </row>
    <row r="11" spans="1:13" ht="15.95" customHeight="1">
      <c r="B11" s="58"/>
      <c r="C11" s="53"/>
      <c r="D11" s="18">
        <v>1</v>
      </c>
      <c r="E11" s="19">
        <v>0.49052081063412506</v>
      </c>
      <c r="F11" s="20">
        <v>6.0361734582697758E-2</v>
      </c>
      <c r="G11" s="20">
        <v>0.1135323599912835</v>
      </c>
      <c r="H11" s="20">
        <v>6.907823055131837E-2</v>
      </c>
      <c r="I11" s="20">
        <v>1.3292656352146437E-2</v>
      </c>
      <c r="J11" s="20">
        <v>1.5907605142732623E-2</v>
      </c>
      <c r="K11" s="20">
        <v>0.10438003922423186</v>
      </c>
      <c r="L11" s="20">
        <v>0.2891697537589889</v>
      </c>
      <c r="M11" s="20">
        <v>9.7188930050119846E-2</v>
      </c>
    </row>
    <row r="12" spans="1:13" ht="15.95" customHeight="1">
      <c r="B12" s="58"/>
      <c r="C12" s="54" t="s">
        <v>150</v>
      </c>
      <c r="D12" s="21">
        <v>4764</v>
      </c>
      <c r="E12" s="22">
        <v>490</v>
      </c>
      <c r="F12" s="23">
        <v>1318</v>
      </c>
      <c r="G12" s="23">
        <v>245</v>
      </c>
      <c r="H12" s="23">
        <v>206</v>
      </c>
      <c r="I12" s="23">
        <v>30</v>
      </c>
      <c r="J12" s="23">
        <v>32</v>
      </c>
      <c r="K12" s="23">
        <v>567</v>
      </c>
      <c r="L12" s="23">
        <v>2184</v>
      </c>
      <c r="M12" s="23">
        <v>425</v>
      </c>
    </row>
    <row r="13" spans="1:13" ht="15.95" customHeight="1">
      <c r="B13" s="58"/>
      <c r="C13" s="53"/>
      <c r="D13" s="24">
        <v>1</v>
      </c>
      <c r="E13" s="19">
        <v>0.10285474391267842</v>
      </c>
      <c r="F13" s="20">
        <v>0.27665827036104113</v>
      </c>
      <c r="G13" s="20">
        <v>5.1427371956339209E-2</v>
      </c>
      <c r="H13" s="20">
        <v>4.3240973971452559E-2</v>
      </c>
      <c r="I13" s="20">
        <v>6.2972292191435771E-3</v>
      </c>
      <c r="J13" s="20">
        <v>6.7170445004198151E-3</v>
      </c>
      <c r="K13" s="20">
        <v>0.1190176322418136</v>
      </c>
      <c r="L13" s="20">
        <v>0.45843828715365237</v>
      </c>
      <c r="M13" s="20">
        <v>8.9210747271200666E-2</v>
      </c>
    </row>
    <row r="14" spans="1:13" ht="15.95" customHeight="1">
      <c r="B14" s="58"/>
      <c r="C14" s="54" t="s">
        <v>151</v>
      </c>
      <c r="D14" s="21">
        <v>7288</v>
      </c>
      <c r="E14" s="22">
        <v>1365</v>
      </c>
      <c r="F14" s="23">
        <v>456</v>
      </c>
      <c r="G14" s="23">
        <v>1250</v>
      </c>
      <c r="H14" s="23">
        <v>474</v>
      </c>
      <c r="I14" s="23">
        <v>117</v>
      </c>
      <c r="J14" s="23">
        <v>131</v>
      </c>
      <c r="K14" s="23">
        <v>630</v>
      </c>
      <c r="L14" s="23">
        <v>3493</v>
      </c>
      <c r="M14" s="23">
        <v>640</v>
      </c>
    </row>
    <row r="15" spans="1:13" ht="15.95" customHeight="1">
      <c r="B15" s="58"/>
      <c r="C15" s="53"/>
      <c r="D15" s="24">
        <v>1</v>
      </c>
      <c r="E15" s="19">
        <v>0.18729418221734359</v>
      </c>
      <c r="F15" s="20">
        <v>6.2568605927552146E-2</v>
      </c>
      <c r="G15" s="20">
        <v>0.17151481888035125</v>
      </c>
      <c r="H15" s="20">
        <v>6.5038419319429205E-2</v>
      </c>
      <c r="I15" s="20">
        <v>1.6053787047200879E-2</v>
      </c>
      <c r="J15" s="20">
        <v>1.7974753018660812E-2</v>
      </c>
      <c r="K15" s="20">
        <v>8.6443468715697039E-2</v>
      </c>
      <c r="L15" s="20">
        <v>0.47928100987925359</v>
      </c>
      <c r="M15" s="20">
        <v>8.7815587266739853E-2</v>
      </c>
    </row>
    <row r="16" spans="1:13" ht="15.95" customHeight="1">
      <c r="B16" s="58"/>
      <c r="C16" s="54" t="s">
        <v>152</v>
      </c>
      <c r="D16" s="21">
        <v>2878</v>
      </c>
      <c r="E16" s="22">
        <v>476</v>
      </c>
      <c r="F16" s="23">
        <v>219</v>
      </c>
      <c r="G16" s="23">
        <v>331</v>
      </c>
      <c r="H16" s="23">
        <v>766</v>
      </c>
      <c r="I16" s="23">
        <v>81</v>
      </c>
      <c r="J16" s="23">
        <v>100</v>
      </c>
      <c r="K16" s="23">
        <v>219</v>
      </c>
      <c r="L16" s="23">
        <v>1229</v>
      </c>
      <c r="M16" s="23">
        <v>262</v>
      </c>
    </row>
    <row r="17" spans="1:13" ht="15.95" customHeight="1">
      <c r="B17" s="58"/>
      <c r="C17" s="53"/>
      <c r="D17" s="24">
        <v>1</v>
      </c>
      <c r="E17" s="19">
        <v>0.16539263377345378</v>
      </c>
      <c r="F17" s="20">
        <v>7.6094510076441968E-2</v>
      </c>
      <c r="G17" s="20">
        <v>0.11501042390548992</v>
      </c>
      <c r="H17" s="20">
        <v>0.26615705350938151</v>
      </c>
      <c r="I17" s="20">
        <v>2.8144544822793608E-2</v>
      </c>
      <c r="J17" s="20">
        <v>3.4746351633078529E-2</v>
      </c>
      <c r="K17" s="20">
        <v>7.6094510076441968E-2</v>
      </c>
      <c r="L17" s="20">
        <v>0.4270326615705351</v>
      </c>
      <c r="M17" s="20">
        <v>9.1035441278665738E-2</v>
      </c>
    </row>
    <row r="18" spans="1:13" ht="15.95" customHeight="1">
      <c r="B18" s="58"/>
      <c r="C18" s="54" t="s">
        <v>153</v>
      </c>
      <c r="D18" s="21">
        <v>508</v>
      </c>
      <c r="E18" s="22">
        <v>97</v>
      </c>
      <c r="F18" s="23">
        <v>31</v>
      </c>
      <c r="G18" s="23">
        <v>64</v>
      </c>
      <c r="H18" s="23">
        <v>89</v>
      </c>
      <c r="I18" s="23">
        <v>103</v>
      </c>
      <c r="J18" s="23">
        <v>68</v>
      </c>
      <c r="K18" s="23">
        <v>32</v>
      </c>
      <c r="L18" s="23">
        <v>193</v>
      </c>
      <c r="M18" s="23">
        <v>49</v>
      </c>
    </row>
    <row r="19" spans="1:13" ht="15.95" customHeight="1">
      <c r="B19" s="58"/>
      <c r="C19" s="53"/>
      <c r="D19" s="24">
        <v>1</v>
      </c>
      <c r="E19" s="19">
        <v>0.19094488188976377</v>
      </c>
      <c r="F19" s="20">
        <v>6.1023622047244097E-2</v>
      </c>
      <c r="G19" s="20">
        <v>0.12598425196850394</v>
      </c>
      <c r="H19" s="20">
        <v>0.17519685039370078</v>
      </c>
      <c r="I19" s="20">
        <v>0.20275590551181102</v>
      </c>
      <c r="J19" s="20">
        <v>0.13385826771653545</v>
      </c>
      <c r="K19" s="20">
        <v>6.2992125984251968E-2</v>
      </c>
      <c r="L19" s="20">
        <v>0.37992125984251968</v>
      </c>
      <c r="M19" s="20">
        <v>9.6456692913385822E-2</v>
      </c>
    </row>
    <row r="20" spans="1:13" ht="15.95" customHeight="1">
      <c r="B20" s="58"/>
      <c r="C20" s="54" t="s">
        <v>154</v>
      </c>
      <c r="D20" s="21">
        <v>489</v>
      </c>
      <c r="E20" s="22">
        <v>85</v>
      </c>
      <c r="F20" s="23">
        <v>33</v>
      </c>
      <c r="G20" s="23">
        <v>96</v>
      </c>
      <c r="H20" s="23">
        <v>104</v>
      </c>
      <c r="I20" s="23">
        <v>68</v>
      </c>
      <c r="J20" s="23">
        <v>164</v>
      </c>
      <c r="K20" s="23">
        <v>25</v>
      </c>
      <c r="L20" s="23">
        <v>165</v>
      </c>
      <c r="M20" s="23">
        <v>39</v>
      </c>
    </row>
    <row r="21" spans="1:13" ht="15.95" customHeight="1">
      <c r="B21" s="58"/>
      <c r="C21" s="53"/>
      <c r="D21" s="24">
        <v>1</v>
      </c>
      <c r="E21" s="19">
        <v>0.17382413087934559</v>
      </c>
      <c r="F21" s="20">
        <v>6.7484662576687116E-2</v>
      </c>
      <c r="G21" s="20">
        <v>0.19631901840490798</v>
      </c>
      <c r="H21" s="20">
        <v>0.21267893660531698</v>
      </c>
      <c r="I21" s="20">
        <v>0.13905930470347649</v>
      </c>
      <c r="J21" s="20">
        <v>0.33537832310838445</v>
      </c>
      <c r="K21" s="20">
        <v>5.112474437627812E-2</v>
      </c>
      <c r="L21" s="20">
        <v>0.33742331288343558</v>
      </c>
      <c r="M21" s="20">
        <v>7.9754601226993863E-2</v>
      </c>
    </row>
    <row r="22" spans="1:13" ht="15.95" customHeight="1">
      <c r="B22" s="58"/>
      <c r="C22" s="54" t="s">
        <v>106</v>
      </c>
      <c r="D22" s="21">
        <v>1277</v>
      </c>
      <c r="E22" s="22">
        <v>56</v>
      </c>
      <c r="F22" s="23">
        <v>23</v>
      </c>
      <c r="G22" s="23">
        <v>23</v>
      </c>
      <c r="H22" s="23">
        <v>40</v>
      </c>
      <c r="I22" s="23">
        <v>6</v>
      </c>
      <c r="J22" s="23">
        <v>8</v>
      </c>
      <c r="K22" s="23">
        <v>165</v>
      </c>
      <c r="L22" s="23">
        <v>920</v>
      </c>
      <c r="M22" s="23">
        <v>83</v>
      </c>
    </row>
    <row r="23" spans="1:13" ht="15.95" customHeight="1">
      <c r="B23" s="58"/>
      <c r="C23" s="53"/>
      <c r="D23" s="24">
        <v>1</v>
      </c>
      <c r="E23" s="19">
        <v>4.3852779953014877E-2</v>
      </c>
      <c r="F23" s="20">
        <v>1.8010963194988253E-2</v>
      </c>
      <c r="G23" s="20">
        <v>1.8010963194988253E-2</v>
      </c>
      <c r="H23" s="20">
        <v>3.1323414252153486E-2</v>
      </c>
      <c r="I23" s="20">
        <v>4.6985121378230231E-3</v>
      </c>
      <c r="J23" s="20">
        <v>6.2646828504306969E-3</v>
      </c>
      <c r="K23" s="20">
        <v>0.12920908379013313</v>
      </c>
      <c r="L23" s="20">
        <v>0.7204385277995301</v>
      </c>
      <c r="M23" s="20">
        <v>6.4996084573218482E-2</v>
      </c>
    </row>
    <row r="24" spans="1:13" ht="15.95" customHeight="1">
      <c r="B24" s="58"/>
      <c r="C24" s="54" t="s">
        <v>155</v>
      </c>
      <c r="D24" s="21">
        <v>886</v>
      </c>
      <c r="E24" s="22">
        <v>63</v>
      </c>
      <c r="F24" s="23">
        <v>14</v>
      </c>
      <c r="G24" s="23">
        <v>19</v>
      </c>
      <c r="H24" s="23">
        <v>29</v>
      </c>
      <c r="I24" s="23">
        <v>6</v>
      </c>
      <c r="J24" s="23">
        <v>15</v>
      </c>
      <c r="K24" s="23">
        <v>27</v>
      </c>
      <c r="L24" s="23">
        <v>701</v>
      </c>
      <c r="M24" s="23">
        <v>40</v>
      </c>
    </row>
    <row r="25" spans="1:13" ht="15.95" customHeight="1">
      <c r="B25" s="58"/>
      <c r="C25" s="59"/>
      <c r="D25" s="18">
        <v>1</v>
      </c>
      <c r="E25" s="32">
        <v>7.1106094808126408E-2</v>
      </c>
      <c r="F25" s="33">
        <v>1.580135440180587E-2</v>
      </c>
      <c r="G25" s="33">
        <v>2.144469525959368E-2</v>
      </c>
      <c r="H25" s="33">
        <v>3.2731376975169299E-2</v>
      </c>
      <c r="I25" s="33">
        <v>6.7720090293453723E-3</v>
      </c>
      <c r="J25" s="33">
        <v>1.6930022573363433E-2</v>
      </c>
      <c r="K25" s="33">
        <v>3.0474040632054177E-2</v>
      </c>
      <c r="L25" s="33">
        <v>0.79119638826185101</v>
      </c>
      <c r="M25" s="33">
        <v>4.5146726862302484E-2</v>
      </c>
    </row>
    <row r="26" spans="1:13" ht="15.95" customHeight="1">
      <c r="A26" s="38"/>
      <c r="B26" s="41"/>
      <c r="C26" s="47"/>
      <c r="D26" s="42"/>
      <c r="E26" s="42"/>
      <c r="F26" s="42"/>
      <c r="G26" s="42"/>
      <c r="H26" s="42"/>
      <c r="I26" s="42"/>
      <c r="J26" s="42"/>
      <c r="K26" s="42"/>
      <c r="L26" s="42"/>
      <c r="M26" s="42"/>
    </row>
    <row r="27" spans="1:13" ht="15.95" hidden="1" customHeight="1">
      <c r="A27" s="38"/>
      <c r="B27" s="43"/>
      <c r="C27" s="46"/>
      <c r="D27" s="44"/>
      <c r="E27" s="44"/>
      <c r="F27" s="44"/>
      <c r="G27" s="44"/>
      <c r="H27" s="44"/>
      <c r="I27" s="44"/>
      <c r="J27" s="44"/>
      <c r="K27" s="44"/>
      <c r="L27" s="44"/>
      <c r="M27" s="44"/>
    </row>
    <row r="28" spans="1:13" ht="15.95" hidden="1" customHeight="1">
      <c r="A28" s="38"/>
      <c r="B28" s="43"/>
      <c r="C28" s="46"/>
      <c r="D28" s="45"/>
      <c r="E28" s="45"/>
      <c r="F28" s="45"/>
      <c r="G28" s="45"/>
      <c r="H28" s="45"/>
      <c r="I28" s="45"/>
      <c r="J28" s="45"/>
      <c r="K28" s="45"/>
      <c r="L28" s="45"/>
      <c r="M28" s="45"/>
    </row>
    <row r="29" spans="1:13" ht="15.95" hidden="1" customHeight="1">
      <c r="A29" s="38"/>
      <c r="B29" s="43"/>
      <c r="C29" s="46"/>
      <c r="D29" s="44"/>
      <c r="E29" s="44"/>
      <c r="F29" s="44"/>
      <c r="G29" s="44"/>
      <c r="H29" s="44"/>
      <c r="I29" s="44"/>
      <c r="J29" s="44"/>
      <c r="K29" s="44"/>
      <c r="L29" s="44"/>
      <c r="M29" s="44"/>
    </row>
    <row r="30" spans="1:13" ht="15.95" hidden="1" customHeight="1">
      <c r="A30" s="38"/>
      <c r="B30" s="43"/>
      <c r="C30" s="46"/>
      <c r="D30" s="45"/>
      <c r="E30" s="45"/>
      <c r="F30" s="45"/>
      <c r="G30" s="45"/>
      <c r="H30" s="45"/>
      <c r="I30" s="45"/>
      <c r="J30" s="45"/>
      <c r="K30" s="45"/>
      <c r="L30" s="45"/>
      <c r="M30" s="45"/>
    </row>
    <row r="31" spans="1:13" ht="15.95" hidden="1" customHeight="1">
      <c r="A31" s="38"/>
      <c r="B31" s="43"/>
      <c r="C31" s="46"/>
      <c r="D31" s="44"/>
      <c r="E31" s="44"/>
      <c r="F31" s="44"/>
      <c r="G31" s="44"/>
      <c r="H31" s="44"/>
      <c r="I31" s="44"/>
      <c r="J31" s="44"/>
      <c r="K31" s="44"/>
      <c r="L31" s="44"/>
      <c r="M31" s="44"/>
    </row>
    <row r="32" spans="1:13" ht="15.95" hidden="1" customHeight="1">
      <c r="A32" s="38"/>
      <c r="B32" s="43"/>
      <c r="C32" s="46"/>
      <c r="D32" s="45"/>
      <c r="E32" s="45"/>
      <c r="F32" s="45"/>
      <c r="G32" s="45"/>
      <c r="H32" s="45"/>
      <c r="I32" s="45"/>
      <c r="J32" s="45"/>
      <c r="K32" s="45"/>
      <c r="L32" s="45"/>
      <c r="M32" s="45"/>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7912" priority="90" rank="1"/>
  </conditionalFormatting>
  <conditionalFormatting sqref="E11:M11">
    <cfRule type="top10" dxfId="7911" priority="89" rank="1"/>
  </conditionalFormatting>
  <conditionalFormatting sqref="E13:M13">
    <cfRule type="top10" dxfId="7910" priority="88" rank="1"/>
  </conditionalFormatting>
  <conditionalFormatting sqref="E15:M15">
    <cfRule type="top10" dxfId="7909" priority="87" rank="1"/>
  </conditionalFormatting>
  <conditionalFormatting sqref="E17:M17">
    <cfRule type="top10" dxfId="7908" priority="86" rank="1"/>
  </conditionalFormatting>
  <conditionalFormatting sqref="E19:M19">
    <cfRule type="top10" dxfId="7907" priority="85" rank="1"/>
  </conditionalFormatting>
  <conditionalFormatting sqref="E21:M21">
    <cfRule type="top10" dxfId="7906" priority="84" rank="1"/>
  </conditionalFormatting>
  <conditionalFormatting sqref="E23:M23">
    <cfRule type="top10" dxfId="7905" priority="83" rank="1"/>
  </conditionalFormatting>
  <conditionalFormatting sqref="E25:M25">
    <cfRule type="top10" dxfId="7904" priority="82" rank="1"/>
  </conditionalFormatting>
  <conditionalFormatting sqref="E27:M27">
    <cfRule type="top10" dxfId="7903" priority="80" rank="1"/>
  </conditionalFormatting>
  <conditionalFormatting sqref="E29:M29">
    <cfRule type="top10" dxfId="7902" priority="79" rank="1"/>
  </conditionalFormatting>
  <conditionalFormatting sqref="E31:M31">
    <cfRule type="top10" dxfId="7901" priority="78" rank="1"/>
  </conditionalFormatting>
  <conditionalFormatting sqref="E33:M33">
    <cfRule type="top10" dxfId="7900" priority="77" rank="1"/>
  </conditionalFormatting>
  <conditionalFormatting sqref="E35:M35">
    <cfRule type="top10" dxfId="7899" priority="76" rank="1"/>
  </conditionalFormatting>
  <conditionalFormatting sqref="E37:M37">
    <cfRule type="top10" dxfId="7898" priority="75" rank="1"/>
  </conditionalFormatting>
  <conditionalFormatting sqref="E39:M39">
    <cfRule type="top10" dxfId="7897" priority="74" rank="1"/>
  </conditionalFormatting>
  <conditionalFormatting sqref="E41:M41">
    <cfRule type="top10" dxfId="7896" priority="73" rank="1"/>
  </conditionalFormatting>
  <conditionalFormatting sqref="E43:M43">
    <cfRule type="top10" dxfId="7895" priority="72" rank="1"/>
  </conditionalFormatting>
  <conditionalFormatting sqref="E45:M45">
    <cfRule type="top10" dxfId="7894" priority="71" rank="1"/>
  </conditionalFormatting>
  <conditionalFormatting sqref="E47:M47">
    <cfRule type="top10" dxfId="7893" priority="70" rank="1"/>
  </conditionalFormatting>
  <conditionalFormatting sqref="E49:M49">
    <cfRule type="top10" dxfId="7892" priority="69" rank="1"/>
  </conditionalFormatting>
  <conditionalFormatting sqref="E51:M51">
    <cfRule type="top10" dxfId="7891" priority="68" rank="1"/>
  </conditionalFormatting>
  <conditionalFormatting sqref="E53:M53">
    <cfRule type="top10" dxfId="7890" priority="67" rank="1"/>
  </conditionalFormatting>
  <conditionalFormatting sqref="E55:M55">
    <cfRule type="top10" dxfId="7889" priority="66" rank="1"/>
  </conditionalFormatting>
  <conditionalFormatting sqref="E57:M57">
    <cfRule type="top10" dxfId="7888" priority="65" rank="1"/>
  </conditionalFormatting>
  <conditionalFormatting sqref="E59:M59">
    <cfRule type="top10" dxfId="7887" priority="64" rank="1"/>
  </conditionalFormatting>
  <conditionalFormatting sqref="E61:M61">
    <cfRule type="top10" dxfId="7886" priority="63" rank="1"/>
  </conditionalFormatting>
  <conditionalFormatting sqref="E63:M63">
    <cfRule type="top10" dxfId="7885" priority="62" rank="1"/>
  </conditionalFormatting>
  <conditionalFormatting sqref="E65:M65">
    <cfRule type="top10" dxfId="7884" priority="61" rank="1"/>
  </conditionalFormatting>
  <conditionalFormatting sqref="E67:M67">
    <cfRule type="top10" dxfId="7883" priority="60" rank="1"/>
  </conditionalFormatting>
  <conditionalFormatting sqref="E69:M69">
    <cfRule type="top10" dxfId="7882" priority="59" rank="1"/>
  </conditionalFormatting>
  <conditionalFormatting sqref="E71:M71">
    <cfRule type="top10" dxfId="7881" priority="58" rank="1"/>
  </conditionalFormatting>
  <conditionalFormatting sqref="E73:M73">
    <cfRule type="top10" dxfId="7880" priority="57" rank="1"/>
  </conditionalFormatting>
  <conditionalFormatting sqref="E75:M75">
    <cfRule type="top10" dxfId="7879" priority="56" rank="1"/>
  </conditionalFormatting>
  <conditionalFormatting sqref="E77:M77">
    <cfRule type="top10" dxfId="7878" priority="55" rank="1"/>
  </conditionalFormatting>
  <conditionalFormatting sqref="E79:M79">
    <cfRule type="top10" dxfId="7877" priority="54" rank="1"/>
  </conditionalFormatting>
  <conditionalFormatting sqref="E81:M81">
    <cfRule type="top10" dxfId="7876" priority="53" rank="1"/>
  </conditionalFormatting>
  <conditionalFormatting sqref="E83:M83">
    <cfRule type="top10" dxfId="7875" priority="52" rank="1"/>
  </conditionalFormatting>
  <conditionalFormatting sqref="E85:M85">
    <cfRule type="top10" dxfId="7874" priority="51" rank="1"/>
  </conditionalFormatting>
  <conditionalFormatting sqref="E87:M87">
    <cfRule type="top10" dxfId="7873" priority="50" rank="1"/>
  </conditionalFormatting>
  <conditionalFormatting sqref="E89:M89">
    <cfRule type="top10" dxfId="7872" priority="49" rank="1"/>
  </conditionalFormatting>
  <conditionalFormatting sqref="E91:M91">
    <cfRule type="top10" dxfId="7871" priority="48" rank="1"/>
  </conditionalFormatting>
  <conditionalFormatting sqref="E93:M93">
    <cfRule type="top10" dxfId="7870" priority="47" rank="1"/>
  </conditionalFormatting>
  <conditionalFormatting sqref="E95:M95">
    <cfRule type="top10" dxfId="7869" priority="46" rank="1"/>
  </conditionalFormatting>
  <conditionalFormatting sqref="E97:M97">
    <cfRule type="top10" dxfId="7868" priority="45" rank="1"/>
  </conditionalFormatting>
  <conditionalFormatting sqref="E99:M99">
    <cfRule type="top10" dxfId="7867" priority="44" rank="1"/>
  </conditionalFormatting>
  <conditionalFormatting sqref="E101:M101">
    <cfRule type="top10" dxfId="7866" priority="43" rank="1"/>
  </conditionalFormatting>
  <conditionalFormatting sqref="E103:M103">
    <cfRule type="top10" dxfId="7865" priority="42" rank="1"/>
  </conditionalFormatting>
  <conditionalFormatting sqref="E105:M105">
    <cfRule type="top10" dxfId="7864" priority="41" rank="1"/>
  </conditionalFormatting>
  <conditionalFormatting sqref="E107:M107">
    <cfRule type="top10" dxfId="7863" priority="40" rank="1"/>
  </conditionalFormatting>
  <conditionalFormatting sqref="E109:M109">
    <cfRule type="top10" dxfId="7862" priority="39" rank="1"/>
  </conditionalFormatting>
  <conditionalFormatting sqref="E111:M111">
    <cfRule type="top10" dxfId="7861" priority="38" rank="1"/>
  </conditionalFormatting>
  <conditionalFormatting sqref="E113:M113">
    <cfRule type="top10" dxfId="7860" priority="37" rank="1"/>
  </conditionalFormatting>
  <conditionalFormatting sqref="E115:M115">
    <cfRule type="top10" dxfId="7859" priority="36" rank="1"/>
  </conditionalFormatting>
  <conditionalFormatting sqref="E117:M117">
    <cfRule type="top10" dxfId="7858" priority="35" rank="1"/>
  </conditionalFormatting>
  <conditionalFormatting sqref="E119:M119">
    <cfRule type="top10" dxfId="7857" priority="34" rank="1"/>
  </conditionalFormatting>
  <conditionalFormatting sqref="E121:M121">
    <cfRule type="top10" dxfId="7856" priority="33" rank="1"/>
  </conditionalFormatting>
  <conditionalFormatting sqref="E123:M123">
    <cfRule type="top10" dxfId="7855" priority="32" rank="1"/>
  </conditionalFormatting>
  <conditionalFormatting sqref="E125:M125">
    <cfRule type="top10" dxfId="7854" priority="31" rank="1"/>
  </conditionalFormatting>
  <conditionalFormatting sqref="E127:M127">
    <cfRule type="top10" dxfId="7853" priority="30" rank="1"/>
  </conditionalFormatting>
  <conditionalFormatting sqref="E129:M129">
    <cfRule type="top10" dxfId="7852" priority="29" rank="1"/>
  </conditionalFormatting>
  <conditionalFormatting sqref="E131:M131">
    <cfRule type="top10" dxfId="7851" priority="28" rank="1"/>
  </conditionalFormatting>
  <conditionalFormatting sqref="E133:M133">
    <cfRule type="top10" dxfId="7850" priority="27" rank="1"/>
  </conditionalFormatting>
  <conditionalFormatting sqref="E135:M135">
    <cfRule type="top10" dxfId="7849" priority="26" rank="1"/>
  </conditionalFormatting>
  <conditionalFormatting sqref="E137:M137">
    <cfRule type="top10" dxfId="7848" priority="25" rank="1"/>
  </conditionalFormatting>
  <conditionalFormatting sqref="E139:M139">
    <cfRule type="top10" dxfId="7847" priority="24" rank="1"/>
  </conditionalFormatting>
  <conditionalFormatting sqref="E141:M141">
    <cfRule type="top10" dxfId="7846" priority="23" rank="1"/>
  </conditionalFormatting>
  <conditionalFormatting sqref="E143:M143">
    <cfRule type="top10" dxfId="7845" priority="22" rank="1"/>
  </conditionalFormatting>
  <conditionalFormatting sqref="E145:M145">
    <cfRule type="top10" dxfId="7844" priority="21" rank="1"/>
  </conditionalFormatting>
  <conditionalFormatting sqref="E147:M147">
    <cfRule type="top10" dxfId="7843" priority="20" rank="1"/>
  </conditionalFormatting>
  <conditionalFormatting sqref="E149:M149">
    <cfRule type="top10" dxfId="7842" priority="19" rank="1"/>
  </conditionalFormatting>
  <conditionalFormatting sqref="E151:M151">
    <cfRule type="top10" dxfId="7841" priority="18" rank="1"/>
  </conditionalFormatting>
  <conditionalFormatting sqref="E153:M153">
    <cfRule type="top10" dxfId="7840" priority="17" rank="1"/>
  </conditionalFormatting>
  <conditionalFormatting sqref="E155:M155">
    <cfRule type="top10" dxfId="7839" priority="16" rank="1"/>
  </conditionalFormatting>
  <conditionalFormatting sqref="E157:M157">
    <cfRule type="top10" dxfId="7838" priority="15" rank="1"/>
  </conditionalFormatting>
  <conditionalFormatting sqref="E159:M159">
    <cfRule type="top10" dxfId="7837" priority="14" rank="1"/>
  </conditionalFormatting>
  <conditionalFormatting sqref="E161:M161">
    <cfRule type="top10" dxfId="7836" priority="13" rank="1"/>
  </conditionalFormatting>
  <conditionalFormatting sqref="E163:M163">
    <cfRule type="top10" dxfId="7835" priority="12" rank="1"/>
  </conditionalFormatting>
  <conditionalFormatting sqref="E165:M165">
    <cfRule type="top10" dxfId="7834" priority="11" rank="1"/>
  </conditionalFormatting>
  <conditionalFormatting sqref="E167:M167">
    <cfRule type="top10" dxfId="7833" priority="10" rank="1"/>
  </conditionalFormatting>
  <conditionalFormatting sqref="E169:M169">
    <cfRule type="top10" dxfId="7832" priority="9" rank="1"/>
  </conditionalFormatting>
  <conditionalFormatting sqref="E171:M171">
    <cfRule type="top10" dxfId="7831" priority="8" rank="1"/>
  </conditionalFormatting>
  <conditionalFormatting sqref="E173:M173">
    <cfRule type="top10" dxfId="7830" priority="7" rank="1"/>
  </conditionalFormatting>
  <conditionalFormatting sqref="E175:M175">
    <cfRule type="top10" dxfId="7829" priority="6" rank="1"/>
  </conditionalFormatting>
  <conditionalFormatting sqref="E177:M177">
    <cfRule type="top10" dxfId="7828" priority="5" rank="1"/>
  </conditionalFormatting>
  <conditionalFormatting sqref="E179:M179">
    <cfRule type="top10" dxfId="7827" priority="4" rank="1"/>
  </conditionalFormatting>
  <conditionalFormatting sqref="E181:M181">
    <cfRule type="top10" dxfId="7826" priority="3" rank="1"/>
  </conditionalFormatting>
  <conditionalFormatting sqref="E183:M183">
    <cfRule type="top10" dxfId="7825" priority="2" rank="1"/>
  </conditionalFormatting>
  <conditionalFormatting sqref="E185:M185">
    <cfRule type="top10" dxfId="782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308</v>
      </c>
    </row>
    <row r="3" spans="1:12" ht="15" customHeight="1">
      <c r="B3" s="4"/>
    </row>
    <row r="4" spans="1:12" ht="15" customHeight="1">
      <c r="B4" s="4" t="s">
        <v>42</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490</v>
      </c>
      <c r="C10" s="52" t="s">
        <v>149</v>
      </c>
      <c r="D10" s="34">
        <v>4589</v>
      </c>
      <c r="E10" s="35">
        <v>369</v>
      </c>
      <c r="F10" s="36">
        <v>838</v>
      </c>
      <c r="G10" s="36">
        <v>2755</v>
      </c>
      <c r="H10" s="36">
        <v>1701</v>
      </c>
      <c r="I10" s="36">
        <v>1020</v>
      </c>
      <c r="J10" s="36">
        <v>247</v>
      </c>
      <c r="K10" s="36">
        <v>618</v>
      </c>
      <c r="L10" s="36">
        <v>196</v>
      </c>
    </row>
    <row r="11" spans="1:12" ht="15.95" customHeight="1">
      <c r="B11" s="58"/>
      <c r="C11" s="53"/>
      <c r="D11" s="18">
        <v>1</v>
      </c>
      <c r="E11" s="19">
        <v>8.0409675310525175E-2</v>
      </c>
      <c r="F11" s="20">
        <v>0.18261059054260187</v>
      </c>
      <c r="G11" s="20">
        <v>0.60034865983874486</v>
      </c>
      <c r="H11" s="20">
        <v>0.37066899106559165</v>
      </c>
      <c r="I11" s="20">
        <v>0.22227064719982567</v>
      </c>
      <c r="J11" s="20">
        <v>5.3824362606232294E-2</v>
      </c>
      <c r="K11" s="20">
        <v>0.13466986271518849</v>
      </c>
      <c r="L11" s="20">
        <v>4.2710830246241012E-2</v>
      </c>
    </row>
    <row r="12" spans="1:12" ht="15.95" customHeight="1">
      <c r="B12" s="58"/>
      <c r="C12" s="54" t="s">
        <v>150</v>
      </c>
      <c r="D12" s="21">
        <v>4764</v>
      </c>
      <c r="E12" s="22">
        <v>277</v>
      </c>
      <c r="F12" s="23">
        <v>675</v>
      </c>
      <c r="G12" s="23">
        <v>2810</v>
      </c>
      <c r="H12" s="23">
        <v>1501</v>
      </c>
      <c r="I12" s="23">
        <v>762</v>
      </c>
      <c r="J12" s="23">
        <v>323</v>
      </c>
      <c r="K12" s="23">
        <v>820</v>
      </c>
      <c r="L12" s="23">
        <v>206</v>
      </c>
    </row>
    <row r="13" spans="1:12" ht="15.95" customHeight="1">
      <c r="B13" s="58"/>
      <c r="C13" s="53"/>
      <c r="D13" s="24">
        <v>1</v>
      </c>
      <c r="E13" s="19">
        <v>5.8144416456759024E-2</v>
      </c>
      <c r="F13" s="20">
        <v>0.14168765743073047</v>
      </c>
      <c r="G13" s="20">
        <v>0.58984047019311503</v>
      </c>
      <c r="H13" s="20">
        <v>0.31507136859781698</v>
      </c>
      <c r="I13" s="20">
        <v>0.15994962216624686</v>
      </c>
      <c r="J13" s="20">
        <v>6.7800167926112515E-2</v>
      </c>
      <c r="K13" s="20">
        <v>0.17212426532325778</v>
      </c>
      <c r="L13" s="20">
        <v>4.3240973971452559E-2</v>
      </c>
    </row>
    <row r="14" spans="1:12" ht="15.95" customHeight="1">
      <c r="B14" s="58"/>
      <c r="C14" s="54" t="s">
        <v>151</v>
      </c>
      <c r="D14" s="21">
        <v>7288</v>
      </c>
      <c r="E14" s="22">
        <v>672</v>
      </c>
      <c r="F14" s="23">
        <v>1441</v>
      </c>
      <c r="G14" s="23">
        <v>4365</v>
      </c>
      <c r="H14" s="23">
        <v>2492</v>
      </c>
      <c r="I14" s="23">
        <v>1608</v>
      </c>
      <c r="J14" s="23">
        <v>478</v>
      </c>
      <c r="K14" s="23">
        <v>1010</v>
      </c>
      <c r="L14" s="23">
        <v>230</v>
      </c>
    </row>
    <row r="15" spans="1:12" ht="15.95" customHeight="1">
      <c r="B15" s="58"/>
      <c r="C15" s="53"/>
      <c r="D15" s="24">
        <v>1</v>
      </c>
      <c r="E15" s="19">
        <v>9.2206366630076836E-2</v>
      </c>
      <c r="F15" s="20">
        <v>0.19772228320526894</v>
      </c>
      <c r="G15" s="20">
        <v>0.59892974753018657</v>
      </c>
      <c r="H15" s="20">
        <v>0.34193194291986828</v>
      </c>
      <c r="I15" s="20">
        <v>0.22063666300768386</v>
      </c>
      <c r="J15" s="20">
        <v>6.5587266739846328E-2</v>
      </c>
      <c r="K15" s="20">
        <v>0.13858397365532382</v>
      </c>
      <c r="L15" s="20">
        <v>3.1558726673984634E-2</v>
      </c>
    </row>
    <row r="16" spans="1:12" ht="15.95" customHeight="1">
      <c r="B16" s="58"/>
      <c r="C16" s="54" t="s">
        <v>152</v>
      </c>
      <c r="D16" s="21">
        <v>2878</v>
      </c>
      <c r="E16" s="22">
        <v>313</v>
      </c>
      <c r="F16" s="23">
        <v>689</v>
      </c>
      <c r="G16" s="23">
        <v>1751</v>
      </c>
      <c r="H16" s="23">
        <v>1054</v>
      </c>
      <c r="I16" s="23">
        <v>740</v>
      </c>
      <c r="J16" s="23">
        <v>193</v>
      </c>
      <c r="K16" s="23">
        <v>313</v>
      </c>
      <c r="L16" s="23">
        <v>129</v>
      </c>
    </row>
    <row r="17" spans="1:12" ht="15.95" customHeight="1">
      <c r="B17" s="58"/>
      <c r="C17" s="53"/>
      <c r="D17" s="24">
        <v>1</v>
      </c>
      <c r="E17" s="19">
        <v>0.10875608061153579</v>
      </c>
      <c r="F17" s="20">
        <v>0.23940236275191104</v>
      </c>
      <c r="G17" s="20">
        <v>0.608408617095205</v>
      </c>
      <c r="H17" s="20">
        <v>0.36622654621264766</v>
      </c>
      <c r="I17" s="20">
        <v>0.25712300208478112</v>
      </c>
      <c r="J17" s="20">
        <v>6.7060458651841556E-2</v>
      </c>
      <c r="K17" s="20">
        <v>0.10875608061153579</v>
      </c>
      <c r="L17" s="20">
        <v>4.4822793606671296E-2</v>
      </c>
    </row>
    <row r="18" spans="1:12" ht="15.95" customHeight="1">
      <c r="B18" s="58"/>
      <c r="C18" s="54" t="s">
        <v>153</v>
      </c>
      <c r="D18" s="21">
        <v>508</v>
      </c>
      <c r="E18" s="22">
        <v>112</v>
      </c>
      <c r="F18" s="23">
        <v>202</v>
      </c>
      <c r="G18" s="23">
        <v>309</v>
      </c>
      <c r="H18" s="23">
        <v>204</v>
      </c>
      <c r="I18" s="23">
        <v>184</v>
      </c>
      <c r="J18" s="23">
        <v>33</v>
      </c>
      <c r="K18" s="23">
        <v>40</v>
      </c>
      <c r="L18" s="23">
        <v>17</v>
      </c>
    </row>
    <row r="19" spans="1:12" ht="15.95" customHeight="1">
      <c r="B19" s="58"/>
      <c r="C19" s="53"/>
      <c r="D19" s="24">
        <v>1</v>
      </c>
      <c r="E19" s="19">
        <v>0.22047244094488189</v>
      </c>
      <c r="F19" s="20">
        <v>0.39763779527559057</v>
      </c>
      <c r="G19" s="20">
        <v>0.6082677165354331</v>
      </c>
      <c r="H19" s="20">
        <v>0.40157480314960631</v>
      </c>
      <c r="I19" s="20">
        <v>0.36220472440944884</v>
      </c>
      <c r="J19" s="20">
        <v>6.4960629921259838E-2</v>
      </c>
      <c r="K19" s="20">
        <v>7.874015748031496E-2</v>
      </c>
      <c r="L19" s="20">
        <v>3.3464566929133861E-2</v>
      </c>
    </row>
    <row r="20" spans="1:12" ht="15.95" customHeight="1">
      <c r="B20" s="58"/>
      <c r="C20" s="54" t="s">
        <v>154</v>
      </c>
      <c r="D20" s="21">
        <v>489</v>
      </c>
      <c r="E20" s="22">
        <v>82</v>
      </c>
      <c r="F20" s="23">
        <v>169</v>
      </c>
      <c r="G20" s="23">
        <v>270</v>
      </c>
      <c r="H20" s="23">
        <v>212</v>
      </c>
      <c r="I20" s="23">
        <v>171</v>
      </c>
      <c r="J20" s="23">
        <v>35</v>
      </c>
      <c r="K20" s="23">
        <v>37</v>
      </c>
      <c r="L20" s="23">
        <v>26</v>
      </c>
    </row>
    <row r="21" spans="1:12" ht="15.95" customHeight="1">
      <c r="B21" s="58"/>
      <c r="C21" s="53"/>
      <c r="D21" s="24">
        <v>1</v>
      </c>
      <c r="E21" s="19">
        <v>0.16768916155419222</v>
      </c>
      <c r="F21" s="20">
        <v>0.3456032719836401</v>
      </c>
      <c r="G21" s="20">
        <v>0.55214723926380371</v>
      </c>
      <c r="H21" s="20">
        <v>0.43353783231083842</v>
      </c>
      <c r="I21" s="20">
        <v>0.34969325153374231</v>
      </c>
      <c r="J21" s="20">
        <v>7.1574642126789365E-2</v>
      </c>
      <c r="K21" s="20">
        <v>7.5664621676891614E-2</v>
      </c>
      <c r="L21" s="20">
        <v>5.3169734151329244E-2</v>
      </c>
    </row>
    <row r="22" spans="1:12" ht="15.95" customHeight="1">
      <c r="B22" s="58"/>
      <c r="C22" s="54" t="s">
        <v>106</v>
      </c>
      <c r="D22" s="21">
        <v>1277</v>
      </c>
      <c r="E22" s="22">
        <v>48</v>
      </c>
      <c r="F22" s="23">
        <v>151</v>
      </c>
      <c r="G22" s="23">
        <v>815</v>
      </c>
      <c r="H22" s="23">
        <v>312</v>
      </c>
      <c r="I22" s="23">
        <v>186</v>
      </c>
      <c r="J22" s="23">
        <v>417</v>
      </c>
      <c r="K22" s="23">
        <v>139</v>
      </c>
      <c r="L22" s="23">
        <v>42</v>
      </c>
    </row>
    <row r="23" spans="1:12" ht="15.95" customHeight="1">
      <c r="B23" s="58"/>
      <c r="C23" s="53"/>
      <c r="D23" s="24">
        <v>1</v>
      </c>
      <c r="E23" s="19">
        <v>3.7588097102584185E-2</v>
      </c>
      <c r="F23" s="20">
        <v>0.1182458888018794</v>
      </c>
      <c r="G23" s="20">
        <v>0.63821456538762722</v>
      </c>
      <c r="H23" s="20">
        <v>0.24432263116679717</v>
      </c>
      <c r="I23" s="20">
        <v>0.14565387627251369</v>
      </c>
      <c r="J23" s="20">
        <v>0.32654659357870008</v>
      </c>
      <c r="K23" s="20">
        <v>0.10884886452623337</v>
      </c>
      <c r="L23" s="20">
        <v>3.2889584964761159E-2</v>
      </c>
    </row>
    <row r="24" spans="1:12" ht="15.95" customHeight="1">
      <c r="B24" s="58"/>
      <c r="C24" s="54" t="s">
        <v>155</v>
      </c>
      <c r="D24" s="21">
        <v>886</v>
      </c>
      <c r="E24" s="22">
        <v>36</v>
      </c>
      <c r="F24" s="23">
        <v>179</v>
      </c>
      <c r="G24" s="23">
        <v>442</v>
      </c>
      <c r="H24" s="23">
        <v>190</v>
      </c>
      <c r="I24" s="23">
        <v>207</v>
      </c>
      <c r="J24" s="23">
        <v>81</v>
      </c>
      <c r="K24" s="23">
        <v>207</v>
      </c>
      <c r="L24" s="23">
        <v>34</v>
      </c>
    </row>
    <row r="25" spans="1:12" ht="15.95" customHeight="1">
      <c r="B25" s="58"/>
      <c r="C25" s="59"/>
      <c r="D25" s="18">
        <v>1</v>
      </c>
      <c r="E25" s="32">
        <v>4.0632054176072234E-2</v>
      </c>
      <c r="F25" s="33">
        <v>0.2020316027088036</v>
      </c>
      <c r="G25" s="33">
        <v>0.49887133182844245</v>
      </c>
      <c r="H25" s="33">
        <v>0.2144469525959368</v>
      </c>
      <c r="I25" s="33">
        <v>0.23363431151241534</v>
      </c>
      <c r="J25" s="33">
        <v>9.1422121896162528E-2</v>
      </c>
      <c r="K25" s="33">
        <v>0.23363431151241534</v>
      </c>
      <c r="L25" s="33">
        <v>3.8374717832957109E-2</v>
      </c>
    </row>
    <row r="26" spans="1:12" ht="15.95" customHeight="1">
      <c r="A26" s="38"/>
      <c r="B26" s="41"/>
      <c r="C26" s="47"/>
      <c r="D26" s="42"/>
      <c r="E26" s="42"/>
      <c r="F26" s="42"/>
      <c r="G26" s="42"/>
      <c r="H26" s="42"/>
      <c r="I26" s="42"/>
      <c r="J26" s="42"/>
      <c r="K26" s="42"/>
      <c r="L26" s="42"/>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7823" priority="90" rank="1"/>
  </conditionalFormatting>
  <conditionalFormatting sqref="E11:L11">
    <cfRule type="top10" dxfId="7822" priority="89" rank="1"/>
  </conditionalFormatting>
  <conditionalFormatting sqref="E13:L13">
    <cfRule type="top10" dxfId="7821" priority="88" rank="1"/>
  </conditionalFormatting>
  <conditionalFormatting sqref="E15:L15">
    <cfRule type="top10" dxfId="7820" priority="87" rank="1"/>
  </conditionalFormatting>
  <conditionalFormatting sqref="E17:L17">
    <cfRule type="top10" dxfId="7819" priority="86" rank="1"/>
  </conditionalFormatting>
  <conditionalFormatting sqref="E19:L19">
    <cfRule type="top10" dxfId="7818" priority="85" rank="1"/>
  </conditionalFormatting>
  <conditionalFormatting sqref="E21:L21">
    <cfRule type="top10" dxfId="7817" priority="84" rank="1"/>
  </conditionalFormatting>
  <conditionalFormatting sqref="E23:L23">
    <cfRule type="top10" dxfId="7816" priority="83" rank="1"/>
  </conditionalFormatting>
  <conditionalFormatting sqref="E25:L25">
    <cfRule type="top10" dxfId="7815" priority="82" rank="1"/>
  </conditionalFormatting>
  <conditionalFormatting sqref="E27:L27">
    <cfRule type="top10" dxfId="7814" priority="80" rank="1"/>
  </conditionalFormatting>
  <conditionalFormatting sqref="E29:L29">
    <cfRule type="top10" dxfId="7813" priority="79" rank="1"/>
  </conditionalFormatting>
  <conditionalFormatting sqref="E31:L31">
    <cfRule type="top10" dxfId="7812" priority="78" rank="1"/>
  </conditionalFormatting>
  <conditionalFormatting sqref="E33:L33">
    <cfRule type="top10" dxfId="7811" priority="77" rank="1"/>
  </conditionalFormatting>
  <conditionalFormatting sqref="E35:L35">
    <cfRule type="top10" dxfId="7810" priority="76" rank="1"/>
  </conditionalFormatting>
  <conditionalFormatting sqref="E37:L37">
    <cfRule type="top10" dxfId="7809" priority="75" rank="1"/>
  </conditionalFormatting>
  <conditionalFormatting sqref="E39:L39">
    <cfRule type="top10" dxfId="7808" priority="74" rank="1"/>
  </conditionalFormatting>
  <conditionalFormatting sqref="E41:L41">
    <cfRule type="top10" dxfId="7807" priority="73" rank="1"/>
  </conditionalFormatting>
  <conditionalFormatting sqref="E43:L43">
    <cfRule type="top10" dxfId="7806" priority="72" rank="1"/>
  </conditionalFormatting>
  <conditionalFormatting sqref="E45:L45">
    <cfRule type="top10" dxfId="7805" priority="71" rank="1"/>
  </conditionalFormatting>
  <conditionalFormatting sqref="E47:L47">
    <cfRule type="top10" dxfId="7804" priority="70" rank="1"/>
  </conditionalFormatting>
  <conditionalFormatting sqref="E49:L49">
    <cfRule type="top10" dxfId="7803" priority="69" rank="1"/>
  </conditionalFormatting>
  <conditionalFormatting sqref="E51:L51">
    <cfRule type="top10" dxfId="7802" priority="68" rank="1"/>
  </conditionalFormatting>
  <conditionalFormatting sqref="E53:L53">
    <cfRule type="top10" dxfId="7801" priority="67" rank="1"/>
  </conditionalFormatting>
  <conditionalFormatting sqref="E55:L55">
    <cfRule type="top10" dxfId="7800" priority="66" rank="1"/>
  </conditionalFormatting>
  <conditionalFormatting sqref="E57:L57">
    <cfRule type="top10" dxfId="7799" priority="65" rank="1"/>
  </conditionalFormatting>
  <conditionalFormatting sqref="E59:L59">
    <cfRule type="top10" dxfId="7798" priority="64" rank="1"/>
  </conditionalFormatting>
  <conditionalFormatting sqref="E61:L61">
    <cfRule type="top10" dxfId="7797" priority="63" rank="1"/>
  </conditionalFormatting>
  <conditionalFormatting sqref="E63:L63">
    <cfRule type="top10" dxfId="7796" priority="62" rank="1"/>
  </conditionalFormatting>
  <conditionalFormatting sqref="E65:L65">
    <cfRule type="top10" dxfId="7795" priority="61" rank="1"/>
  </conditionalFormatting>
  <conditionalFormatting sqref="E67:L67">
    <cfRule type="top10" dxfId="7794" priority="60" rank="1"/>
  </conditionalFormatting>
  <conditionalFormatting sqref="E69:L69">
    <cfRule type="top10" dxfId="7793" priority="59" rank="1"/>
  </conditionalFormatting>
  <conditionalFormatting sqref="E71:L71">
    <cfRule type="top10" dxfId="7792" priority="58" rank="1"/>
  </conditionalFormatting>
  <conditionalFormatting sqref="E73:L73">
    <cfRule type="top10" dxfId="7791" priority="57" rank="1"/>
  </conditionalFormatting>
  <conditionalFormatting sqref="E75:L75">
    <cfRule type="top10" dxfId="7790" priority="56" rank="1"/>
  </conditionalFormatting>
  <conditionalFormatting sqref="E77:L77">
    <cfRule type="top10" dxfId="7789" priority="55" rank="1"/>
  </conditionalFormatting>
  <conditionalFormatting sqref="E79:L79">
    <cfRule type="top10" dxfId="7788" priority="54" rank="1"/>
  </conditionalFormatting>
  <conditionalFormatting sqref="E81:L81">
    <cfRule type="top10" dxfId="7787" priority="53" rank="1"/>
  </conditionalFormatting>
  <conditionalFormatting sqref="E83:L83">
    <cfRule type="top10" dxfId="7786" priority="52" rank="1"/>
  </conditionalFormatting>
  <conditionalFormatting sqref="E85:L85">
    <cfRule type="top10" dxfId="7785" priority="51" rank="1"/>
  </conditionalFormatting>
  <conditionalFormatting sqref="E87:L87">
    <cfRule type="top10" dxfId="7784" priority="50" rank="1"/>
  </conditionalFormatting>
  <conditionalFormatting sqref="E89:L89">
    <cfRule type="top10" dxfId="7783" priority="49" rank="1"/>
  </conditionalFormatting>
  <conditionalFormatting sqref="E91:L91">
    <cfRule type="top10" dxfId="7782" priority="48" rank="1"/>
  </conditionalFormatting>
  <conditionalFormatting sqref="E93:L93">
    <cfRule type="top10" dxfId="7781" priority="47" rank="1"/>
  </conditionalFormatting>
  <conditionalFormatting sqref="E95:L95">
    <cfRule type="top10" dxfId="7780" priority="46" rank="1"/>
  </conditionalFormatting>
  <conditionalFormatting sqref="E97:L97">
    <cfRule type="top10" dxfId="7779" priority="45" rank="1"/>
  </conditionalFormatting>
  <conditionalFormatting sqref="E99:L99">
    <cfRule type="top10" dxfId="7778" priority="44" rank="1"/>
  </conditionalFormatting>
  <conditionalFormatting sqref="E101:L101">
    <cfRule type="top10" dxfId="7777" priority="43" rank="1"/>
  </conditionalFormatting>
  <conditionalFormatting sqref="E103:L103">
    <cfRule type="top10" dxfId="7776" priority="42" rank="1"/>
  </conditionalFormatting>
  <conditionalFormatting sqref="E105:L105">
    <cfRule type="top10" dxfId="7775" priority="41" rank="1"/>
  </conditionalFormatting>
  <conditionalFormatting sqref="E107:L107">
    <cfRule type="top10" dxfId="7774" priority="40" rank="1"/>
  </conditionalFormatting>
  <conditionalFormatting sqref="E109:L109">
    <cfRule type="top10" dxfId="7773" priority="39" rank="1"/>
  </conditionalFormatting>
  <conditionalFormatting sqref="E111:L111">
    <cfRule type="top10" dxfId="7772" priority="38" rank="1"/>
  </conditionalFormatting>
  <conditionalFormatting sqref="E113:L113">
    <cfRule type="top10" dxfId="7771" priority="37" rank="1"/>
  </conditionalFormatting>
  <conditionalFormatting sqref="E115:L115">
    <cfRule type="top10" dxfId="7770" priority="36" rank="1"/>
  </conditionalFormatting>
  <conditionalFormatting sqref="E117:L117">
    <cfRule type="top10" dxfId="7769" priority="35" rank="1"/>
  </conditionalFormatting>
  <conditionalFormatting sqref="E119:L119">
    <cfRule type="top10" dxfId="7768" priority="34" rank="1"/>
  </conditionalFormatting>
  <conditionalFormatting sqref="E121:L121">
    <cfRule type="top10" dxfId="7767" priority="33" rank="1"/>
  </conditionalFormatting>
  <conditionalFormatting sqref="E123:L123">
    <cfRule type="top10" dxfId="7766" priority="32" rank="1"/>
  </conditionalFormatting>
  <conditionalFormatting sqref="E125:L125">
    <cfRule type="top10" dxfId="7765" priority="31" rank="1"/>
  </conditionalFormatting>
  <conditionalFormatting sqref="E127:L127">
    <cfRule type="top10" dxfId="7764" priority="30" rank="1"/>
  </conditionalFormatting>
  <conditionalFormatting sqref="E129:L129">
    <cfRule type="top10" dxfId="7763" priority="29" rank="1"/>
  </conditionalFormatting>
  <conditionalFormatting sqref="E131:L131">
    <cfRule type="top10" dxfId="7762" priority="28" rank="1"/>
  </conditionalFormatting>
  <conditionalFormatting sqref="E133:L133">
    <cfRule type="top10" dxfId="7761" priority="27" rank="1"/>
  </conditionalFormatting>
  <conditionalFormatting sqref="E135:L135">
    <cfRule type="top10" dxfId="7760" priority="26" rank="1"/>
  </conditionalFormatting>
  <conditionalFormatting sqref="E137:L137">
    <cfRule type="top10" dxfId="7759" priority="25" rank="1"/>
  </conditionalFormatting>
  <conditionalFormatting sqref="E139:L139">
    <cfRule type="top10" dxfId="7758" priority="24" rank="1"/>
  </conditionalFormatting>
  <conditionalFormatting sqref="E141:L141">
    <cfRule type="top10" dxfId="7757" priority="23" rank="1"/>
  </conditionalFormatting>
  <conditionalFormatting sqref="E143:L143">
    <cfRule type="top10" dxfId="7756" priority="22" rank="1"/>
  </conditionalFormatting>
  <conditionalFormatting sqref="E145:L145">
    <cfRule type="top10" dxfId="7755" priority="21" rank="1"/>
  </conditionalFormatting>
  <conditionalFormatting sqref="E147:L147">
    <cfRule type="top10" dxfId="7754" priority="20" rank="1"/>
  </conditionalFormatting>
  <conditionalFormatting sqref="E149:L149">
    <cfRule type="top10" dxfId="7753" priority="19" rank="1"/>
  </conditionalFormatting>
  <conditionalFormatting sqref="E151:L151">
    <cfRule type="top10" dxfId="7752" priority="18" rank="1"/>
  </conditionalFormatting>
  <conditionalFormatting sqref="E153:L153">
    <cfRule type="top10" dxfId="7751" priority="17" rank="1"/>
  </conditionalFormatting>
  <conditionalFormatting sqref="E155:L155">
    <cfRule type="top10" dxfId="7750" priority="16" rank="1"/>
  </conditionalFormatting>
  <conditionalFormatting sqref="E157:L157">
    <cfRule type="top10" dxfId="7749" priority="15" rank="1"/>
  </conditionalFormatting>
  <conditionalFormatting sqref="E159:L159">
    <cfRule type="top10" dxfId="7748" priority="14" rank="1"/>
  </conditionalFormatting>
  <conditionalFormatting sqref="E161:L161">
    <cfRule type="top10" dxfId="7747" priority="13" rank="1"/>
  </conditionalFormatting>
  <conditionalFormatting sqref="E163:L163">
    <cfRule type="top10" dxfId="7746" priority="12" rank="1"/>
  </conditionalFormatting>
  <conditionalFormatting sqref="E165:L165">
    <cfRule type="top10" dxfId="7745" priority="11" rank="1"/>
  </conditionalFormatting>
  <conditionalFormatting sqref="E167:L167">
    <cfRule type="top10" dxfId="7744" priority="10" rank="1"/>
  </conditionalFormatting>
  <conditionalFormatting sqref="E169:L169">
    <cfRule type="top10" dxfId="7743" priority="9" rank="1"/>
  </conditionalFormatting>
  <conditionalFormatting sqref="E171:L171">
    <cfRule type="top10" dxfId="7742" priority="8" rank="1"/>
  </conditionalFormatting>
  <conditionalFormatting sqref="E173:L173">
    <cfRule type="top10" dxfId="7741" priority="7" rank="1"/>
  </conditionalFormatting>
  <conditionalFormatting sqref="E175:L175">
    <cfRule type="top10" dxfId="7740" priority="6" rank="1"/>
  </conditionalFormatting>
  <conditionalFormatting sqref="E177:L177">
    <cfRule type="top10" dxfId="7739" priority="5" rank="1"/>
  </conditionalFormatting>
  <conditionalFormatting sqref="E179:L179">
    <cfRule type="top10" dxfId="7738" priority="4" rank="1"/>
  </conditionalFormatting>
  <conditionalFormatting sqref="E181:L181">
    <cfRule type="top10" dxfId="7737" priority="3" rank="1"/>
  </conditionalFormatting>
  <conditionalFormatting sqref="E183:L183">
    <cfRule type="top10" dxfId="7736" priority="2" rank="1"/>
  </conditionalFormatting>
  <conditionalFormatting sqref="E185:L185">
    <cfRule type="top10" dxfId="773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308</v>
      </c>
    </row>
    <row r="3" spans="1:7" ht="15" customHeight="1">
      <c r="B3" s="4"/>
    </row>
    <row r="4" spans="1:7" ht="15" customHeight="1">
      <c r="B4" s="4" t="s">
        <v>46</v>
      </c>
    </row>
    <row r="5" spans="1:7" ht="15" customHeight="1">
      <c r="B5" s="4"/>
    </row>
    <row r="6" spans="1:7" ht="2.1" customHeight="1">
      <c r="B6" s="5"/>
      <c r="C6" s="6"/>
      <c r="D6" s="7"/>
      <c r="E6" s="8"/>
      <c r="F6" s="9"/>
      <c r="G6" s="9"/>
    </row>
    <row r="7" spans="1:7" ht="117.95" customHeight="1" thickBot="1">
      <c r="A7" s="10"/>
      <c r="B7" s="11"/>
      <c r="C7" s="12" t="s">
        <v>298</v>
      </c>
      <c r="D7" s="13" t="s">
        <v>299</v>
      </c>
      <c r="E7" s="14" t="s">
        <v>178</v>
      </c>
      <c r="F7" s="14" t="s">
        <v>177</v>
      </c>
      <c r="G7" s="14" t="s">
        <v>103</v>
      </c>
    </row>
    <row r="8" spans="1:7" ht="15.95" customHeight="1" thickTop="1">
      <c r="B8" s="48" t="s">
        <v>300</v>
      </c>
      <c r="C8" s="49"/>
      <c r="D8" s="15">
        <v>16158</v>
      </c>
      <c r="E8" s="16">
        <v>2304</v>
      </c>
      <c r="F8" s="17">
        <v>12680</v>
      </c>
      <c r="G8" s="17">
        <v>1174</v>
      </c>
    </row>
    <row r="9" spans="1:7" ht="15.95" customHeight="1">
      <c r="B9" s="50"/>
      <c r="C9" s="51"/>
      <c r="D9" s="18">
        <v>1</v>
      </c>
      <c r="E9" s="32">
        <v>0.14259190493873003</v>
      </c>
      <c r="F9" s="33">
        <v>0.7847505879440525</v>
      </c>
      <c r="G9" s="33">
        <v>7.2657507117217482E-2</v>
      </c>
    </row>
    <row r="10" spans="1:7" ht="15.95" customHeight="1">
      <c r="B10" s="57" t="s">
        <v>490</v>
      </c>
      <c r="C10" s="52" t="s">
        <v>149</v>
      </c>
      <c r="D10" s="34">
        <v>4589</v>
      </c>
      <c r="E10" s="35">
        <v>676</v>
      </c>
      <c r="F10" s="36">
        <v>3601</v>
      </c>
      <c r="G10" s="36">
        <v>312</v>
      </c>
    </row>
    <row r="11" spans="1:7" ht="15.95" customHeight="1">
      <c r="B11" s="58"/>
      <c r="C11" s="53"/>
      <c r="D11" s="18">
        <v>1</v>
      </c>
      <c r="E11" s="19">
        <v>0.14730878186968838</v>
      </c>
      <c r="F11" s="20">
        <v>0.7847025495750708</v>
      </c>
      <c r="G11" s="20">
        <v>6.79886685552408E-2</v>
      </c>
    </row>
    <row r="12" spans="1:7" ht="15.95" customHeight="1">
      <c r="B12" s="58"/>
      <c r="C12" s="54" t="s">
        <v>150</v>
      </c>
      <c r="D12" s="21">
        <v>4764</v>
      </c>
      <c r="E12" s="22">
        <v>680</v>
      </c>
      <c r="F12" s="23">
        <v>3835</v>
      </c>
      <c r="G12" s="23">
        <v>249</v>
      </c>
    </row>
    <row r="13" spans="1:7" ht="15.95" customHeight="1">
      <c r="B13" s="58"/>
      <c r="C13" s="53"/>
      <c r="D13" s="24">
        <v>1</v>
      </c>
      <c r="E13" s="19">
        <v>0.14273719563392107</v>
      </c>
      <c r="F13" s="20">
        <v>0.80499580184718722</v>
      </c>
      <c r="G13" s="20">
        <v>5.2267002518891686E-2</v>
      </c>
    </row>
    <row r="14" spans="1:7" ht="15.95" customHeight="1">
      <c r="B14" s="58"/>
      <c r="C14" s="54" t="s">
        <v>151</v>
      </c>
      <c r="D14" s="21">
        <v>7288</v>
      </c>
      <c r="E14" s="22">
        <v>875</v>
      </c>
      <c r="F14" s="23">
        <v>6029</v>
      </c>
      <c r="G14" s="23">
        <v>384</v>
      </c>
    </row>
    <row r="15" spans="1:7" ht="15.95" customHeight="1">
      <c r="B15" s="58"/>
      <c r="C15" s="53"/>
      <c r="D15" s="24">
        <v>1</v>
      </c>
      <c r="E15" s="19">
        <v>0.12006037321624588</v>
      </c>
      <c r="F15" s="20">
        <v>0.82725027442371024</v>
      </c>
      <c r="G15" s="20">
        <v>5.2689352360043906E-2</v>
      </c>
    </row>
    <row r="16" spans="1:7" ht="15.95" customHeight="1">
      <c r="B16" s="58"/>
      <c r="C16" s="54" t="s">
        <v>152</v>
      </c>
      <c r="D16" s="21">
        <v>2878</v>
      </c>
      <c r="E16" s="22">
        <v>389</v>
      </c>
      <c r="F16" s="23">
        <v>2284</v>
      </c>
      <c r="G16" s="23">
        <v>205</v>
      </c>
    </row>
    <row r="17" spans="1:7" ht="15.95" customHeight="1">
      <c r="B17" s="58"/>
      <c r="C17" s="53"/>
      <c r="D17" s="24">
        <v>1</v>
      </c>
      <c r="E17" s="19">
        <v>0.13516330785267547</v>
      </c>
      <c r="F17" s="20">
        <v>0.79360667129951357</v>
      </c>
      <c r="G17" s="20">
        <v>7.1230020847810979E-2</v>
      </c>
    </row>
    <row r="18" spans="1:7" ht="15.95" customHeight="1">
      <c r="B18" s="58"/>
      <c r="C18" s="54" t="s">
        <v>153</v>
      </c>
      <c r="D18" s="21">
        <v>508</v>
      </c>
      <c r="E18" s="22">
        <v>74</v>
      </c>
      <c r="F18" s="23">
        <v>388</v>
      </c>
      <c r="G18" s="23">
        <v>46</v>
      </c>
    </row>
    <row r="19" spans="1:7" ht="15.95" customHeight="1">
      <c r="B19" s="58"/>
      <c r="C19" s="53"/>
      <c r="D19" s="24">
        <v>1</v>
      </c>
      <c r="E19" s="19">
        <v>0.14566929133858267</v>
      </c>
      <c r="F19" s="20">
        <v>0.76377952755905509</v>
      </c>
      <c r="G19" s="20">
        <v>9.055118110236221E-2</v>
      </c>
    </row>
    <row r="20" spans="1:7" ht="15.95" customHeight="1">
      <c r="B20" s="58"/>
      <c r="C20" s="54" t="s">
        <v>154</v>
      </c>
      <c r="D20" s="21">
        <v>489</v>
      </c>
      <c r="E20" s="22">
        <v>80</v>
      </c>
      <c r="F20" s="23">
        <v>369</v>
      </c>
      <c r="G20" s="23">
        <v>40</v>
      </c>
    </row>
    <row r="21" spans="1:7" ht="15.95" customHeight="1">
      <c r="B21" s="58"/>
      <c r="C21" s="53"/>
      <c r="D21" s="24">
        <v>1</v>
      </c>
      <c r="E21" s="19">
        <v>0.16359918200408999</v>
      </c>
      <c r="F21" s="20">
        <v>0.754601226993865</v>
      </c>
      <c r="G21" s="20">
        <v>8.1799591002044994E-2</v>
      </c>
    </row>
    <row r="22" spans="1:7" ht="15.95" customHeight="1">
      <c r="B22" s="58"/>
      <c r="C22" s="54" t="s">
        <v>106</v>
      </c>
      <c r="D22" s="21">
        <v>1277</v>
      </c>
      <c r="E22" s="22">
        <v>365</v>
      </c>
      <c r="F22" s="23">
        <v>822</v>
      </c>
      <c r="G22" s="23">
        <v>90</v>
      </c>
    </row>
    <row r="23" spans="1:7" ht="15.95" customHeight="1">
      <c r="B23" s="58"/>
      <c r="C23" s="53"/>
      <c r="D23" s="24">
        <v>1</v>
      </c>
      <c r="E23" s="19">
        <v>0.28582615505090053</v>
      </c>
      <c r="F23" s="20">
        <v>0.64369616288175413</v>
      </c>
      <c r="G23" s="20">
        <v>7.0477682067345337E-2</v>
      </c>
    </row>
    <row r="24" spans="1:7" ht="15.95" customHeight="1">
      <c r="B24" s="58"/>
      <c r="C24" s="54" t="s">
        <v>155</v>
      </c>
      <c r="D24" s="21">
        <v>886</v>
      </c>
      <c r="E24" s="22">
        <v>136</v>
      </c>
      <c r="F24" s="23">
        <v>671</v>
      </c>
      <c r="G24" s="23">
        <v>79</v>
      </c>
    </row>
    <row r="25" spans="1:7" ht="15.95" customHeight="1">
      <c r="B25" s="58"/>
      <c r="C25" s="59"/>
      <c r="D25" s="18">
        <v>1</v>
      </c>
      <c r="E25" s="32">
        <v>0.15349887133182843</v>
      </c>
      <c r="F25" s="33">
        <v>0.7573363431151241</v>
      </c>
      <c r="G25" s="33">
        <v>8.916478555304741E-2</v>
      </c>
    </row>
    <row r="26" spans="1:7" ht="15.95" customHeight="1">
      <c r="A26" s="38"/>
      <c r="B26" s="41"/>
      <c r="C26" s="47"/>
      <c r="D26" s="42"/>
      <c r="E26" s="42"/>
      <c r="F26" s="42"/>
      <c r="G26" s="42"/>
    </row>
    <row r="27" spans="1:7" ht="15.95" hidden="1" customHeight="1">
      <c r="A27" s="38"/>
      <c r="B27" s="43"/>
      <c r="C27" s="46"/>
      <c r="D27" s="44"/>
      <c r="E27" s="44"/>
      <c r="F27" s="44"/>
      <c r="G27" s="44"/>
    </row>
    <row r="28" spans="1:7" ht="15.95" hidden="1" customHeight="1">
      <c r="A28" s="38"/>
      <c r="B28" s="43"/>
      <c r="C28" s="46"/>
      <c r="D28" s="45"/>
      <c r="E28" s="45"/>
      <c r="F28" s="45"/>
      <c r="G28" s="45"/>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7734" priority="90" rank="1"/>
  </conditionalFormatting>
  <conditionalFormatting sqref="E11:G11">
    <cfRule type="top10" dxfId="7733" priority="89" rank="1"/>
  </conditionalFormatting>
  <conditionalFormatting sqref="E13:G13">
    <cfRule type="top10" dxfId="7732" priority="88" rank="1"/>
  </conditionalFormatting>
  <conditionalFormatting sqref="E15:G15">
    <cfRule type="top10" dxfId="7731" priority="87" rank="1"/>
  </conditionalFormatting>
  <conditionalFormatting sqref="E17:G17">
    <cfRule type="top10" dxfId="7730" priority="86" rank="1"/>
  </conditionalFormatting>
  <conditionalFormatting sqref="E19:G19">
    <cfRule type="top10" dxfId="7729" priority="85" rank="1"/>
  </conditionalFormatting>
  <conditionalFormatting sqref="E21:G21">
    <cfRule type="top10" dxfId="7728" priority="84" rank="1"/>
  </conditionalFormatting>
  <conditionalFormatting sqref="E23:G23">
    <cfRule type="top10" dxfId="7727" priority="83" rank="1"/>
  </conditionalFormatting>
  <conditionalFormatting sqref="E25:G25">
    <cfRule type="top10" dxfId="7726" priority="82" rank="1"/>
  </conditionalFormatting>
  <conditionalFormatting sqref="E27:G27">
    <cfRule type="top10" dxfId="7725" priority="80" rank="1"/>
  </conditionalFormatting>
  <conditionalFormatting sqref="E29:G29">
    <cfRule type="top10" dxfId="7724" priority="79" rank="1"/>
  </conditionalFormatting>
  <conditionalFormatting sqref="E31:G31">
    <cfRule type="top10" dxfId="7723" priority="78" rank="1"/>
  </conditionalFormatting>
  <conditionalFormatting sqref="E33:G33">
    <cfRule type="top10" dxfId="7722" priority="77" rank="1"/>
  </conditionalFormatting>
  <conditionalFormatting sqref="E35:G35">
    <cfRule type="top10" dxfId="7721" priority="76" rank="1"/>
  </conditionalFormatting>
  <conditionalFormatting sqref="E37:G37">
    <cfRule type="top10" dxfId="7720" priority="75" rank="1"/>
  </conditionalFormatting>
  <conditionalFormatting sqref="E39:G39">
    <cfRule type="top10" dxfId="7719" priority="74" rank="1"/>
  </conditionalFormatting>
  <conditionalFormatting sqref="E41:G41">
    <cfRule type="top10" dxfId="7718" priority="73" rank="1"/>
  </conditionalFormatting>
  <conditionalFormatting sqref="E43:G43">
    <cfRule type="top10" dxfId="7717" priority="72" rank="1"/>
  </conditionalFormatting>
  <conditionalFormatting sqref="E45:G45">
    <cfRule type="top10" dxfId="7716" priority="71" rank="1"/>
  </conditionalFormatting>
  <conditionalFormatting sqref="E47:G47">
    <cfRule type="top10" dxfId="7715" priority="70" rank="1"/>
  </conditionalFormatting>
  <conditionalFormatting sqref="E49:G49">
    <cfRule type="top10" dxfId="7714" priority="69" rank="1"/>
  </conditionalFormatting>
  <conditionalFormatting sqref="E51:G51">
    <cfRule type="top10" dxfId="7713" priority="68" rank="1"/>
  </conditionalFormatting>
  <conditionalFormatting sqref="E53:G53">
    <cfRule type="top10" dxfId="7712" priority="67" rank="1"/>
  </conditionalFormatting>
  <conditionalFormatting sqref="E55:G55">
    <cfRule type="top10" dxfId="7711" priority="66" rank="1"/>
  </conditionalFormatting>
  <conditionalFormatting sqref="E57:G57">
    <cfRule type="top10" dxfId="7710" priority="65" rank="1"/>
  </conditionalFormatting>
  <conditionalFormatting sqref="E59:G59">
    <cfRule type="top10" dxfId="7709" priority="64" rank="1"/>
  </conditionalFormatting>
  <conditionalFormatting sqref="E61:G61">
    <cfRule type="top10" dxfId="7708" priority="63" rank="1"/>
  </conditionalFormatting>
  <conditionalFormatting sqref="E63:G63">
    <cfRule type="top10" dxfId="7707" priority="62" rank="1"/>
  </conditionalFormatting>
  <conditionalFormatting sqref="E65:G65">
    <cfRule type="top10" dxfId="7706" priority="61" rank="1"/>
  </conditionalFormatting>
  <conditionalFormatting sqref="E67:G67">
    <cfRule type="top10" dxfId="7705" priority="60" rank="1"/>
  </conditionalFormatting>
  <conditionalFormatting sqref="E69:G69">
    <cfRule type="top10" dxfId="7704" priority="59" rank="1"/>
  </conditionalFormatting>
  <conditionalFormatting sqref="E71:G71">
    <cfRule type="top10" dxfId="7703" priority="58" rank="1"/>
  </conditionalFormatting>
  <conditionalFormatting sqref="E73:G73">
    <cfRule type="top10" dxfId="7702" priority="57" rank="1"/>
  </conditionalFormatting>
  <conditionalFormatting sqref="E75:G75">
    <cfRule type="top10" dxfId="7701" priority="56" rank="1"/>
  </conditionalFormatting>
  <conditionalFormatting sqref="E77:G77">
    <cfRule type="top10" dxfId="7700" priority="55" rank="1"/>
  </conditionalFormatting>
  <conditionalFormatting sqref="E79:G79">
    <cfRule type="top10" dxfId="7699" priority="54" rank="1"/>
  </conditionalFormatting>
  <conditionalFormatting sqref="E81:G81">
    <cfRule type="top10" dxfId="7698" priority="53" rank="1"/>
  </conditionalFormatting>
  <conditionalFormatting sqref="E83:G83">
    <cfRule type="top10" dxfId="7697" priority="52" rank="1"/>
  </conditionalFormatting>
  <conditionalFormatting sqref="E85:G85">
    <cfRule type="top10" dxfId="7696" priority="51" rank="1"/>
  </conditionalFormatting>
  <conditionalFormatting sqref="E87:G87">
    <cfRule type="top10" dxfId="7695" priority="50" rank="1"/>
  </conditionalFormatting>
  <conditionalFormatting sqref="E89:G89">
    <cfRule type="top10" dxfId="7694" priority="49" rank="1"/>
  </conditionalFormatting>
  <conditionalFormatting sqref="E91:G91">
    <cfRule type="top10" dxfId="7693" priority="48" rank="1"/>
  </conditionalFormatting>
  <conditionalFormatting sqref="E93:G93">
    <cfRule type="top10" dxfId="7692" priority="47" rank="1"/>
  </conditionalFormatting>
  <conditionalFormatting sqref="E95:G95">
    <cfRule type="top10" dxfId="7691" priority="46" rank="1"/>
  </conditionalFormatting>
  <conditionalFormatting sqref="E97:G97">
    <cfRule type="top10" dxfId="7690" priority="45" rank="1"/>
  </conditionalFormatting>
  <conditionalFormatting sqref="E99:G99">
    <cfRule type="top10" dxfId="7689" priority="44" rank="1"/>
  </conditionalFormatting>
  <conditionalFormatting sqref="E101:G101">
    <cfRule type="top10" dxfId="7688" priority="43" rank="1"/>
  </conditionalFormatting>
  <conditionalFormatting sqref="E103:G103">
    <cfRule type="top10" dxfId="7687" priority="42" rank="1"/>
  </conditionalFormatting>
  <conditionalFormatting sqref="E105:G105">
    <cfRule type="top10" dxfId="7686" priority="41" rank="1"/>
  </conditionalFormatting>
  <conditionalFormatting sqref="E107:G107">
    <cfRule type="top10" dxfId="7685" priority="40" rank="1"/>
  </conditionalFormatting>
  <conditionalFormatting sqref="E109:G109">
    <cfRule type="top10" dxfId="7684" priority="39" rank="1"/>
  </conditionalFormatting>
  <conditionalFormatting sqref="E111:G111">
    <cfRule type="top10" dxfId="7683" priority="38" rank="1"/>
  </conditionalFormatting>
  <conditionalFormatting sqref="E113:G113">
    <cfRule type="top10" dxfId="7682" priority="37" rank="1"/>
  </conditionalFormatting>
  <conditionalFormatting sqref="E115:G115">
    <cfRule type="top10" dxfId="7681" priority="36" rank="1"/>
  </conditionalFormatting>
  <conditionalFormatting sqref="E117:G117">
    <cfRule type="top10" dxfId="7680" priority="35" rank="1"/>
  </conditionalFormatting>
  <conditionalFormatting sqref="E119:G119">
    <cfRule type="top10" dxfId="7679" priority="34" rank="1"/>
  </conditionalFormatting>
  <conditionalFormatting sqref="E121:G121">
    <cfRule type="top10" dxfId="7678" priority="33" rank="1"/>
  </conditionalFormatting>
  <conditionalFormatting sqref="E123:G123">
    <cfRule type="top10" dxfId="7677" priority="32" rank="1"/>
  </conditionalFormatting>
  <conditionalFormatting sqref="E125:G125">
    <cfRule type="top10" dxfId="7676" priority="31" rank="1"/>
  </conditionalFormatting>
  <conditionalFormatting sqref="E127:G127">
    <cfRule type="top10" dxfId="7675" priority="30" rank="1"/>
  </conditionalFormatting>
  <conditionalFormatting sqref="E129:G129">
    <cfRule type="top10" dxfId="7674" priority="29" rank="1"/>
  </conditionalFormatting>
  <conditionalFormatting sqref="E131:G131">
    <cfRule type="top10" dxfId="7673" priority="28" rank="1"/>
  </conditionalFormatting>
  <conditionalFormatting sqref="E133:G133">
    <cfRule type="top10" dxfId="7672" priority="27" rank="1"/>
  </conditionalFormatting>
  <conditionalFormatting sqref="E135:G135">
    <cfRule type="top10" dxfId="7671" priority="26" rank="1"/>
  </conditionalFormatting>
  <conditionalFormatting sqref="E137:G137">
    <cfRule type="top10" dxfId="7670" priority="25" rank="1"/>
  </conditionalFormatting>
  <conditionalFormatting sqref="E139:G139">
    <cfRule type="top10" dxfId="7669" priority="24" rank="1"/>
  </conditionalFormatting>
  <conditionalFormatting sqref="E141:G141">
    <cfRule type="top10" dxfId="7668" priority="23" rank="1"/>
  </conditionalFormatting>
  <conditionalFormatting sqref="E143:G143">
    <cfRule type="top10" dxfId="7667" priority="22" rank="1"/>
  </conditionalFormatting>
  <conditionalFormatting sqref="E145:G145">
    <cfRule type="top10" dxfId="7666" priority="21" rank="1"/>
  </conditionalFormatting>
  <conditionalFormatting sqref="E147:G147">
    <cfRule type="top10" dxfId="7665" priority="20" rank="1"/>
  </conditionalFormatting>
  <conditionalFormatting sqref="E149:G149">
    <cfRule type="top10" dxfId="7664" priority="19" rank="1"/>
  </conditionalFormatting>
  <conditionalFormatting sqref="E151:G151">
    <cfRule type="top10" dxfId="7663" priority="18" rank="1"/>
  </conditionalFormatting>
  <conditionalFormatting sqref="E153:G153">
    <cfRule type="top10" dxfId="7662" priority="17" rank="1"/>
  </conditionalFormatting>
  <conditionalFormatting sqref="E155:G155">
    <cfRule type="top10" dxfId="7661" priority="16" rank="1"/>
  </conditionalFormatting>
  <conditionalFormatting sqref="E157:G157">
    <cfRule type="top10" dxfId="7660" priority="15" rank="1"/>
  </conditionalFormatting>
  <conditionalFormatting sqref="E159:G159">
    <cfRule type="top10" dxfId="7659" priority="14" rank="1"/>
  </conditionalFormatting>
  <conditionalFormatting sqref="E161:G161">
    <cfRule type="top10" dxfId="7658" priority="13" rank="1"/>
  </conditionalFormatting>
  <conditionalFormatting sqref="E163:G163">
    <cfRule type="top10" dxfId="7657" priority="12" rank="1"/>
  </conditionalFormatting>
  <conditionalFormatting sqref="E165:G165">
    <cfRule type="top10" dxfId="7656" priority="11" rank="1"/>
  </conditionalFormatting>
  <conditionalFormatting sqref="E167:G167">
    <cfRule type="top10" dxfId="7655" priority="10" rank="1"/>
  </conditionalFormatting>
  <conditionalFormatting sqref="E169:G169">
    <cfRule type="top10" dxfId="7654" priority="9" rank="1"/>
  </conditionalFormatting>
  <conditionalFormatting sqref="E171:G171">
    <cfRule type="top10" dxfId="7653" priority="8" rank="1"/>
  </conditionalFormatting>
  <conditionalFormatting sqref="E173:G173">
    <cfRule type="top10" dxfId="7652" priority="7" rank="1"/>
  </conditionalFormatting>
  <conditionalFormatting sqref="E175:G175">
    <cfRule type="top10" dxfId="7651" priority="6" rank="1"/>
  </conditionalFormatting>
  <conditionalFormatting sqref="E177:G177">
    <cfRule type="top10" dxfId="7650" priority="5" rank="1"/>
  </conditionalFormatting>
  <conditionalFormatting sqref="E179:G179">
    <cfRule type="top10" dxfId="7649" priority="4" rank="1"/>
  </conditionalFormatting>
  <conditionalFormatting sqref="E181:G181">
    <cfRule type="top10" dxfId="7648" priority="3" rank="1"/>
  </conditionalFormatting>
  <conditionalFormatting sqref="E183:G183">
    <cfRule type="top10" dxfId="7647" priority="2" rank="1"/>
  </conditionalFormatting>
  <conditionalFormatting sqref="E185:G185">
    <cfRule type="top10" dxfId="764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308</v>
      </c>
    </row>
    <row r="3" spans="1:14" ht="15" customHeight="1">
      <c r="B3" s="4"/>
    </row>
    <row r="4" spans="1:14" ht="15" customHeight="1">
      <c r="B4" s="4" t="s">
        <v>47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490</v>
      </c>
      <c r="C10" s="52" t="s">
        <v>149</v>
      </c>
      <c r="D10" s="34">
        <v>4589</v>
      </c>
      <c r="E10" s="35">
        <v>3702</v>
      </c>
      <c r="F10" s="36">
        <v>55</v>
      </c>
      <c r="G10" s="36">
        <v>8</v>
      </c>
      <c r="H10" s="36">
        <v>32</v>
      </c>
      <c r="I10" s="36">
        <v>32</v>
      </c>
      <c r="J10" s="36">
        <v>37</v>
      </c>
      <c r="K10" s="36">
        <v>76</v>
      </c>
      <c r="L10" s="36">
        <v>192</v>
      </c>
      <c r="M10" s="36">
        <v>73</v>
      </c>
      <c r="N10" s="36">
        <v>382</v>
      </c>
    </row>
    <row r="11" spans="1:14" ht="15.95" customHeight="1">
      <c r="B11" s="58"/>
      <c r="C11" s="53"/>
      <c r="D11" s="18">
        <v>1</v>
      </c>
      <c r="E11" s="19">
        <v>0.80671170189583785</v>
      </c>
      <c r="F11" s="20">
        <v>1.1985181956853346E-2</v>
      </c>
      <c r="G11" s="20">
        <v>1.7432991937241229E-3</v>
      </c>
      <c r="H11" s="20">
        <v>6.9731967748964917E-3</v>
      </c>
      <c r="I11" s="20">
        <v>6.9731967748964917E-3</v>
      </c>
      <c r="J11" s="20">
        <v>8.062758770974069E-3</v>
      </c>
      <c r="K11" s="20">
        <v>1.6561342340379169E-2</v>
      </c>
      <c r="L11" s="20">
        <v>4.183918064937895E-2</v>
      </c>
      <c r="M11" s="20">
        <v>1.5907605142732623E-2</v>
      </c>
      <c r="N11" s="20">
        <v>8.3242536500326869E-2</v>
      </c>
    </row>
    <row r="12" spans="1:14" ht="15.95" customHeight="1">
      <c r="B12" s="58"/>
      <c r="C12" s="54" t="s">
        <v>150</v>
      </c>
      <c r="D12" s="21">
        <v>4764</v>
      </c>
      <c r="E12" s="22">
        <v>3859</v>
      </c>
      <c r="F12" s="23">
        <v>43</v>
      </c>
      <c r="G12" s="23">
        <v>9</v>
      </c>
      <c r="H12" s="23">
        <v>20</v>
      </c>
      <c r="I12" s="23">
        <v>11</v>
      </c>
      <c r="J12" s="23">
        <v>48</v>
      </c>
      <c r="K12" s="23">
        <v>76</v>
      </c>
      <c r="L12" s="23">
        <v>257</v>
      </c>
      <c r="M12" s="23">
        <v>108</v>
      </c>
      <c r="N12" s="23">
        <v>333</v>
      </c>
    </row>
    <row r="13" spans="1:14" ht="15.95" customHeight="1">
      <c r="B13" s="58"/>
      <c r="C13" s="53"/>
      <c r="D13" s="24">
        <v>1</v>
      </c>
      <c r="E13" s="19">
        <v>0.81003358522250213</v>
      </c>
      <c r="F13" s="20">
        <v>9.0260285474391272E-3</v>
      </c>
      <c r="G13" s="20">
        <v>1.889168765743073E-3</v>
      </c>
      <c r="H13" s="20">
        <v>4.1981528127623844E-3</v>
      </c>
      <c r="I13" s="20">
        <v>2.3089840470193117E-3</v>
      </c>
      <c r="J13" s="20">
        <v>1.0075566750629723E-2</v>
      </c>
      <c r="K13" s="20">
        <v>1.595298068849706E-2</v>
      </c>
      <c r="L13" s="20">
        <v>5.3946263643996642E-2</v>
      </c>
      <c r="M13" s="20">
        <v>2.2670025188916875E-2</v>
      </c>
      <c r="N13" s="20">
        <v>6.9899244332493699E-2</v>
      </c>
    </row>
    <row r="14" spans="1:14" ht="15.95" customHeight="1">
      <c r="B14" s="58"/>
      <c r="C14" s="54" t="s">
        <v>151</v>
      </c>
      <c r="D14" s="21">
        <v>7288</v>
      </c>
      <c r="E14" s="22">
        <v>5880</v>
      </c>
      <c r="F14" s="23">
        <v>40</v>
      </c>
      <c r="G14" s="23">
        <v>7</v>
      </c>
      <c r="H14" s="23">
        <v>94</v>
      </c>
      <c r="I14" s="23">
        <v>28</v>
      </c>
      <c r="J14" s="23">
        <v>82</v>
      </c>
      <c r="K14" s="23">
        <v>151</v>
      </c>
      <c r="L14" s="23">
        <v>374</v>
      </c>
      <c r="M14" s="23">
        <v>150</v>
      </c>
      <c r="N14" s="23">
        <v>482</v>
      </c>
    </row>
    <row r="15" spans="1:14" ht="15.95" customHeight="1">
      <c r="B15" s="58"/>
      <c r="C15" s="53"/>
      <c r="D15" s="24">
        <v>1</v>
      </c>
      <c r="E15" s="19">
        <v>0.80680570801317231</v>
      </c>
      <c r="F15" s="20">
        <v>5.4884742041712408E-3</v>
      </c>
      <c r="G15" s="20">
        <v>9.6048298572996708E-4</v>
      </c>
      <c r="H15" s="20">
        <v>1.2897914379802415E-2</v>
      </c>
      <c r="I15" s="20">
        <v>3.8419319429198683E-3</v>
      </c>
      <c r="J15" s="20">
        <v>1.1251372118551043E-2</v>
      </c>
      <c r="K15" s="20">
        <v>2.0718990120746433E-2</v>
      </c>
      <c r="L15" s="20">
        <v>5.1317233809001099E-2</v>
      </c>
      <c r="M15" s="20">
        <v>2.0581778265642153E-2</v>
      </c>
      <c r="N15" s="20">
        <v>6.6136114160263451E-2</v>
      </c>
    </row>
    <row r="16" spans="1:14" ht="15.95" customHeight="1">
      <c r="B16" s="58"/>
      <c r="C16" s="54" t="s">
        <v>152</v>
      </c>
      <c r="D16" s="21">
        <v>2878</v>
      </c>
      <c r="E16" s="22">
        <v>2243</v>
      </c>
      <c r="F16" s="23">
        <v>26</v>
      </c>
      <c r="G16" s="23">
        <v>2</v>
      </c>
      <c r="H16" s="23">
        <v>46</v>
      </c>
      <c r="I16" s="23">
        <v>14</v>
      </c>
      <c r="J16" s="23">
        <v>32</v>
      </c>
      <c r="K16" s="23">
        <v>73</v>
      </c>
      <c r="L16" s="23">
        <v>165</v>
      </c>
      <c r="M16" s="23">
        <v>62</v>
      </c>
      <c r="N16" s="23">
        <v>215</v>
      </c>
    </row>
    <row r="17" spans="1:14" ht="15.95" customHeight="1">
      <c r="B17" s="58"/>
      <c r="C17" s="53"/>
      <c r="D17" s="24">
        <v>1</v>
      </c>
      <c r="E17" s="19">
        <v>0.77936066712995133</v>
      </c>
      <c r="F17" s="20">
        <v>9.0340514246004169E-3</v>
      </c>
      <c r="G17" s="20">
        <v>6.9492703266157052E-4</v>
      </c>
      <c r="H17" s="20">
        <v>1.5983321751216122E-2</v>
      </c>
      <c r="I17" s="20">
        <v>4.864489228630994E-3</v>
      </c>
      <c r="J17" s="20">
        <v>1.1118832522585128E-2</v>
      </c>
      <c r="K17" s="20">
        <v>2.5364836692147324E-2</v>
      </c>
      <c r="L17" s="20">
        <v>5.7331480194579572E-2</v>
      </c>
      <c r="M17" s="20">
        <v>2.1542738012508687E-2</v>
      </c>
      <c r="N17" s="20">
        <v>7.4704656011118836E-2</v>
      </c>
    </row>
    <row r="18" spans="1:14" ht="15.95" customHeight="1">
      <c r="B18" s="58"/>
      <c r="C18" s="54" t="s">
        <v>153</v>
      </c>
      <c r="D18" s="21">
        <v>508</v>
      </c>
      <c r="E18" s="22">
        <v>415</v>
      </c>
      <c r="F18" s="23">
        <v>3</v>
      </c>
      <c r="G18" s="23">
        <v>0</v>
      </c>
      <c r="H18" s="23">
        <v>2</v>
      </c>
      <c r="I18" s="23">
        <v>0</v>
      </c>
      <c r="J18" s="23">
        <v>4</v>
      </c>
      <c r="K18" s="23">
        <v>17</v>
      </c>
      <c r="L18" s="23">
        <v>19</v>
      </c>
      <c r="M18" s="23">
        <v>6</v>
      </c>
      <c r="N18" s="23">
        <v>42</v>
      </c>
    </row>
    <row r="19" spans="1:14" ht="15.95" customHeight="1">
      <c r="B19" s="58"/>
      <c r="C19" s="53"/>
      <c r="D19" s="24">
        <v>1</v>
      </c>
      <c r="E19" s="19">
        <v>0.81692913385826771</v>
      </c>
      <c r="F19" s="20">
        <v>5.905511811023622E-3</v>
      </c>
      <c r="G19" s="20">
        <v>0</v>
      </c>
      <c r="H19" s="20">
        <v>3.937007874015748E-3</v>
      </c>
      <c r="I19" s="20">
        <v>0</v>
      </c>
      <c r="J19" s="20">
        <v>7.874015748031496E-3</v>
      </c>
      <c r="K19" s="20">
        <v>3.3464566929133861E-2</v>
      </c>
      <c r="L19" s="20">
        <v>3.7401574803149609E-2</v>
      </c>
      <c r="M19" s="20">
        <v>1.1811023622047244E-2</v>
      </c>
      <c r="N19" s="20">
        <v>8.2677165354330714E-2</v>
      </c>
    </row>
    <row r="20" spans="1:14" ht="15.95" customHeight="1">
      <c r="B20" s="58"/>
      <c r="C20" s="54" t="s">
        <v>154</v>
      </c>
      <c r="D20" s="21">
        <v>489</v>
      </c>
      <c r="E20" s="22">
        <v>385</v>
      </c>
      <c r="F20" s="23">
        <v>7</v>
      </c>
      <c r="G20" s="23">
        <v>1</v>
      </c>
      <c r="H20" s="23">
        <v>7</v>
      </c>
      <c r="I20" s="23">
        <v>2</v>
      </c>
      <c r="J20" s="23">
        <v>7</v>
      </c>
      <c r="K20" s="23">
        <v>14</v>
      </c>
      <c r="L20" s="23">
        <v>10</v>
      </c>
      <c r="M20" s="23">
        <v>14</v>
      </c>
      <c r="N20" s="23">
        <v>42</v>
      </c>
    </row>
    <row r="21" spans="1:14" ht="15.95" customHeight="1">
      <c r="B21" s="58"/>
      <c r="C21" s="53"/>
      <c r="D21" s="24">
        <v>1</v>
      </c>
      <c r="E21" s="19">
        <v>0.787321063394683</v>
      </c>
      <c r="F21" s="20">
        <v>1.4314928425357873E-2</v>
      </c>
      <c r="G21" s="20">
        <v>2.0449897750511249E-3</v>
      </c>
      <c r="H21" s="20">
        <v>1.4314928425357873E-2</v>
      </c>
      <c r="I21" s="20">
        <v>4.0899795501022499E-3</v>
      </c>
      <c r="J21" s="20">
        <v>1.4314928425357873E-2</v>
      </c>
      <c r="K21" s="20">
        <v>2.8629856850715747E-2</v>
      </c>
      <c r="L21" s="20">
        <v>2.0449897750511249E-2</v>
      </c>
      <c r="M21" s="20">
        <v>2.8629856850715747E-2</v>
      </c>
      <c r="N21" s="20">
        <v>8.5889570552147243E-2</v>
      </c>
    </row>
    <row r="22" spans="1:14" ht="15.95" customHeight="1">
      <c r="B22" s="58"/>
      <c r="C22" s="54" t="s">
        <v>106</v>
      </c>
      <c r="D22" s="21">
        <v>1277</v>
      </c>
      <c r="E22" s="22">
        <v>741</v>
      </c>
      <c r="F22" s="23">
        <v>8</v>
      </c>
      <c r="G22" s="23">
        <v>0</v>
      </c>
      <c r="H22" s="23">
        <v>35</v>
      </c>
      <c r="I22" s="23">
        <v>9</v>
      </c>
      <c r="J22" s="23">
        <v>45</v>
      </c>
      <c r="K22" s="23">
        <v>54</v>
      </c>
      <c r="L22" s="23">
        <v>83</v>
      </c>
      <c r="M22" s="23">
        <v>135</v>
      </c>
      <c r="N22" s="23">
        <v>167</v>
      </c>
    </row>
    <row r="23" spans="1:14" ht="15.95" customHeight="1">
      <c r="B23" s="58"/>
      <c r="C23" s="53"/>
      <c r="D23" s="24">
        <v>1</v>
      </c>
      <c r="E23" s="19">
        <v>0.58026624902114332</v>
      </c>
      <c r="F23" s="20">
        <v>6.2646828504306969E-3</v>
      </c>
      <c r="G23" s="20">
        <v>0</v>
      </c>
      <c r="H23" s="20">
        <v>2.7407987470634301E-2</v>
      </c>
      <c r="I23" s="20">
        <v>7.0477682067345343E-3</v>
      </c>
      <c r="J23" s="20">
        <v>3.5238841033672669E-2</v>
      </c>
      <c r="K23" s="20">
        <v>4.2286609240407204E-2</v>
      </c>
      <c r="L23" s="20">
        <v>6.4996084573218482E-2</v>
      </c>
      <c r="M23" s="20">
        <v>0.10571652310101801</v>
      </c>
      <c r="N23" s="20">
        <v>0.1307752545027408</v>
      </c>
    </row>
    <row r="24" spans="1:14" ht="15.95" customHeight="1">
      <c r="B24" s="58"/>
      <c r="C24" s="54" t="s">
        <v>155</v>
      </c>
      <c r="D24" s="21">
        <v>886</v>
      </c>
      <c r="E24" s="22">
        <v>589</v>
      </c>
      <c r="F24" s="23">
        <v>17</v>
      </c>
      <c r="G24" s="23">
        <v>2</v>
      </c>
      <c r="H24" s="23">
        <v>12</v>
      </c>
      <c r="I24" s="23">
        <v>15</v>
      </c>
      <c r="J24" s="23">
        <v>17</v>
      </c>
      <c r="K24" s="23">
        <v>32</v>
      </c>
      <c r="L24" s="23">
        <v>91</v>
      </c>
      <c r="M24" s="23">
        <v>29</v>
      </c>
      <c r="N24" s="23">
        <v>82</v>
      </c>
    </row>
    <row r="25" spans="1:14" ht="15.95" customHeight="1">
      <c r="B25" s="58"/>
      <c r="C25" s="59"/>
      <c r="D25" s="18">
        <v>1</v>
      </c>
      <c r="E25" s="32">
        <v>0.66478555304740405</v>
      </c>
      <c r="F25" s="33">
        <v>1.9187358916478554E-2</v>
      </c>
      <c r="G25" s="33">
        <v>2.257336343115124E-3</v>
      </c>
      <c r="H25" s="33">
        <v>1.3544018058690745E-2</v>
      </c>
      <c r="I25" s="33">
        <v>1.6930022573363433E-2</v>
      </c>
      <c r="J25" s="33">
        <v>1.9187358916478554E-2</v>
      </c>
      <c r="K25" s="33">
        <v>3.6117381489841983E-2</v>
      </c>
      <c r="L25" s="33">
        <v>0.10270880361173815</v>
      </c>
      <c r="M25" s="33">
        <v>3.2731376975169299E-2</v>
      </c>
      <c r="N25" s="33">
        <v>9.2550790067720087E-2</v>
      </c>
    </row>
    <row r="26" spans="1:14" ht="15.95" customHeight="1">
      <c r="A26" s="38"/>
      <c r="B26" s="41"/>
      <c r="C26" s="47"/>
      <c r="D26" s="42"/>
      <c r="E26" s="42"/>
      <c r="F26" s="42"/>
      <c r="G26" s="42"/>
      <c r="H26" s="42"/>
      <c r="I26" s="42"/>
      <c r="J26" s="42"/>
      <c r="K26" s="42"/>
      <c r="L26" s="42"/>
      <c r="M26" s="42"/>
      <c r="N26" s="42"/>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7645" priority="90" rank="1"/>
  </conditionalFormatting>
  <conditionalFormatting sqref="E11:N11">
    <cfRule type="top10" dxfId="7644" priority="89" rank="1"/>
  </conditionalFormatting>
  <conditionalFormatting sqref="E13:N13">
    <cfRule type="top10" dxfId="7643" priority="88" rank="1"/>
  </conditionalFormatting>
  <conditionalFormatting sqref="E15:N15">
    <cfRule type="top10" dxfId="7642" priority="87" rank="1"/>
  </conditionalFormatting>
  <conditionalFormatting sqref="E17:N17">
    <cfRule type="top10" dxfId="7641" priority="86" rank="1"/>
  </conditionalFormatting>
  <conditionalFormatting sqref="E19:N19">
    <cfRule type="top10" dxfId="7640" priority="85" rank="1"/>
  </conditionalFormatting>
  <conditionalFormatting sqref="E21:N21">
    <cfRule type="top10" dxfId="7639" priority="84" rank="1"/>
  </conditionalFormatting>
  <conditionalFormatting sqref="E23:N23">
    <cfRule type="top10" dxfId="7638" priority="83" rank="1"/>
  </conditionalFormatting>
  <conditionalFormatting sqref="E25:N25">
    <cfRule type="top10" dxfId="7637" priority="82" rank="1"/>
  </conditionalFormatting>
  <conditionalFormatting sqref="E27:N27">
    <cfRule type="top10" dxfId="7636" priority="80" rank="1"/>
  </conditionalFormatting>
  <conditionalFormatting sqref="E29:N29">
    <cfRule type="top10" dxfId="7635" priority="79" rank="1"/>
  </conditionalFormatting>
  <conditionalFormatting sqref="E31:N31">
    <cfRule type="top10" dxfId="7634" priority="78" rank="1"/>
  </conditionalFormatting>
  <conditionalFormatting sqref="E33:N33">
    <cfRule type="top10" dxfId="7633" priority="77" rank="1"/>
  </conditionalFormatting>
  <conditionalFormatting sqref="E35:N35">
    <cfRule type="top10" dxfId="7632" priority="76" rank="1"/>
  </conditionalFormatting>
  <conditionalFormatting sqref="E37:N37">
    <cfRule type="top10" dxfId="7631" priority="75" rank="1"/>
  </conditionalFormatting>
  <conditionalFormatting sqref="E39:N39">
    <cfRule type="top10" dxfId="7630" priority="74" rank="1"/>
  </conditionalFormatting>
  <conditionalFormatting sqref="E41:N41">
    <cfRule type="top10" dxfId="7629" priority="73" rank="1"/>
  </conditionalFormatting>
  <conditionalFormatting sqref="E43:N43">
    <cfRule type="top10" dxfId="7628" priority="72" rank="1"/>
  </conditionalFormatting>
  <conditionalFormatting sqref="E45:N45">
    <cfRule type="top10" dxfId="7627" priority="71" rank="1"/>
  </conditionalFormatting>
  <conditionalFormatting sqref="E47:N47">
    <cfRule type="top10" dxfId="7626" priority="70" rank="1"/>
  </conditionalFormatting>
  <conditionalFormatting sqref="E49:N49">
    <cfRule type="top10" dxfId="7625" priority="69" rank="1"/>
  </conditionalFormatting>
  <conditionalFormatting sqref="E51:N51">
    <cfRule type="top10" dxfId="7624" priority="68" rank="1"/>
  </conditionalFormatting>
  <conditionalFormatting sqref="E53:N53">
    <cfRule type="top10" dxfId="7623" priority="67" rank="1"/>
  </conditionalFormatting>
  <conditionalFormatting sqref="E55:N55">
    <cfRule type="top10" dxfId="7622" priority="66" rank="1"/>
  </conditionalFormatting>
  <conditionalFormatting sqref="E57:N57">
    <cfRule type="top10" dxfId="7621" priority="65" rank="1"/>
  </conditionalFormatting>
  <conditionalFormatting sqref="E59:N59">
    <cfRule type="top10" dxfId="7620" priority="64" rank="1"/>
  </conditionalFormatting>
  <conditionalFormatting sqref="E61:N61">
    <cfRule type="top10" dxfId="7619" priority="63" rank="1"/>
  </conditionalFormatting>
  <conditionalFormatting sqref="E63:N63">
    <cfRule type="top10" dxfId="7618" priority="62" rank="1"/>
  </conditionalFormatting>
  <conditionalFormatting sqref="E65:N65">
    <cfRule type="top10" dxfId="7617" priority="61" rank="1"/>
  </conditionalFormatting>
  <conditionalFormatting sqref="E67:N67">
    <cfRule type="top10" dxfId="7616" priority="60" rank="1"/>
  </conditionalFormatting>
  <conditionalFormatting sqref="E69:N69">
    <cfRule type="top10" dxfId="7615" priority="59" rank="1"/>
  </conditionalFormatting>
  <conditionalFormatting sqref="E71:N71">
    <cfRule type="top10" dxfId="7614" priority="58" rank="1"/>
  </conditionalFormatting>
  <conditionalFormatting sqref="E73:N73">
    <cfRule type="top10" dxfId="7613" priority="57" rank="1"/>
  </conditionalFormatting>
  <conditionalFormatting sqref="E75:N75">
    <cfRule type="top10" dxfId="7612" priority="56" rank="1"/>
  </conditionalFormatting>
  <conditionalFormatting sqref="E77:N77">
    <cfRule type="top10" dxfId="7611" priority="55" rank="1"/>
  </conditionalFormatting>
  <conditionalFormatting sqref="E79:N79">
    <cfRule type="top10" dxfId="7610" priority="54" rank="1"/>
  </conditionalFormatting>
  <conditionalFormatting sqref="E81:N81">
    <cfRule type="top10" dxfId="7609" priority="53" rank="1"/>
  </conditionalFormatting>
  <conditionalFormatting sqref="E83:N83">
    <cfRule type="top10" dxfId="7608" priority="52" rank="1"/>
  </conditionalFormatting>
  <conditionalFormatting sqref="E85:N85">
    <cfRule type="top10" dxfId="7607" priority="51" rank="1"/>
  </conditionalFormatting>
  <conditionalFormatting sqref="E87:N87">
    <cfRule type="top10" dxfId="7606" priority="50" rank="1"/>
  </conditionalFormatting>
  <conditionalFormatting sqref="E89:N89">
    <cfRule type="top10" dxfId="7605" priority="49" rank="1"/>
  </conditionalFormatting>
  <conditionalFormatting sqref="E91:N91">
    <cfRule type="top10" dxfId="7604" priority="48" rank="1"/>
  </conditionalFormatting>
  <conditionalFormatting sqref="E93:N93">
    <cfRule type="top10" dxfId="7603" priority="47" rank="1"/>
  </conditionalFormatting>
  <conditionalFormatting sqref="E95:N95">
    <cfRule type="top10" dxfId="7602" priority="46" rank="1"/>
  </conditionalFormatting>
  <conditionalFormatting sqref="E97:N97">
    <cfRule type="top10" dxfId="7601" priority="45" rank="1"/>
  </conditionalFormatting>
  <conditionalFormatting sqref="E99:N99">
    <cfRule type="top10" dxfId="7600" priority="44" rank="1"/>
  </conditionalFormatting>
  <conditionalFormatting sqref="E101:N101">
    <cfRule type="top10" dxfId="7599" priority="43" rank="1"/>
  </conditionalFormatting>
  <conditionalFormatting sqref="E103:N103">
    <cfRule type="top10" dxfId="7598" priority="42" rank="1"/>
  </conditionalFormatting>
  <conditionalFormatting sqref="E105:N105">
    <cfRule type="top10" dxfId="7597" priority="41" rank="1"/>
  </conditionalFormatting>
  <conditionalFormatting sqref="E107:N107">
    <cfRule type="top10" dxfId="7596" priority="40" rank="1"/>
  </conditionalFormatting>
  <conditionalFormatting sqref="E109:N109">
    <cfRule type="top10" dxfId="7595" priority="39" rank="1"/>
  </conditionalFormatting>
  <conditionalFormatting sqref="E111:N111">
    <cfRule type="top10" dxfId="7594" priority="38" rank="1"/>
  </conditionalFormatting>
  <conditionalFormatting sqref="E113:N113">
    <cfRule type="top10" dxfId="7593" priority="37" rank="1"/>
  </conditionalFormatting>
  <conditionalFormatting sqref="E115:N115">
    <cfRule type="top10" dxfId="7592" priority="36" rank="1"/>
  </conditionalFormatting>
  <conditionalFormatting sqref="E117:N117">
    <cfRule type="top10" dxfId="7591" priority="35" rank="1"/>
  </conditionalFormatting>
  <conditionalFormatting sqref="E119:N119">
    <cfRule type="top10" dxfId="7590" priority="34" rank="1"/>
  </conditionalFormatting>
  <conditionalFormatting sqref="E121:N121">
    <cfRule type="top10" dxfId="7589" priority="33" rank="1"/>
  </conditionalFormatting>
  <conditionalFormatting sqref="E123:N123">
    <cfRule type="top10" dxfId="7588" priority="32" rank="1"/>
  </conditionalFormatting>
  <conditionalFormatting sqref="E125:N125">
    <cfRule type="top10" dxfId="7587" priority="31" rank="1"/>
  </conditionalFormatting>
  <conditionalFormatting sqref="E127:N127">
    <cfRule type="top10" dxfId="7586" priority="30" rank="1"/>
  </conditionalFormatting>
  <conditionalFormatting sqref="E129:N129">
    <cfRule type="top10" dxfId="7585" priority="29" rank="1"/>
  </conditionalFormatting>
  <conditionalFormatting sqref="E131:N131">
    <cfRule type="top10" dxfId="7584" priority="28" rank="1"/>
  </conditionalFormatting>
  <conditionalFormatting sqref="E133:N133">
    <cfRule type="top10" dxfId="7583" priority="27" rank="1"/>
  </conditionalFormatting>
  <conditionalFormatting sqref="E135:N135">
    <cfRule type="top10" dxfId="7582" priority="26" rank="1"/>
  </conditionalFormatting>
  <conditionalFormatting sqref="E137:N137">
    <cfRule type="top10" dxfId="7581" priority="25" rank="1"/>
  </conditionalFormatting>
  <conditionalFormatting sqref="E139:N139">
    <cfRule type="top10" dxfId="7580" priority="24" rank="1"/>
  </conditionalFormatting>
  <conditionalFormatting sqref="E141:N141">
    <cfRule type="top10" dxfId="7579" priority="23" rank="1"/>
  </conditionalFormatting>
  <conditionalFormatting sqref="E143:N143">
    <cfRule type="top10" dxfId="7578" priority="22" rank="1"/>
  </conditionalFormatting>
  <conditionalFormatting sqref="E145:N145">
    <cfRule type="top10" dxfId="7577" priority="21" rank="1"/>
  </conditionalFormatting>
  <conditionalFormatting sqref="E147:N147">
    <cfRule type="top10" dxfId="7576" priority="20" rank="1"/>
  </conditionalFormatting>
  <conditionalFormatting sqref="E149:N149">
    <cfRule type="top10" dxfId="7575" priority="19" rank="1"/>
  </conditionalFormatting>
  <conditionalFormatting sqref="E151:N151">
    <cfRule type="top10" dxfId="7574" priority="18" rank="1"/>
  </conditionalFormatting>
  <conditionalFormatting sqref="E153:N153">
    <cfRule type="top10" dxfId="7573" priority="17" rank="1"/>
  </conditionalFormatting>
  <conditionalFormatting sqref="E155:N155">
    <cfRule type="top10" dxfId="7572" priority="16" rank="1"/>
  </conditionalFormatting>
  <conditionalFormatting sqref="E157:N157">
    <cfRule type="top10" dxfId="7571" priority="15" rank="1"/>
  </conditionalFormatting>
  <conditionalFormatting sqref="E159:N159">
    <cfRule type="top10" dxfId="7570" priority="14" rank="1"/>
  </conditionalFormatting>
  <conditionalFormatting sqref="E161:N161">
    <cfRule type="top10" dxfId="7569" priority="13" rank="1"/>
  </conditionalFormatting>
  <conditionalFormatting sqref="E163:N163">
    <cfRule type="top10" dxfId="7568" priority="12" rank="1"/>
  </conditionalFormatting>
  <conditionalFormatting sqref="E165:N165">
    <cfRule type="top10" dxfId="7567" priority="11" rank="1"/>
  </conditionalFormatting>
  <conditionalFormatting sqref="E167:N167">
    <cfRule type="top10" dxfId="7566" priority="10" rank="1"/>
  </conditionalFormatting>
  <conditionalFormatting sqref="E169:N169">
    <cfRule type="top10" dxfId="7565" priority="9" rank="1"/>
  </conditionalFormatting>
  <conditionalFormatting sqref="E171:N171">
    <cfRule type="top10" dxfId="7564" priority="8" rank="1"/>
  </conditionalFormatting>
  <conditionalFormatting sqref="E173:N173">
    <cfRule type="top10" dxfId="7563" priority="7" rank="1"/>
  </conditionalFormatting>
  <conditionalFormatting sqref="E175:N175">
    <cfRule type="top10" dxfId="7562" priority="6" rank="1"/>
  </conditionalFormatting>
  <conditionalFormatting sqref="E177:N177">
    <cfRule type="top10" dxfId="7561" priority="5" rank="1"/>
  </conditionalFormatting>
  <conditionalFormatting sqref="E179:N179">
    <cfRule type="top10" dxfId="7560" priority="4" rank="1"/>
  </conditionalFormatting>
  <conditionalFormatting sqref="E181:N181">
    <cfRule type="top10" dxfId="7559" priority="3" rank="1"/>
  </conditionalFormatting>
  <conditionalFormatting sqref="E183:N183">
    <cfRule type="top10" dxfId="7558" priority="2" rank="1"/>
  </conditionalFormatting>
  <conditionalFormatting sqref="E185:N185">
    <cfRule type="top10" dxfId="755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P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6" width="8.625" style="4"/>
    <col min="17" max="16384" width="8.625" style="39"/>
  </cols>
  <sheetData>
    <row r="1" spans="1:16" ht="15" customHeight="1">
      <c r="A1" s="38"/>
      <c r="B1" s="37"/>
      <c r="C1" s="37"/>
      <c r="D1" s="37"/>
      <c r="E1" s="37"/>
      <c r="F1" s="37"/>
      <c r="G1" s="37"/>
      <c r="H1" s="37"/>
      <c r="I1" s="37"/>
      <c r="J1" s="37"/>
      <c r="K1" s="37"/>
      <c r="L1" s="37"/>
      <c r="M1" s="37"/>
      <c r="N1" s="37"/>
      <c r="O1" s="37"/>
      <c r="P1" s="37"/>
    </row>
    <row r="2" spans="1:16" ht="15" customHeight="1">
      <c r="B2" s="4" t="s">
        <v>308</v>
      </c>
    </row>
    <row r="3" spans="1:16" ht="15" customHeight="1">
      <c r="B3" s="4"/>
    </row>
    <row r="4" spans="1:16" ht="15" customHeight="1">
      <c r="B4" s="4" t="s">
        <v>48</v>
      </c>
    </row>
    <row r="5" spans="1:16" ht="15" customHeight="1">
      <c r="B5" s="4"/>
    </row>
    <row r="6" spans="1:16" ht="2.1" customHeight="1">
      <c r="B6" s="5"/>
      <c r="C6" s="6"/>
      <c r="D6" s="7"/>
      <c r="E6" s="8"/>
      <c r="F6" s="9"/>
      <c r="G6" s="9"/>
      <c r="H6" s="9"/>
      <c r="I6" s="9"/>
      <c r="J6" s="9"/>
      <c r="K6" s="9"/>
      <c r="L6" s="9"/>
      <c r="M6" s="9"/>
      <c r="N6" s="9"/>
      <c r="O6" s="9"/>
      <c r="P6" s="9"/>
    </row>
    <row r="7" spans="1:16" ht="117.95" customHeight="1" thickBot="1">
      <c r="A7" s="10"/>
      <c r="B7" s="11"/>
      <c r="C7" s="12" t="s">
        <v>298</v>
      </c>
      <c r="D7" s="13" t="s">
        <v>299</v>
      </c>
      <c r="E7" s="14" t="s">
        <v>229</v>
      </c>
      <c r="F7" s="14" t="s">
        <v>230</v>
      </c>
      <c r="G7" s="14" t="s">
        <v>231</v>
      </c>
      <c r="H7" s="14" t="s">
        <v>232</v>
      </c>
      <c r="I7" s="14" t="s">
        <v>233</v>
      </c>
      <c r="J7" s="14" t="s">
        <v>234</v>
      </c>
      <c r="K7" s="14" t="s">
        <v>235</v>
      </c>
      <c r="L7" s="14" t="s">
        <v>236</v>
      </c>
      <c r="M7" s="14" t="s">
        <v>237</v>
      </c>
      <c r="N7" s="14" t="s">
        <v>238</v>
      </c>
      <c r="O7" s="14" t="s">
        <v>239</v>
      </c>
      <c r="P7" s="14" t="s">
        <v>103</v>
      </c>
    </row>
    <row r="8" spans="1:16" ht="15.95" customHeight="1" thickTop="1">
      <c r="B8" s="48" t="s">
        <v>300</v>
      </c>
      <c r="C8" s="49"/>
      <c r="D8" s="15">
        <v>16158</v>
      </c>
      <c r="E8" s="16">
        <v>1262</v>
      </c>
      <c r="F8" s="17">
        <v>810</v>
      </c>
      <c r="G8" s="17">
        <v>756</v>
      </c>
      <c r="H8" s="17">
        <v>176</v>
      </c>
      <c r="I8" s="17">
        <v>327</v>
      </c>
      <c r="J8" s="17">
        <v>240</v>
      </c>
      <c r="K8" s="17">
        <v>340</v>
      </c>
      <c r="L8" s="17">
        <v>122</v>
      </c>
      <c r="M8" s="17">
        <v>254</v>
      </c>
      <c r="N8" s="17">
        <v>577</v>
      </c>
      <c r="O8" s="17">
        <v>11334</v>
      </c>
      <c r="P8" s="17">
        <v>2858</v>
      </c>
    </row>
    <row r="9" spans="1:16" ht="15.95" customHeight="1">
      <c r="B9" s="50"/>
      <c r="C9" s="51"/>
      <c r="D9" s="18">
        <v>1</v>
      </c>
      <c r="E9" s="32">
        <v>7.8103725708627308E-2</v>
      </c>
      <c r="F9" s="33">
        <v>5.0129966580022278E-2</v>
      </c>
      <c r="G9" s="33">
        <v>4.6787968808020795E-2</v>
      </c>
      <c r="H9" s="33">
        <v>1.0892437182819657E-2</v>
      </c>
      <c r="I9" s="33">
        <v>2.0237653174897882E-2</v>
      </c>
      <c r="J9" s="33">
        <v>1.4853323431117713E-2</v>
      </c>
      <c r="K9" s="33">
        <v>2.1042208194083426E-2</v>
      </c>
      <c r="L9" s="33">
        <v>7.5504394108181702E-3</v>
      </c>
      <c r="M9" s="33">
        <v>1.5719767297932914E-2</v>
      </c>
      <c r="N9" s="33">
        <v>3.5709865082312164E-2</v>
      </c>
      <c r="O9" s="33">
        <v>0.70144819903453393</v>
      </c>
      <c r="P9" s="33">
        <v>0.1768783265255601</v>
      </c>
    </row>
    <row r="10" spans="1:16" ht="15.95" customHeight="1">
      <c r="B10" s="57" t="s">
        <v>490</v>
      </c>
      <c r="C10" s="52" t="s">
        <v>149</v>
      </c>
      <c r="D10" s="34">
        <v>4589</v>
      </c>
      <c r="E10" s="35">
        <v>337</v>
      </c>
      <c r="F10" s="36">
        <v>218</v>
      </c>
      <c r="G10" s="36">
        <v>216</v>
      </c>
      <c r="H10" s="36">
        <v>21</v>
      </c>
      <c r="I10" s="36">
        <v>196</v>
      </c>
      <c r="J10" s="36">
        <v>78</v>
      </c>
      <c r="K10" s="36">
        <v>46</v>
      </c>
      <c r="L10" s="36">
        <v>32</v>
      </c>
      <c r="M10" s="36">
        <v>52</v>
      </c>
      <c r="N10" s="36">
        <v>114</v>
      </c>
      <c r="O10" s="36">
        <v>3260</v>
      </c>
      <c r="P10" s="36">
        <v>823</v>
      </c>
    </row>
    <row r="11" spans="1:16" ht="15.95" customHeight="1">
      <c r="B11" s="58"/>
      <c r="C11" s="53"/>
      <c r="D11" s="18">
        <v>1</v>
      </c>
      <c r="E11" s="19">
        <v>7.343647853562868E-2</v>
      </c>
      <c r="F11" s="20">
        <v>4.7504903028982352E-2</v>
      </c>
      <c r="G11" s="20">
        <v>4.7069078230551321E-2</v>
      </c>
      <c r="H11" s="20">
        <v>4.5761603835258223E-3</v>
      </c>
      <c r="I11" s="20">
        <v>4.2710830246241012E-2</v>
      </c>
      <c r="J11" s="20">
        <v>1.69971671388102E-2</v>
      </c>
      <c r="K11" s="20">
        <v>1.0023970363913707E-2</v>
      </c>
      <c r="L11" s="20">
        <v>6.9731967748964917E-3</v>
      </c>
      <c r="M11" s="20">
        <v>1.1331444759206799E-2</v>
      </c>
      <c r="N11" s="20">
        <v>2.484201351056875E-2</v>
      </c>
      <c r="O11" s="20">
        <v>0.71039442144258014</v>
      </c>
      <c r="P11" s="20">
        <v>0.17934190455436913</v>
      </c>
    </row>
    <row r="12" spans="1:16" ht="15.95" customHeight="1">
      <c r="B12" s="58"/>
      <c r="C12" s="54" t="s">
        <v>150</v>
      </c>
      <c r="D12" s="21">
        <v>4764</v>
      </c>
      <c r="E12" s="22">
        <v>352</v>
      </c>
      <c r="F12" s="23">
        <v>258</v>
      </c>
      <c r="G12" s="23">
        <v>211</v>
      </c>
      <c r="H12" s="23">
        <v>11</v>
      </c>
      <c r="I12" s="23">
        <v>69</v>
      </c>
      <c r="J12" s="23">
        <v>75</v>
      </c>
      <c r="K12" s="23">
        <v>119</v>
      </c>
      <c r="L12" s="23">
        <v>27</v>
      </c>
      <c r="M12" s="23">
        <v>59</v>
      </c>
      <c r="N12" s="23">
        <v>173</v>
      </c>
      <c r="O12" s="23">
        <v>3533</v>
      </c>
      <c r="P12" s="23">
        <v>698</v>
      </c>
    </row>
    <row r="13" spans="1:16" ht="15.95" customHeight="1">
      <c r="B13" s="58"/>
      <c r="C13" s="53"/>
      <c r="D13" s="24">
        <v>1</v>
      </c>
      <c r="E13" s="19">
        <v>7.3887489504617973E-2</v>
      </c>
      <c r="F13" s="20">
        <v>5.4156171284634763E-2</v>
      </c>
      <c r="G13" s="20">
        <v>4.4290512174643158E-2</v>
      </c>
      <c r="H13" s="20">
        <v>2.3089840470193117E-3</v>
      </c>
      <c r="I13" s="20">
        <v>1.4483627204030227E-2</v>
      </c>
      <c r="J13" s="20">
        <v>1.5743073047858942E-2</v>
      </c>
      <c r="K13" s="20">
        <v>2.4979009235936187E-2</v>
      </c>
      <c r="L13" s="20">
        <v>5.6675062972292188E-3</v>
      </c>
      <c r="M13" s="20">
        <v>1.2384550797649035E-2</v>
      </c>
      <c r="N13" s="20">
        <v>3.6314021830394623E-2</v>
      </c>
      <c r="O13" s="20">
        <v>0.74160369437447526</v>
      </c>
      <c r="P13" s="20">
        <v>0.14651553316540722</v>
      </c>
    </row>
    <row r="14" spans="1:16" ht="15.95" customHeight="1">
      <c r="B14" s="58"/>
      <c r="C14" s="54" t="s">
        <v>151</v>
      </c>
      <c r="D14" s="21">
        <v>7288</v>
      </c>
      <c r="E14" s="22">
        <v>539</v>
      </c>
      <c r="F14" s="23">
        <v>358</v>
      </c>
      <c r="G14" s="23">
        <v>341</v>
      </c>
      <c r="H14" s="23">
        <v>48</v>
      </c>
      <c r="I14" s="23">
        <v>121</v>
      </c>
      <c r="J14" s="23">
        <v>101</v>
      </c>
      <c r="K14" s="23">
        <v>184</v>
      </c>
      <c r="L14" s="23">
        <v>41</v>
      </c>
      <c r="M14" s="23">
        <v>95</v>
      </c>
      <c r="N14" s="23">
        <v>244</v>
      </c>
      <c r="O14" s="23">
        <v>5376</v>
      </c>
      <c r="P14" s="23">
        <v>1124</v>
      </c>
    </row>
    <row r="15" spans="1:16" ht="15.95" customHeight="1">
      <c r="B15" s="58"/>
      <c r="C15" s="53"/>
      <c r="D15" s="24">
        <v>1</v>
      </c>
      <c r="E15" s="19">
        <v>7.3957189901207462E-2</v>
      </c>
      <c r="F15" s="20">
        <v>4.9121844127332601E-2</v>
      </c>
      <c r="G15" s="20">
        <v>4.6789242590559825E-2</v>
      </c>
      <c r="H15" s="20">
        <v>6.5861690450054883E-3</v>
      </c>
      <c r="I15" s="20">
        <v>1.6602634467618001E-2</v>
      </c>
      <c r="J15" s="20">
        <v>1.3858397365532382E-2</v>
      </c>
      <c r="K15" s="20">
        <v>2.5246981339187707E-2</v>
      </c>
      <c r="L15" s="20">
        <v>5.6256860592755215E-3</v>
      </c>
      <c r="M15" s="20">
        <v>1.3035126234906696E-2</v>
      </c>
      <c r="N15" s="20">
        <v>3.3479692645444564E-2</v>
      </c>
      <c r="O15" s="20">
        <v>0.73765093304061469</v>
      </c>
      <c r="P15" s="20">
        <v>0.15422612513721184</v>
      </c>
    </row>
    <row r="16" spans="1:16" ht="15.95" customHeight="1">
      <c r="B16" s="58"/>
      <c r="C16" s="54" t="s">
        <v>152</v>
      </c>
      <c r="D16" s="21">
        <v>2878</v>
      </c>
      <c r="E16" s="22">
        <v>222</v>
      </c>
      <c r="F16" s="23">
        <v>131</v>
      </c>
      <c r="G16" s="23">
        <v>138</v>
      </c>
      <c r="H16" s="23">
        <v>44</v>
      </c>
      <c r="I16" s="23">
        <v>56</v>
      </c>
      <c r="J16" s="23">
        <v>38</v>
      </c>
      <c r="K16" s="23">
        <v>56</v>
      </c>
      <c r="L16" s="23">
        <v>22</v>
      </c>
      <c r="M16" s="23">
        <v>56</v>
      </c>
      <c r="N16" s="23">
        <v>115</v>
      </c>
      <c r="O16" s="23">
        <v>2005</v>
      </c>
      <c r="P16" s="23">
        <v>523</v>
      </c>
    </row>
    <row r="17" spans="1:16" ht="15.95" customHeight="1">
      <c r="B17" s="58"/>
      <c r="C17" s="53"/>
      <c r="D17" s="24">
        <v>1</v>
      </c>
      <c r="E17" s="19">
        <v>7.7136900625434324E-2</v>
      </c>
      <c r="F17" s="20">
        <v>4.5517720639332869E-2</v>
      </c>
      <c r="G17" s="20">
        <v>4.794996525364837E-2</v>
      </c>
      <c r="H17" s="20">
        <v>1.5288394718554551E-2</v>
      </c>
      <c r="I17" s="20">
        <v>1.9457956914523976E-2</v>
      </c>
      <c r="J17" s="20">
        <v>1.320361362056984E-2</v>
      </c>
      <c r="K17" s="20">
        <v>1.9457956914523976E-2</v>
      </c>
      <c r="L17" s="20">
        <v>7.6441973592772756E-3</v>
      </c>
      <c r="M17" s="20">
        <v>1.9457956914523976E-2</v>
      </c>
      <c r="N17" s="20">
        <v>3.9958304378040307E-2</v>
      </c>
      <c r="O17" s="20">
        <v>0.69666435024322448</v>
      </c>
      <c r="P17" s="20">
        <v>0.1817234190410007</v>
      </c>
    </row>
    <row r="18" spans="1:16" ht="15.95" customHeight="1">
      <c r="B18" s="58"/>
      <c r="C18" s="54" t="s">
        <v>153</v>
      </c>
      <c r="D18" s="21">
        <v>508</v>
      </c>
      <c r="E18" s="22">
        <v>44</v>
      </c>
      <c r="F18" s="23">
        <v>23</v>
      </c>
      <c r="G18" s="23">
        <v>34</v>
      </c>
      <c r="H18" s="23">
        <v>10</v>
      </c>
      <c r="I18" s="23">
        <v>15</v>
      </c>
      <c r="J18" s="23">
        <v>3</v>
      </c>
      <c r="K18" s="23">
        <v>13</v>
      </c>
      <c r="L18" s="23">
        <v>3</v>
      </c>
      <c r="M18" s="23">
        <v>9</v>
      </c>
      <c r="N18" s="23">
        <v>17</v>
      </c>
      <c r="O18" s="23">
        <v>364</v>
      </c>
      <c r="P18" s="23">
        <v>89</v>
      </c>
    </row>
    <row r="19" spans="1:16" ht="15.95" customHeight="1">
      <c r="B19" s="58"/>
      <c r="C19" s="53"/>
      <c r="D19" s="24">
        <v>1</v>
      </c>
      <c r="E19" s="19">
        <v>8.6614173228346455E-2</v>
      </c>
      <c r="F19" s="20">
        <v>4.5275590551181105E-2</v>
      </c>
      <c r="G19" s="20">
        <v>6.6929133858267723E-2</v>
      </c>
      <c r="H19" s="20">
        <v>1.968503937007874E-2</v>
      </c>
      <c r="I19" s="20">
        <v>2.952755905511811E-2</v>
      </c>
      <c r="J19" s="20">
        <v>5.905511811023622E-3</v>
      </c>
      <c r="K19" s="20">
        <v>2.5590551181102362E-2</v>
      </c>
      <c r="L19" s="20">
        <v>5.905511811023622E-3</v>
      </c>
      <c r="M19" s="20">
        <v>1.7716535433070866E-2</v>
      </c>
      <c r="N19" s="20">
        <v>3.3464566929133861E-2</v>
      </c>
      <c r="O19" s="20">
        <v>0.71653543307086609</v>
      </c>
      <c r="P19" s="20">
        <v>0.17519685039370078</v>
      </c>
    </row>
    <row r="20" spans="1:16" ht="15.95" customHeight="1">
      <c r="B20" s="58"/>
      <c r="C20" s="54" t="s">
        <v>154</v>
      </c>
      <c r="D20" s="21">
        <v>489</v>
      </c>
      <c r="E20" s="22">
        <v>43</v>
      </c>
      <c r="F20" s="23">
        <v>11</v>
      </c>
      <c r="G20" s="23">
        <v>32</v>
      </c>
      <c r="H20" s="23">
        <v>14</v>
      </c>
      <c r="I20" s="23">
        <v>8</v>
      </c>
      <c r="J20" s="23">
        <v>2</v>
      </c>
      <c r="K20" s="23">
        <v>12</v>
      </c>
      <c r="L20" s="23">
        <v>4</v>
      </c>
      <c r="M20" s="23">
        <v>7</v>
      </c>
      <c r="N20" s="23">
        <v>11</v>
      </c>
      <c r="O20" s="23">
        <v>327</v>
      </c>
      <c r="P20" s="23">
        <v>99</v>
      </c>
    </row>
    <row r="21" spans="1:16" ht="15.95" customHeight="1">
      <c r="B21" s="58"/>
      <c r="C21" s="53"/>
      <c r="D21" s="24">
        <v>1</v>
      </c>
      <c r="E21" s="19">
        <v>8.7934560327198361E-2</v>
      </c>
      <c r="F21" s="20">
        <v>2.2494887525562373E-2</v>
      </c>
      <c r="G21" s="20">
        <v>6.5439672801635998E-2</v>
      </c>
      <c r="H21" s="20">
        <v>2.8629856850715747E-2</v>
      </c>
      <c r="I21" s="20">
        <v>1.6359918200408999E-2</v>
      </c>
      <c r="J21" s="20">
        <v>4.0899795501022499E-3</v>
      </c>
      <c r="K21" s="20">
        <v>2.4539877300613498E-2</v>
      </c>
      <c r="L21" s="20">
        <v>8.1799591002044997E-3</v>
      </c>
      <c r="M21" s="20">
        <v>1.4314928425357873E-2</v>
      </c>
      <c r="N21" s="20">
        <v>2.2494887525562373E-2</v>
      </c>
      <c r="O21" s="20">
        <v>0.66871165644171782</v>
      </c>
      <c r="P21" s="20">
        <v>0.20245398773006135</v>
      </c>
    </row>
    <row r="22" spans="1:16" ht="15.95" customHeight="1">
      <c r="B22" s="58"/>
      <c r="C22" s="54" t="s">
        <v>106</v>
      </c>
      <c r="D22" s="21">
        <v>1277</v>
      </c>
      <c r="E22" s="22">
        <v>134</v>
      </c>
      <c r="F22" s="23">
        <v>100</v>
      </c>
      <c r="G22" s="23">
        <v>70</v>
      </c>
      <c r="H22" s="23">
        <v>35</v>
      </c>
      <c r="I22" s="23">
        <v>35</v>
      </c>
      <c r="J22" s="23">
        <v>31</v>
      </c>
      <c r="K22" s="23">
        <v>44</v>
      </c>
      <c r="L22" s="23">
        <v>23</v>
      </c>
      <c r="M22" s="23">
        <v>55</v>
      </c>
      <c r="N22" s="23">
        <v>96</v>
      </c>
      <c r="O22" s="23">
        <v>804</v>
      </c>
      <c r="P22" s="23">
        <v>226</v>
      </c>
    </row>
    <row r="23" spans="1:16" ht="15.95" customHeight="1">
      <c r="B23" s="58"/>
      <c r="C23" s="53"/>
      <c r="D23" s="24">
        <v>1</v>
      </c>
      <c r="E23" s="19">
        <v>0.10493343774471417</v>
      </c>
      <c r="F23" s="20">
        <v>7.8308535630383716E-2</v>
      </c>
      <c r="G23" s="20">
        <v>5.4815974941268601E-2</v>
      </c>
      <c r="H23" s="20">
        <v>2.7407987470634301E-2</v>
      </c>
      <c r="I23" s="20">
        <v>2.7407987470634301E-2</v>
      </c>
      <c r="J23" s="20">
        <v>2.4275646045418951E-2</v>
      </c>
      <c r="K23" s="20">
        <v>3.4455755677368832E-2</v>
      </c>
      <c r="L23" s="20">
        <v>1.8010963194988253E-2</v>
      </c>
      <c r="M23" s="20">
        <v>4.306969459671104E-2</v>
      </c>
      <c r="N23" s="20">
        <v>7.517619420516837E-2</v>
      </c>
      <c r="O23" s="20">
        <v>0.62960062646828507</v>
      </c>
      <c r="P23" s="20">
        <v>0.17697729052466718</v>
      </c>
    </row>
    <row r="24" spans="1:16" ht="15.95" customHeight="1">
      <c r="B24" s="58"/>
      <c r="C24" s="54" t="s">
        <v>155</v>
      </c>
      <c r="D24" s="21">
        <v>886</v>
      </c>
      <c r="E24" s="22">
        <v>89</v>
      </c>
      <c r="F24" s="23">
        <v>36</v>
      </c>
      <c r="G24" s="23">
        <v>40</v>
      </c>
      <c r="H24" s="23">
        <v>42</v>
      </c>
      <c r="I24" s="23">
        <v>15</v>
      </c>
      <c r="J24" s="23">
        <v>11</v>
      </c>
      <c r="K24" s="23">
        <v>18</v>
      </c>
      <c r="L24" s="23">
        <v>11</v>
      </c>
      <c r="M24" s="23">
        <v>19</v>
      </c>
      <c r="N24" s="23">
        <v>28</v>
      </c>
      <c r="O24" s="23">
        <v>611</v>
      </c>
      <c r="P24" s="23">
        <v>144</v>
      </c>
    </row>
    <row r="25" spans="1:16" ht="15.95" customHeight="1">
      <c r="B25" s="58"/>
      <c r="C25" s="59"/>
      <c r="D25" s="18">
        <v>1</v>
      </c>
      <c r="E25" s="32">
        <v>0.10045146726862303</v>
      </c>
      <c r="F25" s="33">
        <v>4.0632054176072234E-2</v>
      </c>
      <c r="G25" s="33">
        <v>4.5146726862302484E-2</v>
      </c>
      <c r="H25" s="33">
        <v>4.740406320541761E-2</v>
      </c>
      <c r="I25" s="33">
        <v>1.6930022573363433E-2</v>
      </c>
      <c r="J25" s="33">
        <v>1.2415349887133182E-2</v>
      </c>
      <c r="K25" s="33">
        <v>2.0316027088036117E-2</v>
      </c>
      <c r="L25" s="33">
        <v>1.2415349887133182E-2</v>
      </c>
      <c r="M25" s="33">
        <v>2.144469525959368E-2</v>
      </c>
      <c r="N25" s="33">
        <v>3.160270880361174E-2</v>
      </c>
      <c r="O25" s="33">
        <v>0.68961625282167038</v>
      </c>
      <c r="P25" s="33">
        <v>0.16252821670428894</v>
      </c>
    </row>
    <row r="26" spans="1:16" ht="15.95" customHeight="1">
      <c r="A26" s="38"/>
      <c r="B26" s="41"/>
      <c r="C26" s="47"/>
      <c r="D26" s="42"/>
      <c r="E26" s="42"/>
      <c r="F26" s="42"/>
      <c r="G26" s="42"/>
      <c r="H26" s="42"/>
      <c r="I26" s="42"/>
      <c r="J26" s="42"/>
      <c r="K26" s="42"/>
      <c r="L26" s="42"/>
      <c r="M26" s="42"/>
      <c r="N26" s="42"/>
      <c r="O26" s="42"/>
      <c r="P26" s="42"/>
    </row>
    <row r="27" spans="1:16" ht="15.95" hidden="1" customHeight="1">
      <c r="A27" s="38"/>
      <c r="B27" s="43"/>
      <c r="C27" s="46"/>
      <c r="D27" s="44"/>
      <c r="E27" s="44"/>
      <c r="F27" s="44"/>
      <c r="G27" s="44"/>
      <c r="H27" s="44"/>
      <c r="I27" s="44"/>
      <c r="J27" s="44"/>
      <c r="K27" s="44"/>
      <c r="L27" s="44"/>
      <c r="M27" s="44"/>
      <c r="N27" s="44"/>
      <c r="O27" s="44"/>
      <c r="P27" s="44"/>
    </row>
    <row r="28" spans="1:16" ht="15.95" hidden="1" customHeight="1">
      <c r="A28" s="38"/>
      <c r="B28" s="43"/>
      <c r="C28" s="46"/>
      <c r="D28" s="45"/>
      <c r="E28" s="45"/>
      <c r="F28" s="45"/>
      <c r="G28" s="45"/>
      <c r="H28" s="45"/>
      <c r="I28" s="45"/>
      <c r="J28" s="45"/>
      <c r="K28" s="45"/>
      <c r="L28" s="45"/>
      <c r="M28" s="45"/>
      <c r="N28" s="45"/>
      <c r="O28" s="45"/>
      <c r="P28" s="45"/>
    </row>
    <row r="29" spans="1:16" ht="15.95" hidden="1" customHeight="1">
      <c r="A29" s="38"/>
      <c r="B29" s="43"/>
      <c r="C29" s="46"/>
      <c r="D29" s="44"/>
      <c r="E29" s="44"/>
      <c r="F29" s="44"/>
      <c r="G29" s="44"/>
      <c r="H29" s="44"/>
      <c r="I29" s="44"/>
      <c r="J29" s="44"/>
      <c r="K29" s="44"/>
      <c r="L29" s="44"/>
      <c r="M29" s="44"/>
      <c r="N29" s="44"/>
      <c r="O29" s="44"/>
      <c r="P29" s="44"/>
    </row>
    <row r="30" spans="1:16" ht="15.95" hidden="1" customHeight="1">
      <c r="A30" s="38"/>
      <c r="B30" s="43"/>
      <c r="C30" s="46"/>
      <c r="D30" s="45"/>
      <c r="E30" s="45"/>
      <c r="F30" s="45"/>
      <c r="G30" s="45"/>
      <c r="H30" s="45"/>
      <c r="I30" s="45"/>
      <c r="J30" s="45"/>
      <c r="K30" s="45"/>
      <c r="L30" s="45"/>
      <c r="M30" s="45"/>
      <c r="N30" s="45"/>
      <c r="O30" s="45"/>
      <c r="P30" s="45"/>
    </row>
    <row r="31" spans="1:16" ht="15.95" hidden="1" customHeight="1">
      <c r="A31" s="38"/>
      <c r="B31" s="43"/>
      <c r="C31" s="46"/>
      <c r="D31" s="44"/>
      <c r="E31" s="44"/>
      <c r="F31" s="44"/>
      <c r="G31" s="44"/>
      <c r="H31" s="44"/>
      <c r="I31" s="44"/>
      <c r="J31" s="44"/>
      <c r="K31" s="44"/>
      <c r="L31" s="44"/>
      <c r="M31" s="44"/>
      <c r="N31" s="44"/>
      <c r="O31" s="44"/>
      <c r="P31" s="44"/>
    </row>
    <row r="32" spans="1:16" ht="15.95" hidden="1" customHeight="1">
      <c r="A32" s="38"/>
      <c r="B32" s="43"/>
      <c r="C32" s="46"/>
      <c r="D32" s="45"/>
      <c r="E32" s="45"/>
      <c r="F32" s="45"/>
      <c r="G32" s="45"/>
      <c r="H32" s="45"/>
      <c r="I32" s="45"/>
      <c r="J32" s="45"/>
      <c r="K32" s="45"/>
      <c r="L32" s="45"/>
      <c r="M32" s="45"/>
      <c r="N32" s="45"/>
      <c r="O32" s="45"/>
      <c r="P32" s="45"/>
    </row>
    <row r="33" spans="1:16" ht="15.95" hidden="1" customHeight="1">
      <c r="A33" s="38"/>
      <c r="B33" s="43"/>
      <c r="C33" s="46"/>
      <c r="D33" s="44"/>
      <c r="E33" s="44"/>
      <c r="F33" s="44"/>
      <c r="G33" s="44"/>
      <c r="H33" s="44"/>
      <c r="I33" s="44"/>
      <c r="J33" s="44"/>
      <c r="K33" s="44"/>
      <c r="L33" s="44"/>
      <c r="M33" s="44"/>
      <c r="N33" s="44"/>
      <c r="O33" s="44"/>
      <c r="P33" s="44"/>
    </row>
    <row r="34" spans="1:16" ht="15.95" hidden="1" customHeight="1">
      <c r="A34" s="38"/>
      <c r="B34" s="43"/>
      <c r="C34" s="46"/>
      <c r="D34" s="45"/>
      <c r="E34" s="45"/>
      <c r="F34" s="45"/>
      <c r="G34" s="45"/>
      <c r="H34" s="45"/>
      <c r="I34" s="45"/>
      <c r="J34" s="45"/>
      <c r="K34" s="45"/>
      <c r="L34" s="45"/>
      <c r="M34" s="45"/>
      <c r="N34" s="45"/>
      <c r="O34" s="45"/>
      <c r="P34" s="45"/>
    </row>
    <row r="35" spans="1:16" ht="15.95" hidden="1" customHeight="1">
      <c r="A35" s="38"/>
      <c r="B35" s="43"/>
      <c r="C35" s="46"/>
      <c r="D35" s="44"/>
      <c r="E35" s="44"/>
      <c r="F35" s="44"/>
      <c r="G35" s="44"/>
      <c r="H35" s="44"/>
      <c r="I35" s="44"/>
      <c r="J35" s="44"/>
      <c r="K35" s="44"/>
      <c r="L35" s="44"/>
      <c r="M35" s="44"/>
      <c r="N35" s="44"/>
      <c r="O35" s="44"/>
      <c r="P35" s="44"/>
    </row>
    <row r="36" spans="1:16" ht="15.95" hidden="1" customHeight="1">
      <c r="A36" s="38"/>
      <c r="B36" s="43"/>
      <c r="C36" s="46"/>
      <c r="D36" s="45"/>
      <c r="E36" s="45"/>
      <c r="F36" s="45"/>
      <c r="G36" s="45"/>
      <c r="H36" s="45"/>
      <c r="I36" s="45"/>
      <c r="J36" s="45"/>
      <c r="K36" s="45"/>
      <c r="L36" s="45"/>
      <c r="M36" s="45"/>
      <c r="N36" s="45"/>
      <c r="O36" s="45"/>
      <c r="P36" s="45"/>
    </row>
    <row r="37" spans="1:16" ht="15.95" hidden="1" customHeight="1">
      <c r="A37" s="38"/>
      <c r="B37" s="43"/>
      <c r="C37" s="46"/>
      <c r="D37" s="44"/>
      <c r="E37" s="44"/>
      <c r="F37" s="44"/>
      <c r="G37" s="44"/>
      <c r="H37" s="44"/>
      <c r="I37" s="44"/>
      <c r="J37" s="44"/>
      <c r="K37" s="44"/>
      <c r="L37" s="44"/>
      <c r="M37" s="44"/>
      <c r="N37" s="44"/>
      <c r="O37" s="44"/>
      <c r="P37" s="44"/>
    </row>
    <row r="38" spans="1:16" ht="15.95" hidden="1" customHeight="1">
      <c r="A38" s="38"/>
      <c r="B38" s="43"/>
      <c r="C38" s="46"/>
      <c r="D38" s="45"/>
      <c r="E38" s="45"/>
      <c r="F38" s="45"/>
      <c r="G38" s="45"/>
      <c r="H38" s="45"/>
      <c r="I38" s="45"/>
      <c r="J38" s="45"/>
      <c r="K38" s="45"/>
      <c r="L38" s="45"/>
      <c r="M38" s="45"/>
      <c r="N38" s="45"/>
      <c r="O38" s="45"/>
      <c r="P38" s="45"/>
    </row>
    <row r="39" spans="1:16" ht="15.95" hidden="1" customHeight="1">
      <c r="A39" s="38"/>
      <c r="B39" s="43"/>
      <c r="C39" s="46"/>
      <c r="D39" s="44"/>
      <c r="E39" s="44"/>
      <c r="F39" s="44"/>
      <c r="G39" s="44"/>
      <c r="H39" s="44"/>
      <c r="I39" s="44"/>
      <c r="J39" s="44"/>
      <c r="K39" s="44"/>
      <c r="L39" s="44"/>
      <c r="M39" s="44"/>
      <c r="N39" s="44"/>
      <c r="O39" s="44"/>
      <c r="P39" s="44"/>
    </row>
    <row r="40" spans="1:16" ht="15.95" hidden="1" customHeight="1">
      <c r="A40" s="38"/>
      <c r="B40" s="43"/>
      <c r="C40" s="46"/>
      <c r="D40" s="45"/>
      <c r="E40" s="45"/>
      <c r="F40" s="45"/>
      <c r="G40" s="45"/>
      <c r="H40" s="45"/>
      <c r="I40" s="45"/>
      <c r="J40" s="45"/>
      <c r="K40" s="45"/>
      <c r="L40" s="45"/>
      <c r="M40" s="45"/>
      <c r="N40" s="45"/>
      <c r="O40" s="45"/>
      <c r="P40" s="45"/>
    </row>
    <row r="41" spans="1:16" ht="15.95" hidden="1" customHeight="1">
      <c r="A41" s="38"/>
      <c r="B41" s="43"/>
      <c r="C41" s="46"/>
      <c r="D41" s="44"/>
      <c r="E41" s="44"/>
      <c r="F41" s="44"/>
      <c r="G41" s="44"/>
      <c r="H41" s="44"/>
      <c r="I41" s="44"/>
      <c r="J41" s="44"/>
      <c r="K41" s="44"/>
      <c r="L41" s="44"/>
      <c r="M41" s="44"/>
      <c r="N41" s="44"/>
      <c r="O41" s="44"/>
      <c r="P41" s="44"/>
    </row>
    <row r="42" spans="1:16" ht="15.95" hidden="1" customHeight="1">
      <c r="A42" s="38"/>
      <c r="B42" s="43"/>
      <c r="C42" s="46"/>
      <c r="D42" s="45"/>
      <c r="E42" s="45"/>
      <c r="F42" s="45"/>
      <c r="G42" s="45"/>
      <c r="H42" s="45"/>
      <c r="I42" s="45"/>
      <c r="J42" s="45"/>
      <c r="K42" s="45"/>
      <c r="L42" s="45"/>
      <c r="M42" s="45"/>
      <c r="N42" s="45"/>
      <c r="O42" s="45"/>
      <c r="P42" s="45"/>
    </row>
    <row r="43" spans="1:16" ht="15.95" hidden="1" customHeight="1">
      <c r="A43" s="38"/>
      <c r="B43" s="43"/>
      <c r="C43" s="46"/>
      <c r="D43" s="44"/>
      <c r="E43" s="44"/>
      <c r="F43" s="44"/>
      <c r="G43" s="44"/>
      <c r="H43" s="44"/>
      <c r="I43" s="44"/>
      <c r="J43" s="44"/>
      <c r="K43" s="44"/>
      <c r="L43" s="44"/>
      <c r="M43" s="44"/>
      <c r="N43" s="44"/>
      <c r="O43" s="44"/>
      <c r="P43" s="44"/>
    </row>
    <row r="44" spans="1:16" ht="15.95" hidden="1" customHeight="1">
      <c r="A44" s="38"/>
      <c r="B44" s="43"/>
      <c r="C44" s="46"/>
      <c r="D44" s="45"/>
      <c r="E44" s="45"/>
      <c r="F44" s="45"/>
      <c r="G44" s="45"/>
      <c r="H44" s="45"/>
      <c r="I44" s="45"/>
      <c r="J44" s="45"/>
      <c r="K44" s="45"/>
      <c r="L44" s="45"/>
      <c r="M44" s="45"/>
      <c r="N44" s="45"/>
      <c r="O44" s="45"/>
      <c r="P44" s="45"/>
    </row>
    <row r="45" spans="1:16" ht="15.95" hidden="1" customHeight="1">
      <c r="A45" s="38"/>
      <c r="B45" s="43"/>
      <c r="C45" s="46"/>
      <c r="D45" s="44"/>
      <c r="E45" s="44"/>
      <c r="F45" s="44"/>
      <c r="G45" s="44"/>
      <c r="H45" s="44"/>
      <c r="I45" s="44"/>
      <c r="J45" s="44"/>
      <c r="K45" s="44"/>
      <c r="L45" s="44"/>
      <c r="M45" s="44"/>
      <c r="N45" s="44"/>
      <c r="O45" s="44"/>
      <c r="P45" s="44"/>
    </row>
    <row r="46" spans="1:16" ht="15.95" hidden="1" customHeight="1">
      <c r="A46" s="38"/>
      <c r="B46" s="43"/>
      <c r="C46" s="46"/>
      <c r="D46" s="45"/>
      <c r="E46" s="45"/>
      <c r="F46" s="45"/>
      <c r="G46" s="45"/>
      <c r="H46" s="45"/>
      <c r="I46" s="45"/>
      <c r="J46" s="45"/>
      <c r="K46" s="45"/>
      <c r="L46" s="45"/>
      <c r="M46" s="45"/>
      <c r="N46" s="45"/>
      <c r="O46" s="45"/>
      <c r="P46" s="45"/>
    </row>
    <row r="47" spans="1:16" ht="15.95" hidden="1" customHeight="1">
      <c r="A47" s="38"/>
      <c r="B47" s="43"/>
      <c r="C47" s="46"/>
      <c r="D47" s="44"/>
      <c r="E47" s="44"/>
      <c r="F47" s="44"/>
      <c r="G47" s="44"/>
      <c r="H47" s="44"/>
      <c r="I47" s="44"/>
      <c r="J47" s="44"/>
      <c r="K47" s="44"/>
      <c r="L47" s="44"/>
      <c r="M47" s="44"/>
      <c r="N47" s="44"/>
      <c r="O47" s="44"/>
      <c r="P47" s="44"/>
    </row>
    <row r="48" spans="1:16" ht="15.95" hidden="1" customHeight="1">
      <c r="A48" s="38"/>
      <c r="B48" s="43"/>
      <c r="C48" s="46"/>
      <c r="D48" s="45"/>
      <c r="E48" s="45"/>
      <c r="F48" s="45"/>
      <c r="G48" s="45"/>
      <c r="H48" s="45"/>
      <c r="I48" s="45"/>
      <c r="J48" s="45"/>
      <c r="K48" s="45"/>
      <c r="L48" s="45"/>
      <c r="M48" s="45"/>
      <c r="N48" s="45"/>
      <c r="O48" s="45"/>
      <c r="P48" s="45"/>
    </row>
    <row r="49" spans="1:16" ht="15.95" hidden="1" customHeight="1">
      <c r="A49" s="38"/>
      <c r="B49" s="43"/>
      <c r="C49" s="46"/>
      <c r="D49" s="44"/>
      <c r="E49" s="44"/>
      <c r="F49" s="44"/>
      <c r="G49" s="44"/>
      <c r="H49" s="44"/>
      <c r="I49" s="44"/>
      <c r="J49" s="44"/>
      <c r="K49" s="44"/>
      <c r="L49" s="44"/>
      <c r="M49" s="44"/>
      <c r="N49" s="44"/>
      <c r="O49" s="44"/>
      <c r="P49" s="44"/>
    </row>
    <row r="50" spans="1:16" ht="15.95" hidden="1" customHeight="1">
      <c r="A50" s="38"/>
      <c r="B50" s="43"/>
      <c r="C50" s="46"/>
      <c r="D50" s="45"/>
      <c r="E50" s="45"/>
      <c r="F50" s="45"/>
      <c r="G50" s="45"/>
      <c r="H50" s="45"/>
      <c r="I50" s="45"/>
      <c r="J50" s="45"/>
      <c r="K50" s="45"/>
      <c r="L50" s="45"/>
      <c r="M50" s="45"/>
      <c r="N50" s="45"/>
      <c r="O50" s="45"/>
      <c r="P50" s="45"/>
    </row>
    <row r="51" spans="1:16" ht="15.95" hidden="1" customHeight="1">
      <c r="A51" s="38"/>
      <c r="B51" s="43"/>
      <c r="C51" s="46"/>
      <c r="D51" s="44"/>
      <c r="E51" s="44"/>
      <c r="F51" s="44"/>
      <c r="G51" s="44"/>
      <c r="H51" s="44"/>
      <c r="I51" s="44"/>
      <c r="J51" s="44"/>
      <c r="K51" s="44"/>
      <c r="L51" s="44"/>
      <c r="M51" s="44"/>
      <c r="N51" s="44"/>
      <c r="O51" s="44"/>
      <c r="P51" s="44"/>
    </row>
    <row r="52" spans="1:16" ht="15.95" hidden="1" customHeight="1">
      <c r="A52" s="38"/>
      <c r="B52" s="43"/>
      <c r="C52" s="46"/>
      <c r="D52" s="45"/>
      <c r="E52" s="45"/>
      <c r="F52" s="45"/>
      <c r="G52" s="45"/>
      <c r="H52" s="45"/>
      <c r="I52" s="45"/>
      <c r="J52" s="45"/>
      <c r="K52" s="45"/>
      <c r="L52" s="45"/>
      <c r="M52" s="45"/>
      <c r="N52" s="45"/>
      <c r="O52" s="45"/>
      <c r="P52" s="45"/>
    </row>
    <row r="53" spans="1:16" ht="15.95" hidden="1" customHeight="1">
      <c r="A53" s="38"/>
      <c r="B53" s="43"/>
      <c r="C53" s="46"/>
      <c r="D53" s="44"/>
      <c r="E53" s="44"/>
      <c r="F53" s="44"/>
      <c r="G53" s="44"/>
      <c r="H53" s="44"/>
      <c r="I53" s="44"/>
      <c r="J53" s="44"/>
      <c r="K53" s="44"/>
      <c r="L53" s="44"/>
      <c r="M53" s="44"/>
      <c r="N53" s="44"/>
      <c r="O53" s="44"/>
      <c r="P53" s="44"/>
    </row>
    <row r="54" spans="1:16" ht="15.95" hidden="1" customHeight="1">
      <c r="A54" s="38"/>
      <c r="B54" s="43"/>
      <c r="C54" s="46"/>
      <c r="D54" s="45"/>
      <c r="E54" s="45"/>
      <c r="F54" s="45"/>
      <c r="G54" s="45"/>
      <c r="H54" s="45"/>
      <c r="I54" s="45"/>
      <c r="J54" s="45"/>
      <c r="K54" s="45"/>
      <c r="L54" s="45"/>
      <c r="M54" s="45"/>
      <c r="N54" s="45"/>
      <c r="O54" s="45"/>
      <c r="P54" s="45"/>
    </row>
    <row r="55" spans="1:16" ht="15.95" hidden="1" customHeight="1">
      <c r="A55" s="38"/>
      <c r="B55" s="43"/>
      <c r="C55" s="46"/>
      <c r="D55" s="44"/>
      <c r="E55" s="44"/>
      <c r="F55" s="44"/>
      <c r="G55" s="44"/>
      <c r="H55" s="44"/>
      <c r="I55" s="44"/>
      <c r="J55" s="44"/>
      <c r="K55" s="44"/>
      <c r="L55" s="44"/>
      <c r="M55" s="44"/>
      <c r="N55" s="44"/>
      <c r="O55" s="44"/>
      <c r="P55" s="44"/>
    </row>
    <row r="56" spans="1:16" ht="15.95" hidden="1" customHeight="1">
      <c r="A56" s="38"/>
      <c r="B56" s="43"/>
      <c r="C56" s="46"/>
      <c r="D56" s="45"/>
      <c r="E56" s="45"/>
      <c r="F56" s="45"/>
      <c r="G56" s="45"/>
      <c r="H56" s="45"/>
      <c r="I56" s="45"/>
      <c r="J56" s="45"/>
      <c r="K56" s="45"/>
      <c r="L56" s="45"/>
      <c r="M56" s="45"/>
      <c r="N56" s="45"/>
      <c r="O56" s="45"/>
      <c r="P56" s="45"/>
    </row>
    <row r="57" spans="1:16" ht="15.95" hidden="1" customHeight="1">
      <c r="A57" s="38"/>
      <c r="B57" s="43"/>
      <c r="C57" s="46"/>
      <c r="D57" s="44"/>
      <c r="E57" s="44"/>
      <c r="F57" s="44"/>
      <c r="G57" s="44"/>
      <c r="H57" s="44"/>
      <c r="I57" s="44"/>
      <c r="J57" s="44"/>
      <c r="K57" s="44"/>
      <c r="L57" s="44"/>
      <c r="M57" s="44"/>
      <c r="N57" s="44"/>
      <c r="O57" s="44"/>
      <c r="P57" s="44"/>
    </row>
    <row r="58" spans="1:16" ht="15.95" hidden="1" customHeight="1">
      <c r="A58" s="38"/>
      <c r="B58" s="43"/>
      <c r="C58" s="46"/>
      <c r="D58" s="45"/>
      <c r="E58" s="45"/>
      <c r="F58" s="45"/>
      <c r="G58" s="45"/>
      <c r="H58" s="45"/>
      <c r="I58" s="45"/>
      <c r="J58" s="45"/>
      <c r="K58" s="45"/>
      <c r="L58" s="45"/>
      <c r="M58" s="45"/>
      <c r="N58" s="45"/>
      <c r="O58" s="45"/>
      <c r="P58" s="45"/>
    </row>
    <row r="59" spans="1:16" ht="15.95" hidden="1" customHeight="1">
      <c r="A59" s="38"/>
      <c r="B59" s="43"/>
      <c r="C59" s="46"/>
      <c r="D59" s="44"/>
      <c r="E59" s="44"/>
      <c r="F59" s="44"/>
      <c r="G59" s="44"/>
      <c r="H59" s="44"/>
      <c r="I59" s="44"/>
      <c r="J59" s="44"/>
      <c r="K59" s="44"/>
      <c r="L59" s="44"/>
      <c r="M59" s="44"/>
      <c r="N59" s="44"/>
      <c r="O59" s="44"/>
      <c r="P59" s="44"/>
    </row>
    <row r="60" spans="1:16" ht="15.95" hidden="1" customHeight="1">
      <c r="A60" s="38"/>
      <c r="B60" s="43"/>
      <c r="C60" s="46"/>
      <c r="D60" s="45"/>
      <c r="E60" s="45"/>
      <c r="F60" s="45"/>
      <c r="G60" s="45"/>
      <c r="H60" s="45"/>
      <c r="I60" s="45"/>
      <c r="J60" s="45"/>
      <c r="K60" s="45"/>
      <c r="L60" s="45"/>
      <c r="M60" s="45"/>
      <c r="N60" s="45"/>
      <c r="O60" s="45"/>
      <c r="P60" s="45"/>
    </row>
    <row r="61" spans="1:16" ht="15.95" hidden="1" customHeight="1">
      <c r="A61" s="38"/>
      <c r="B61" s="43"/>
      <c r="C61" s="46"/>
      <c r="D61" s="44"/>
      <c r="E61" s="44"/>
      <c r="F61" s="44"/>
      <c r="G61" s="44"/>
      <c r="H61" s="44"/>
      <c r="I61" s="44"/>
      <c r="J61" s="44"/>
      <c r="K61" s="44"/>
      <c r="L61" s="44"/>
      <c r="M61" s="44"/>
      <c r="N61" s="44"/>
      <c r="O61" s="44"/>
      <c r="P61" s="44"/>
    </row>
    <row r="62" spans="1:16" ht="15.95" hidden="1" customHeight="1">
      <c r="A62" s="38"/>
      <c r="B62" s="43"/>
      <c r="C62" s="46"/>
      <c r="D62" s="45"/>
      <c r="E62" s="45"/>
      <c r="F62" s="45"/>
      <c r="G62" s="45"/>
      <c r="H62" s="45"/>
      <c r="I62" s="45"/>
      <c r="J62" s="45"/>
      <c r="K62" s="45"/>
      <c r="L62" s="45"/>
      <c r="M62" s="45"/>
      <c r="N62" s="45"/>
      <c r="O62" s="45"/>
      <c r="P62" s="45"/>
    </row>
    <row r="63" spans="1:16" ht="15.95" hidden="1" customHeight="1">
      <c r="A63" s="38"/>
      <c r="B63" s="43"/>
      <c r="C63" s="46"/>
      <c r="D63" s="44"/>
      <c r="E63" s="44"/>
      <c r="F63" s="44"/>
      <c r="G63" s="44"/>
      <c r="H63" s="44"/>
      <c r="I63" s="44"/>
      <c r="J63" s="44"/>
      <c r="K63" s="44"/>
      <c r="L63" s="44"/>
      <c r="M63" s="44"/>
      <c r="N63" s="44"/>
      <c r="O63" s="44"/>
      <c r="P63" s="44"/>
    </row>
    <row r="64" spans="1:16" ht="15.95" hidden="1" customHeight="1">
      <c r="A64" s="38"/>
      <c r="B64" s="43"/>
      <c r="C64" s="46"/>
      <c r="D64" s="45"/>
      <c r="E64" s="45"/>
      <c r="F64" s="45"/>
      <c r="G64" s="45"/>
      <c r="H64" s="45"/>
      <c r="I64" s="45"/>
      <c r="J64" s="45"/>
      <c r="K64" s="45"/>
      <c r="L64" s="45"/>
      <c r="M64" s="45"/>
      <c r="N64" s="45"/>
      <c r="O64" s="45"/>
      <c r="P64" s="45"/>
    </row>
    <row r="65" spans="1:16" ht="15.95" hidden="1" customHeight="1">
      <c r="A65" s="38"/>
      <c r="B65" s="43"/>
      <c r="C65" s="46"/>
      <c r="D65" s="44"/>
      <c r="E65" s="44"/>
      <c r="F65" s="44"/>
      <c r="G65" s="44"/>
      <c r="H65" s="44"/>
      <c r="I65" s="44"/>
      <c r="J65" s="44"/>
      <c r="K65" s="44"/>
      <c r="L65" s="44"/>
      <c r="M65" s="44"/>
      <c r="N65" s="44"/>
      <c r="O65" s="44"/>
      <c r="P65" s="44"/>
    </row>
    <row r="66" spans="1:16" ht="15.95" hidden="1" customHeight="1">
      <c r="A66" s="38"/>
      <c r="B66" s="43"/>
      <c r="C66" s="46"/>
      <c r="D66" s="45"/>
      <c r="E66" s="45"/>
      <c r="F66" s="45"/>
      <c r="G66" s="45"/>
      <c r="H66" s="45"/>
      <c r="I66" s="45"/>
      <c r="J66" s="45"/>
      <c r="K66" s="45"/>
      <c r="L66" s="45"/>
      <c r="M66" s="45"/>
      <c r="N66" s="45"/>
      <c r="O66" s="45"/>
      <c r="P66" s="45"/>
    </row>
    <row r="67" spans="1:16" ht="15.95" hidden="1" customHeight="1">
      <c r="A67" s="38"/>
      <c r="B67" s="43"/>
      <c r="C67" s="46"/>
      <c r="D67" s="44"/>
      <c r="E67" s="44"/>
      <c r="F67" s="44"/>
      <c r="G67" s="44"/>
      <c r="H67" s="44"/>
      <c r="I67" s="44"/>
      <c r="J67" s="44"/>
      <c r="K67" s="44"/>
      <c r="L67" s="44"/>
      <c r="M67" s="44"/>
      <c r="N67" s="44"/>
      <c r="O67" s="44"/>
      <c r="P67" s="44"/>
    </row>
    <row r="68" spans="1:16" ht="15.95" hidden="1" customHeight="1">
      <c r="A68" s="38"/>
      <c r="B68" s="43"/>
      <c r="C68" s="46"/>
      <c r="D68" s="45"/>
      <c r="E68" s="45"/>
      <c r="F68" s="45"/>
      <c r="G68" s="45"/>
      <c r="H68" s="45"/>
      <c r="I68" s="45"/>
      <c r="J68" s="45"/>
      <c r="K68" s="45"/>
      <c r="L68" s="45"/>
      <c r="M68" s="45"/>
      <c r="N68" s="45"/>
      <c r="O68" s="45"/>
      <c r="P68" s="45"/>
    </row>
    <row r="69" spans="1:16" ht="15.95" hidden="1" customHeight="1">
      <c r="A69" s="38"/>
      <c r="B69" s="43"/>
      <c r="C69" s="46"/>
      <c r="D69" s="44"/>
      <c r="E69" s="44"/>
      <c r="F69" s="44"/>
      <c r="G69" s="44"/>
      <c r="H69" s="44"/>
      <c r="I69" s="44"/>
      <c r="J69" s="44"/>
      <c r="K69" s="44"/>
      <c r="L69" s="44"/>
      <c r="M69" s="44"/>
      <c r="N69" s="44"/>
      <c r="O69" s="44"/>
      <c r="P69" s="44"/>
    </row>
    <row r="70" spans="1:16" ht="15.95" hidden="1" customHeight="1">
      <c r="A70" s="38"/>
      <c r="B70" s="43"/>
      <c r="C70" s="46"/>
      <c r="D70" s="45"/>
      <c r="E70" s="45"/>
      <c r="F70" s="45"/>
      <c r="G70" s="45"/>
      <c r="H70" s="45"/>
      <c r="I70" s="45"/>
      <c r="J70" s="45"/>
      <c r="K70" s="45"/>
      <c r="L70" s="45"/>
      <c r="M70" s="45"/>
      <c r="N70" s="45"/>
      <c r="O70" s="45"/>
      <c r="P70" s="45"/>
    </row>
    <row r="71" spans="1:16" ht="15.95" hidden="1" customHeight="1">
      <c r="A71" s="38"/>
      <c r="B71" s="43"/>
      <c r="C71" s="46"/>
      <c r="D71" s="44"/>
      <c r="E71" s="44"/>
      <c r="F71" s="44"/>
      <c r="G71" s="44"/>
      <c r="H71" s="44"/>
      <c r="I71" s="44"/>
      <c r="J71" s="44"/>
      <c r="K71" s="44"/>
      <c r="L71" s="44"/>
      <c r="M71" s="44"/>
      <c r="N71" s="44"/>
      <c r="O71" s="44"/>
      <c r="P71" s="44"/>
    </row>
    <row r="72" spans="1:16" ht="15.95" hidden="1" customHeight="1">
      <c r="A72" s="38"/>
      <c r="B72" s="43"/>
      <c r="C72" s="46"/>
      <c r="D72" s="45"/>
      <c r="E72" s="45"/>
      <c r="F72" s="45"/>
      <c r="G72" s="45"/>
      <c r="H72" s="45"/>
      <c r="I72" s="45"/>
      <c r="J72" s="45"/>
      <c r="K72" s="45"/>
      <c r="L72" s="45"/>
      <c r="M72" s="45"/>
      <c r="N72" s="45"/>
      <c r="O72" s="45"/>
      <c r="P72" s="45"/>
    </row>
    <row r="73" spans="1:16" ht="15.95" hidden="1" customHeight="1">
      <c r="A73" s="38"/>
      <c r="B73" s="43"/>
      <c r="C73" s="46"/>
      <c r="D73" s="44"/>
      <c r="E73" s="44"/>
      <c r="F73" s="44"/>
      <c r="G73" s="44"/>
      <c r="H73" s="44"/>
      <c r="I73" s="44"/>
      <c r="J73" s="44"/>
      <c r="K73" s="44"/>
      <c r="L73" s="44"/>
      <c r="M73" s="44"/>
      <c r="N73" s="44"/>
      <c r="O73" s="44"/>
      <c r="P73" s="44"/>
    </row>
    <row r="74" spans="1:16" ht="15.95" hidden="1" customHeight="1">
      <c r="A74" s="38"/>
      <c r="B74" s="43"/>
      <c r="C74" s="46"/>
      <c r="D74" s="45"/>
      <c r="E74" s="45"/>
      <c r="F74" s="45"/>
      <c r="G74" s="45"/>
      <c r="H74" s="45"/>
      <c r="I74" s="45"/>
      <c r="J74" s="45"/>
      <c r="K74" s="45"/>
      <c r="L74" s="45"/>
      <c r="M74" s="45"/>
      <c r="N74" s="45"/>
      <c r="O74" s="45"/>
      <c r="P74" s="45"/>
    </row>
    <row r="75" spans="1:16" ht="15.95" hidden="1" customHeight="1">
      <c r="A75" s="38"/>
      <c r="B75" s="43"/>
      <c r="C75" s="46"/>
      <c r="D75" s="44"/>
      <c r="E75" s="44"/>
      <c r="F75" s="44"/>
      <c r="G75" s="44"/>
      <c r="H75" s="44"/>
      <c r="I75" s="44"/>
      <c r="J75" s="44"/>
      <c r="K75" s="44"/>
      <c r="L75" s="44"/>
      <c r="M75" s="44"/>
      <c r="N75" s="44"/>
      <c r="O75" s="44"/>
      <c r="P75" s="44"/>
    </row>
    <row r="76" spans="1:16" ht="15.95" hidden="1" customHeight="1">
      <c r="A76" s="38"/>
      <c r="B76" s="43"/>
      <c r="C76" s="46"/>
      <c r="D76" s="45"/>
      <c r="E76" s="45"/>
      <c r="F76" s="45"/>
      <c r="G76" s="45"/>
      <c r="H76" s="45"/>
      <c r="I76" s="45"/>
      <c r="J76" s="45"/>
      <c r="K76" s="45"/>
      <c r="L76" s="45"/>
      <c r="M76" s="45"/>
      <c r="N76" s="45"/>
      <c r="O76" s="45"/>
      <c r="P76" s="45"/>
    </row>
    <row r="77" spans="1:16" ht="15.95" hidden="1" customHeight="1">
      <c r="A77" s="38"/>
      <c r="B77" s="43"/>
      <c r="C77" s="46"/>
      <c r="D77" s="44"/>
      <c r="E77" s="44"/>
      <c r="F77" s="44"/>
      <c r="G77" s="44"/>
      <c r="H77" s="44"/>
      <c r="I77" s="44"/>
      <c r="J77" s="44"/>
      <c r="K77" s="44"/>
      <c r="L77" s="44"/>
      <c r="M77" s="44"/>
      <c r="N77" s="44"/>
      <c r="O77" s="44"/>
      <c r="P77" s="44"/>
    </row>
    <row r="78" spans="1:16" ht="15.95" hidden="1" customHeight="1">
      <c r="A78" s="38"/>
      <c r="B78" s="43"/>
      <c r="C78" s="46"/>
      <c r="D78" s="45"/>
      <c r="E78" s="45"/>
      <c r="F78" s="45"/>
      <c r="G78" s="45"/>
      <c r="H78" s="45"/>
      <c r="I78" s="45"/>
      <c r="J78" s="45"/>
      <c r="K78" s="45"/>
      <c r="L78" s="45"/>
      <c r="M78" s="45"/>
      <c r="N78" s="45"/>
      <c r="O78" s="45"/>
      <c r="P78" s="45"/>
    </row>
    <row r="79" spans="1:16" ht="15.95" hidden="1" customHeight="1">
      <c r="A79" s="38"/>
      <c r="B79" s="43"/>
      <c r="C79" s="46"/>
      <c r="D79" s="44"/>
      <c r="E79" s="44"/>
      <c r="F79" s="44"/>
      <c r="G79" s="44"/>
      <c r="H79" s="44"/>
      <c r="I79" s="44"/>
      <c r="J79" s="44"/>
      <c r="K79" s="44"/>
      <c r="L79" s="44"/>
      <c r="M79" s="44"/>
      <c r="N79" s="44"/>
      <c r="O79" s="44"/>
      <c r="P79" s="44"/>
    </row>
    <row r="80" spans="1:16" ht="15.95" hidden="1" customHeight="1">
      <c r="A80" s="38"/>
      <c r="B80" s="43"/>
      <c r="C80" s="46"/>
      <c r="D80" s="45"/>
      <c r="E80" s="45"/>
      <c r="F80" s="45"/>
      <c r="G80" s="45"/>
      <c r="H80" s="45"/>
      <c r="I80" s="45"/>
      <c r="J80" s="45"/>
      <c r="K80" s="45"/>
      <c r="L80" s="45"/>
      <c r="M80" s="45"/>
      <c r="N80" s="45"/>
      <c r="O80" s="45"/>
      <c r="P80" s="45"/>
    </row>
    <row r="81" spans="1:16" ht="15.95" hidden="1" customHeight="1">
      <c r="A81" s="38"/>
      <c r="B81" s="43"/>
      <c r="C81" s="46"/>
      <c r="D81" s="44"/>
      <c r="E81" s="44"/>
      <c r="F81" s="44"/>
      <c r="G81" s="44"/>
      <c r="H81" s="44"/>
      <c r="I81" s="44"/>
      <c r="J81" s="44"/>
      <c r="K81" s="44"/>
      <c r="L81" s="44"/>
      <c r="M81" s="44"/>
      <c r="N81" s="44"/>
      <c r="O81" s="44"/>
      <c r="P81" s="44"/>
    </row>
    <row r="82" spans="1:16" ht="15.95" hidden="1" customHeight="1">
      <c r="A82" s="38"/>
      <c r="B82" s="43"/>
      <c r="C82" s="46"/>
      <c r="D82" s="45"/>
      <c r="E82" s="45"/>
      <c r="F82" s="45"/>
      <c r="G82" s="45"/>
      <c r="H82" s="45"/>
      <c r="I82" s="45"/>
      <c r="J82" s="45"/>
      <c r="K82" s="45"/>
      <c r="L82" s="45"/>
      <c r="M82" s="45"/>
      <c r="N82" s="45"/>
      <c r="O82" s="45"/>
      <c r="P82" s="45"/>
    </row>
    <row r="83" spans="1:16" ht="15.95" hidden="1" customHeight="1">
      <c r="A83" s="38"/>
      <c r="B83" s="43"/>
      <c r="C83" s="46"/>
      <c r="D83" s="44"/>
      <c r="E83" s="44"/>
      <c r="F83" s="44"/>
      <c r="G83" s="44"/>
      <c r="H83" s="44"/>
      <c r="I83" s="44"/>
      <c r="J83" s="44"/>
      <c r="K83" s="44"/>
      <c r="L83" s="44"/>
      <c r="M83" s="44"/>
      <c r="N83" s="44"/>
      <c r="O83" s="44"/>
      <c r="P83" s="44"/>
    </row>
    <row r="84" spans="1:16" ht="15.95" hidden="1" customHeight="1">
      <c r="A84" s="38"/>
      <c r="B84" s="43"/>
      <c r="C84" s="46"/>
      <c r="D84" s="45"/>
      <c r="E84" s="45"/>
      <c r="F84" s="45"/>
      <c r="G84" s="45"/>
      <c r="H84" s="45"/>
      <c r="I84" s="45"/>
      <c r="J84" s="45"/>
      <c r="K84" s="45"/>
      <c r="L84" s="45"/>
      <c r="M84" s="45"/>
      <c r="N84" s="45"/>
      <c r="O84" s="45"/>
      <c r="P84" s="45"/>
    </row>
    <row r="85" spans="1:16" ht="15.95" hidden="1" customHeight="1">
      <c r="A85" s="38"/>
      <c r="B85" s="43"/>
      <c r="C85" s="46"/>
      <c r="D85" s="44"/>
      <c r="E85" s="44"/>
      <c r="F85" s="44"/>
      <c r="G85" s="44"/>
      <c r="H85" s="44"/>
      <c r="I85" s="44"/>
      <c r="J85" s="44"/>
      <c r="K85" s="44"/>
      <c r="L85" s="44"/>
      <c r="M85" s="44"/>
      <c r="N85" s="44"/>
      <c r="O85" s="44"/>
      <c r="P85" s="44"/>
    </row>
    <row r="86" spans="1:16" ht="15.95" hidden="1" customHeight="1">
      <c r="A86" s="38"/>
      <c r="B86" s="43"/>
      <c r="C86" s="46"/>
      <c r="D86" s="45"/>
      <c r="E86" s="45"/>
      <c r="F86" s="45"/>
      <c r="G86" s="45"/>
      <c r="H86" s="45"/>
      <c r="I86" s="45"/>
      <c r="J86" s="45"/>
      <c r="K86" s="45"/>
      <c r="L86" s="45"/>
      <c r="M86" s="45"/>
      <c r="N86" s="45"/>
      <c r="O86" s="45"/>
      <c r="P86" s="45"/>
    </row>
    <row r="87" spans="1:16" ht="15.95" hidden="1" customHeight="1">
      <c r="A87" s="38"/>
      <c r="B87" s="43"/>
      <c r="C87" s="46"/>
      <c r="D87" s="44"/>
      <c r="E87" s="44"/>
      <c r="F87" s="44"/>
      <c r="G87" s="44"/>
      <c r="H87" s="44"/>
      <c r="I87" s="44"/>
      <c r="J87" s="44"/>
      <c r="K87" s="44"/>
      <c r="L87" s="44"/>
      <c r="M87" s="44"/>
      <c r="N87" s="44"/>
      <c r="O87" s="44"/>
      <c r="P87" s="44"/>
    </row>
    <row r="88" spans="1:16" ht="15.95" hidden="1" customHeight="1">
      <c r="A88" s="38"/>
      <c r="B88" s="43"/>
      <c r="C88" s="46"/>
      <c r="D88" s="45"/>
      <c r="E88" s="45"/>
      <c r="F88" s="45"/>
      <c r="G88" s="45"/>
      <c r="H88" s="45"/>
      <c r="I88" s="45"/>
      <c r="J88" s="45"/>
      <c r="K88" s="45"/>
      <c r="L88" s="45"/>
      <c r="M88" s="45"/>
      <c r="N88" s="45"/>
      <c r="O88" s="45"/>
      <c r="P88" s="45"/>
    </row>
    <row r="89" spans="1:16" ht="15.95" hidden="1" customHeight="1">
      <c r="A89" s="38"/>
      <c r="B89" s="43"/>
      <c r="C89" s="46"/>
      <c r="D89" s="44"/>
      <c r="E89" s="44"/>
      <c r="F89" s="44"/>
      <c r="G89" s="44"/>
      <c r="H89" s="44"/>
      <c r="I89" s="44"/>
      <c r="J89" s="44"/>
      <c r="K89" s="44"/>
      <c r="L89" s="44"/>
      <c r="M89" s="44"/>
      <c r="N89" s="44"/>
      <c r="O89" s="44"/>
      <c r="P89" s="44"/>
    </row>
    <row r="90" spans="1:16" ht="15.95" hidden="1" customHeight="1">
      <c r="A90" s="38"/>
      <c r="B90" s="43"/>
      <c r="C90" s="46"/>
      <c r="D90" s="45"/>
      <c r="E90" s="45"/>
      <c r="F90" s="45"/>
      <c r="G90" s="45"/>
      <c r="H90" s="45"/>
      <c r="I90" s="45"/>
      <c r="J90" s="45"/>
      <c r="K90" s="45"/>
      <c r="L90" s="45"/>
      <c r="M90" s="45"/>
      <c r="N90" s="45"/>
      <c r="O90" s="45"/>
      <c r="P90" s="45"/>
    </row>
    <row r="91" spans="1:16" ht="15.95" hidden="1" customHeight="1">
      <c r="A91" s="38"/>
      <c r="B91" s="43"/>
      <c r="C91" s="46"/>
      <c r="D91" s="44"/>
      <c r="E91" s="44"/>
      <c r="F91" s="44"/>
      <c r="G91" s="44"/>
      <c r="H91" s="44"/>
      <c r="I91" s="44"/>
      <c r="J91" s="44"/>
      <c r="K91" s="44"/>
      <c r="L91" s="44"/>
      <c r="M91" s="44"/>
      <c r="N91" s="44"/>
      <c r="O91" s="44"/>
      <c r="P91" s="44"/>
    </row>
    <row r="92" spans="1:16" ht="15.95" hidden="1" customHeight="1">
      <c r="A92" s="38"/>
      <c r="B92" s="43"/>
      <c r="C92" s="46"/>
      <c r="D92" s="45"/>
      <c r="E92" s="45"/>
      <c r="F92" s="45"/>
      <c r="G92" s="45"/>
      <c r="H92" s="45"/>
      <c r="I92" s="45"/>
      <c r="J92" s="45"/>
      <c r="K92" s="45"/>
      <c r="L92" s="45"/>
      <c r="M92" s="45"/>
      <c r="N92" s="45"/>
      <c r="O92" s="45"/>
      <c r="P92" s="45"/>
    </row>
    <row r="93" spans="1:16" ht="15.95" hidden="1" customHeight="1">
      <c r="A93" s="38"/>
      <c r="B93" s="43"/>
      <c r="C93" s="46"/>
      <c r="D93" s="44"/>
      <c r="E93" s="44"/>
      <c r="F93" s="44"/>
      <c r="G93" s="44"/>
      <c r="H93" s="44"/>
      <c r="I93" s="44"/>
      <c r="J93" s="44"/>
      <c r="K93" s="44"/>
      <c r="L93" s="44"/>
      <c r="M93" s="44"/>
      <c r="N93" s="44"/>
      <c r="O93" s="44"/>
      <c r="P93" s="44"/>
    </row>
    <row r="94" spans="1:16" ht="15.95" hidden="1" customHeight="1">
      <c r="A94" s="38"/>
      <c r="B94" s="43"/>
      <c r="C94" s="46"/>
      <c r="D94" s="45"/>
      <c r="E94" s="45"/>
      <c r="F94" s="45"/>
      <c r="G94" s="45"/>
      <c r="H94" s="45"/>
      <c r="I94" s="45"/>
      <c r="J94" s="45"/>
      <c r="K94" s="45"/>
      <c r="L94" s="45"/>
      <c r="M94" s="45"/>
      <c r="N94" s="45"/>
      <c r="O94" s="45"/>
      <c r="P94" s="45"/>
    </row>
    <row r="95" spans="1:16" ht="15.95" hidden="1" customHeight="1">
      <c r="A95" s="38"/>
      <c r="B95" s="43"/>
      <c r="C95" s="46"/>
      <c r="D95" s="44"/>
      <c r="E95" s="44"/>
      <c r="F95" s="44"/>
      <c r="G95" s="44"/>
      <c r="H95" s="44"/>
      <c r="I95" s="44"/>
      <c r="J95" s="44"/>
      <c r="K95" s="44"/>
      <c r="L95" s="44"/>
      <c r="M95" s="44"/>
      <c r="N95" s="44"/>
      <c r="O95" s="44"/>
      <c r="P95" s="44"/>
    </row>
    <row r="96" spans="1:16" ht="15.95" hidden="1" customHeight="1">
      <c r="A96" s="38"/>
      <c r="B96" s="43"/>
      <c r="C96" s="46"/>
      <c r="D96" s="45"/>
      <c r="E96" s="45"/>
      <c r="F96" s="45"/>
      <c r="G96" s="45"/>
      <c r="H96" s="45"/>
      <c r="I96" s="45"/>
      <c r="J96" s="45"/>
      <c r="K96" s="45"/>
      <c r="L96" s="45"/>
      <c r="M96" s="45"/>
      <c r="N96" s="45"/>
      <c r="O96" s="45"/>
      <c r="P96" s="45"/>
    </row>
    <row r="97" spans="1:16" ht="15.95" hidden="1" customHeight="1">
      <c r="A97" s="38"/>
      <c r="B97" s="43"/>
      <c r="C97" s="46"/>
      <c r="D97" s="44"/>
      <c r="E97" s="44"/>
      <c r="F97" s="44"/>
      <c r="G97" s="44"/>
      <c r="H97" s="44"/>
      <c r="I97" s="44"/>
      <c r="J97" s="44"/>
      <c r="K97" s="44"/>
      <c r="L97" s="44"/>
      <c r="M97" s="44"/>
      <c r="N97" s="44"/>
      <c r="O97" s="44"/>
      <c r="P97" s="44"/>
    </row>
    <row r="98" spans="1:16" ht="15.95" hidden="1" customHeight="1">
      <c r="A98" s="38"/>
      <c r="B98" s="43"/>
      <c r="C98" s="46"/>
      <c r="D98" s="45"/>
      <c r="E98" s="45"/>
      <c r="F98" s="45"/>
      <c r="G98" s="45"/>
      <c r="H98" s="45"/>
      <c r="I98" s="45"/>
      <c r="J98" s="45"/>
      <c r="K98" s="45"/>
      <c r="L98" s="45"/>
      <c r="M98" s="45"/>
      <c r="N98" s="45"/>
      <c r="O98" s="45"/>
      <c r="P98" s="45"/>
    </row>
    <row r="99" spans="1:16" ht="15.95" hidden="1" customHeight="1">
      <c r="A99" s="38"/>
      <c r="B99" s="43"/>
      <c r="C99" s="46"/>
      <c r="D99" s="44"/>
      <c r="E99" s="44"/>
      <c r="F99" s="44"/>
      <c r="G99" s="44"/>
      <c r="H99" s="44"/>
      <c r="I99" s="44"/>
      <c r="J99" s="44"/>
      <c r="K99" s="44"/>
      <c r="L99" s="44"/>
      <c r="M99" s="44"/>
      <c r="N99" s="44"/>
      <c r="O99" s="44"/>
      <c r="P99" s="44"/>
    </row>
    <row r="100" spans="1:16" ht="15.95" hidden="1" customHeight="1">
      <c r="A100" s="38"/>
      <c r="B100" s="43"/>
      <c r="C100" s="46"/>
      <c r="D100" s="45"/>
      <c r="E100" s="45"/>
      <c r="F100" s="45"/>
      <c r="G100" s="45"/>
      <c r="H100" s="45"/>
      <c r="I100" s="45"/>
      <c r="J100" s="45"/>
      <c r="K100" s="45"/>
      <c r="L100" s="45"/>
      <c r="M100" s="45"/>
      <c r="N100" s="45"/>
      <c r="O100" s="45"/>
      <c r="P100" s="45"/>
    </row>
    <row r="101" spans="1:16" ht="15.95" hidden="1" customHeight="1">
      <c r="A101" s="38"/>
      <c r="B101" s="43"/>
      <c r="C101" s="46"/>
      <c r="D101" s="44"/>
      <c r="E101" s="44"/>
      <c r="F101" s="44"/>
      <c r="G101" s="44"/>
      <c r="H101" s="44"/>
      <c r="I101" s="44"/>
      <c r="J101" s="44"/>
      <c r="K101" s="44"/>
      <c r="L101" s="44"/>
      <c r="M101" s="44"/>
      <c r="N101" s="44"/>
      <c r="O101" s="44"/>
      <c r="P101" s="44"/>
    </row>
    <row r="102" spans="1:16" ht="15.95" hidden="1" customHeight="1">
      <c r="A102" s="38"/>
      <c r="B102" s="43"/>
      <c r="C102" s="46"/>
      <c r="D102" s="45"/>
      <c r="E102" s="45"/>
      <c r="F102" s="45"/>
      <c r="G102" s="45"/>
      <c r="H102" s="45"/>
      <c r="I102" s="45"/>
      <c r="J102" s="45"/>
      <c r="K102" s="45"/>
      <c r="L102" s="45"/>
      <c r="M102" s="45"/>
      <c r="N102" s="45"/>
      <c r="O102" s="45"/>
      <c r="P102" s="45"/>
    </row>
    <row r="103" spans="1:16" ht="15.95" hidden="1" customHeight="1">
      <c r="A103" s="38"/>
      <c r="B103" s="43"/>
      <c r="C103" s="46"/>
      <c r="D103" s="44"/>
      <c r="E103" s="44"/>
      <c r="F103" s="44"/>
      <c r="G103" s="44"/>
      <c r="H103" s="44"/>
      <c r="I103" s="44"/>
      <c r="J103" s="44"/>
      <c r="K103" s="44"/>
      <c r="L103" s="44"/>
      <c r="M103" s="44"/>
      <c r="N103" s="44"/>
      <c r="O103" s="44"/>
      <c r="P103" s="44"/>
    </row>
    <row r="104" spans="1:16" ht="15.95" hidden="1" customHeight="1">
      <c r="A104" s="38"/>
      <c r="B104" s="43"/>
      <c r="C104" s="46"/>
      <c r="D104" s="45"/>
      <c r="E104" s="45"/>
      <c r="F104" s="45"/>
      <c r="G104" s="45"/>
      <c r="H104" s="45"/>
      <c r="I104" s="45"/>
      <c r="J104" s="45"/>
      <c r="K104" s="45"/>
      <c r="L104" s="45"/>
      <c r="M104" s="45"/>
      <c r="N104" s="45"/>
      <c r="O104" s="45"/>
      <c r="P104" s="45"/>
    </row>
    <row r="105" spans="1:16" ht="15.95" hidden="1" customHeight="1">
      <c r="A105" s="38"/>
      <c r="B105" s="43"/>
      <c r="C105" s="46"/>
      <c r="D105" s="44"/>
      <c r="E105" s="44"/>
      <c r="F105" s="44"/>
      <c r="G105" s="44"/>
      <c r="H105" s="44"/>
      <c r="I105" s="44"/>
      <c r="J105" s="44"/>
      <c r="K105" s="44"/>
      <c r="L105" s="44"/>
      <c r="M105" s="44"/>
      <c r="N105" s="44"/>
      <c r="O105" s="44"/>
      <c r="P105" s="44"/>
    </row>
    <row r="106" spans="1:16" ht="15.95" hidden="1" customHeight="1">
      <c r="A106" s="38"/>
      <c r="B106" s="43"/>
      <c r="C106" s="46"/>
      <c r="D106" s="45"/>
      <c r="E106" s="45"/>
      <c r="F106" s="45"/>
      <c r="G106" s="45"/>
      <c r="H106" s="45"/>
      <c r="I106" s="45"/>
      <c r="J106" s="45"/>
      <c r="K106" s="45"/>
      <c r="L106" s="45"/>
      <c r="M106" s="45"/>
      <c r="N106" s="45"/>
      <c r="O106" s="45"/>
      <c r="P106" s="45"/>
    </row>
    <row r="107" spans="1:16" ht="15.95" hidden="1" customHeight="1">
      <c r="A107" s="38"/>
      <c r="B107" s="43"/>
      <c r="C107" s="46"/>
      <c r="D107" s="44"/>
      <c r="E107" s="44"/>
      <c r="F107" s="44"/>
      <c r="G107" s="44"/>
      <c r="H107" s="44"/>
      <c r="I107" s="44"/>
      <c r="J107" s="44"/>
      <c r="K107" s="44"/>
      <c r="L107" s="44"/>
      <c r="M107" s="44"/>
      <c r="N107" s="44"/>
      <c r="O107" s="44"/>
      <c r="P107" s="44"/>
    </row>
    <row r="108" spans="1:16" ht="15.95" hidden="1" customHeight="1">
      <c r="A108" s="38"/>
      <c r="B108" s="43"/>
      <c r="C108" s="46"/>
      <c r="D108" s="45"/>
      <c r="E108" s="45"/>
      <c r="F108" s="45"/>
      <c r="G108" s="45"/>
      <c r="H108" s="45"/>
      <c r="I108" s="45"/>
      <c r="J108" s="45"/>
      <c r="K108" s="45"/>
      <c r="L108" s="45"/>
      <c r="M108" s="45"/>
      <c r="N108" s="45"/>
      <c r="O108" s="45"/>
      <c r="P108" s="45"/>
    </row>
    <row r="109" spans="1:16" ht="15.95" hidden="1" customHeight="1">
      <c r="A109" s="38"/>
      <c r="B109" s="43"/>
      <c r="C109" s="46"/>
      <c r="D109" s="44"/>
      <c r="E109" s="44"/>
      <c r="F109" s="44"/>
      <c r="G109" s="44"/>
      <c r="H109" s="44"/>
      <c r="I109" s="44"/>
      <c r="J109" s="44"/>
      <c r="K109" s="44"/>
      <c r="L109" s="44"/>
      <c r="M109" s="44"/>
      <c r="N109" s="44"/>
      <c r="O109" s="44"/>
      <c r="P109" s="44"/>
    </row>
    <row r="110" spans="1:16" ht="15.95" hidden="1" customHeight="1">
      <c r="A110" s="38"/>
      <c r="B110" s="43"/>
      <c r="C110" s="46"/>
      <c r="D110" s="45"/>
      <c r="E110" s="45"/>
      <c r="F110" s="45"/>
      <c r="G110" s="45"/>
      <c r="H110" s="45"/>
      <c r="I110" s="45"/>
      <c r="J110" s="45"/>
      <c r="K110" s="45"/>
      <c r="L110" s="45"/>
      <c r="M110" s="45"/>
      <c r="N110" s="45"/>
      <c r="O110" s="45"/>
      <c r="P110" s="45"/>
    </row>
    <row r="111" spans="1:16" ht="15.95" hidden="1" customHeight="1">
      <c r="A111" s="38"/>
      <c r="B111" s="43"/>
      <c r="C111" s="46"/>
      <c r="D111" s="44"/>
      <c r="E111" s="44"/>
      <c r="F111" s="44"/>
      <c r="G111" s="44"/>
      <c r="H111" s="44"/>
      <c r="I111" s="44"/>
      <c r="J111" s="44"/>
      <c r="K111" s="44"/>
      <c r="L111" s="44"/>
      <c r="M111" s="44"/>
      <c r="N111" s="44"/>
      <c r="O111" s="44"/>
      <c r="P111" s="44"/>
    </row>
    <row r="112" spans="1:16" ht="15.95" hidden="1" customHeight="1">
      <c r="A112" s="38"/>
      <c r="B112" s="43"/>
      <c r="C112" s="46"/>
      <c r="D112" s="45"/>
      <c r="E112" s="45"/>
      <c r="F112" s="45"/>
      <c r="G112" s="45"/>
      <c r="H112" s="45"/>
      <c r="I112" s="45"/>
      <c r="J112" s="45"/>
      <c r="K112" s="45"/>
      <c r="L112" s="45"/>
      <c r="M112" s="45"/>
      <c r="N112" s="45"/>
      <c r="O112" s="45"/>
      <c r="P112" s="45"/>
    </row>
    <row r="113" spans="1:16" ht="15.95" hidden="1" customHeight="1">
      <c r="A113" s="38"/>
      <c r="B113" s="43"/>
      <c r="C113" s="46"/>
      <c r="D113" s="44"/>
      <c r="E113" s="44"/>
      <c r="F113" s="44"/>
      <c r="G113" s="44"/>
      <c r="H113" s="44"/>
      <c r="I113" s="44"/>
      <c r="J113" s="44"/>
      <c r="K113" s="44"/>
      <c r="L113" s="44"/>
      <c r="M113" s="44"/>
      <c r="N113" s="44"/>
      <c r="O113" s="44"/>
      <c r="P113" s="44"/>
    </row>
    <row r="114" spans="1:16" ht="15.95" hidden="1" customHeight="1">
      <c r="A114" s="38"/>
      <c r="B114" s="43"/>
      <c r="C114" s="46"/>
      <c r="D114" s="45"/>
      <c r="E114" s="45"/>
      <c r="F114" s="45"/>
      <c r="G114" s="45"/>
      <c r="H114" s="45"/>
      <c r="I114" s="45"/>
      <c r="J114" s="45"/>
      <c r="K114" s="45"/>
      <c r="L114" s="45"/>
      <c r="M114" s="45"/>
      <c r="N114" s="45"/>
      <c r="O114" s="45"/>
      <c r="P114" s="45"/>
    </row>
    <row r="115" spans="1:16" ht="15.95" hidden="1" customHeight="1">
      <c r="A115" s="38"/>
      <c r="B115" s="43"/>
      <c r="C115" s="46"/>
      <c r="D115" s="44"/>
      <c r="E115" s="44"/>
      <c r="F115" s="44"/>
      <c r="G115" s="44"/>
      <c r="H115" s="44"/>
      <c r="I115" s="44"/>
      <c r="J115" s="44"/>
      <c r="K115" s="44"/>
      <c r="L115" s="44"/>
      <c r="M115" s="44"/>
      <c r="N115" s="44"/>
      <c r="O115" s="44"/>
      <c r="P115" s="44"/>
    </row>
    <row r="116" spans="1:16" ht="15.95" hidden="1" customHeight="1">
      <c r="A116" s="38"/>
      <c r="B116" s="43"/>
      <c r="C116" s="46"/>
      <c r="D116" s="45"/>
      <c r="E116" s="45"/>
      <c r="F116" s="45"/>
      <c r="G116" s="45"/>
      <c r="H116" s="45"/>
      <c r="I116" s="45"/>
      <c r="J116" s="45"/>
      <c r="K116" s="45"/>
      <c r="L116" s="45"/>
      <c r="M116" s="45"/>
      <c r="N116" s="45"/>
      <c r="O116" s="45"/>
      <c r="P116" s="45"/>
    </row>
    <row r="117" spans="1:16" ht="15.95" hidden="1" customHeight="1">
      <c r="A117" s="38"/>
      <c r="B117" s="43"/>
      <c r="C117" s="46"/>
      <c r="D117" s="44"/>
      <c r="E117" s="44"/>
      <c r="F117" s="44"/>
      <c r="G117" s="44"/>
      <c r="H117" s="44"/>
      <c r="I117" s="44"/>
      <c r="J117" s="44"/>
      <c r="K117" s="44"/>
      <c r="L117" s="44"/>
      <c r="M117" s="44"/>
      <c r="N117" s="44"/>
      <c r="O117" s="44"/>
      <c r="P117" s="44"/>
    </row>
    <row r="118" spans="1:16" ht="15.95" hidden="1" customHeight="1">
      <c r="A118" s="38"/>
      <c r="B118" s="43"/>
      <c r="C118" s="46"/>
      <c r="D118" s="45"/>
      <c r="E118" s="45"/>
      <c r="F118" s="45"/>
      <c r="G118" s="45"/>
      <c r="H118" s="45"/>
      <c r="I118" s="45"/>
      <c r="J118" s="45"/>
      <c r="K118" s="45"/>
      <c r="L118" s="45"/>
      <c r="M118" s="45"/>
      <c r="N118" s="45"/>
      <c r="O118" s="45"/>
      <c r="P118" s="45"/>
    </row>
    <row r="119" spans="1:16" ht="15.95" hidden="1" customHeight="1">
      <c r="A119" s="38"/>
      <c r="B119" s="43"/>
      <c r="C119" s="46"/>
      <c r="D119" s="44"/>
      <c r="E119" s="44"/>
      <c r="F119" s="44"/>
      <c r="G119" s="44"/>
      <c r="H119" s="44"/>
      <c r="I119" s="44"/>
      <c r="J119" s="44"/>
      <c r="K119" s="44"/>
      <c r="L119" s="44"/>
      <c r="M119" s="44"/>
      <c r="N119" s="44"/>
      <c r="O119" s="44"/>
      <c r="P119" s="44"/>
    </row>
    <row r="120" spans="1:16" ht="15.95" hidden="1" customHeight="1">
      <c r="A120" s="38"/>
      <c r="B120" s="43"/>
      <c r="C120" s="46"/>
      <c r="D120" s="45"/>
      <c r="E120" s="45"/>
      <c r="F120" s="45"/>
      <c r="G120" s="45"/>
      <c r="H120" s="45"/>
      <c r="I120" s="45"/>
      <c r="J120" s="45"/>
      <c r="K120" s="45"/>
      <c r="L120" s="45"/>
      <c r="M120" s="45"/>
      <c r="N120" s="45"/>
      <c r="O120" s="45"/>
      <c r="P120" s="45"/>
    </row>
    <row r="121" spans="1:16" ht="15.95" hidden="1" customHeight="1">
      <c r="A121" s="38"/>
      <c r="B121" s="43"/>
      <c r="C121" s="46"/>
      <c r="D121" s="44"/>
      <c r="E121" s="44"/>
      <c r="F121" s="44"/>
      <c r="G121" s="44"/>
      <c r="H121" s="44"/>
      <c r="I121" s="44"/>
      <c r="J121" s="44"/>
      <c r="K121" s="44"/>
      <c r="L121" s="44"/>
      <c r="M121" s="44"/>
      <c r="N121" s="44"/>
      <c r="O121" s="44"/>
      <c r="P121" s="44"/>
    </row>
    <row r="122" spans="1:16" ht="15.95" hidden="1" customHeight="1">
      <c r="A122" s="38"/>
      <c r="B122" s="43"/>
      <c r="C122" s="46"/>
      <c r="D122" s="45"/>
      <c r="E122" s="45"/>
      <c r="F122" s="45"/>
      <c r="G122" s="45"/>
      <c r="H122" s="45"/>
      <c r="I122" s="45"/>
      <c r="J122" s="45"/>
      <c r="K122" s="45"/>
      <c r="L122" s="45"/>
      <c r="M122" s="45"/>
      <c r="N122" s="45"/>
      <c r="O122" s="45"/>
      <c r="P122" s="45"/>
    </row>
    <row r="123" spans="1:16" ht="15.95" hidden="1" customHeight="1">
      <c r="A123" s="38"/>
      <c r="B123" s="43"/>
      <c r="C123" s="46"/>
      <c r="D123" s="44"/>
      <c r="E123" s="44"/>
      <c r="F123" s="44"/>
      <c r="G123" s="44"/>
      <c r="H123" s="44"/>
      <c r="I123" s="44"/>
      <c r="J123" s="44"/>
      <c r="K123" s="44"/>
      <c r="L123" s="44"/>
      <c r="M123" s="44"/>
      <c r="N123" s="44"/>
      <c r="O123" s="44"/>
      <c r="P123" s="44"/>
    </row>
    <row r="124" spans="1:16" ht="15.95" hidden="1" customHeight="1">
      <c r="A124" s="38"/>
      <c r="B124" s="43"/>
      <c r="C124" s="46"/>
      <c r="D124" s="45"/>
      <c r="E124" s="45"/>
      <c r="F124" s="45"/>
      <c r="G124" s="45"/>
      <c r="H124" s="45"/>
      <c r="I124" s="45"/>
      <c r="J124" s="45"/>
      <c r="K124" s="45"/>
      <c r="L124" s="45"/>
      <c r="M124" s="45"/>
      <c r="N124" s="45"/>
      <c r="O124" s="45"/>
      <c r="P124" s="45"/>
    </row>
    <row r="125" spans="1:16" ht="15.95" hidden="1" customHeight="1">
      <c r="A125" s="38"/>
      <c r="B125" s="43"/>
      <c r="C125" s="46"/>
      <c r="D125" s="44"/>
      <c r="E125" s="44"/>
      <c r="F125" s="44"/>
      <c r="G125" s="44"/>
      <c r="H125" s="44"/>
      <c r="I125" s="44"/>
      <c r="J125" s="44"/>
      <c r="K125" s="44"/>
      <c r="L125" s="44"/>
      <c r="M125" s="44"/>
      <c r="N125" s="44"/>
      <c r="O125" s="44"/>
      <c r="P125" s="44"/>
    </row>
    <row r="126" spans="1:16" ht="15.95" hidden="1" customHeight="1">
      <c r="A126" s="38"/>
      <c r="B126" s="43"/>
      <c r="C126" s="46"/>
      <c r="D126" s="45"/>
      <c r="E126" s="45"/>
      <c r="F126" s="45"/>
      <c r="G126" s="45"/>
      <c r="H126" s="45"/>
      <c r="I126" s="45"/>
      <c r="J126" s="45"/>
      <c r="K126" s="45"/>
      <c r="L126" s="45"/>
      <c r="M126" s="45"/>
      <c r="N126" s="45"/>
      <c r="O126" s="45"/>
      <c r="P126" s="45"/>
    </row>
    <row r="127" spans="1:16" ht="15.95" hidden="1" customHeight="1">
      <c r="A127" s="38"/>
      <c r="B127" s="43"/>
      <c r="C127" s="46"/>
      <c r="D127" s="44"/>
      <c r="E127" s="44"/>
      <c r="F127" s="44"/>
      <c r="G127" s="44"/>
      <c r="H127" s="44"/>
      <c r="I127" s="44"/>
      <c r="J127" s="44"/>
      <c r="K127" s="44"/>
      <c r="L127" s="44"/>
      <c r="M127" s="44"/>
      <c r="N127" s="44"/>
      <c r="O127" s="44"/>
      <c r="P127" s="44"/>
    </row>
    <row r="128" spans="1:16" ht="15.95" hidden="1" customHeight="1">
      <c r="A128" s="38"/>
      <c r="B128" s="43"/>
      <c r="C128" s="46"/>
      <c r="D128" s="45"/>
      <c r="E128" s="45"/>
      <c r="F128" s="45"/>
      <c r="G128" s="45"/>
      <c r="H128" s="45"/>
      <c r="I128" s="45"/>
      <c r="J128" s="45"/>
      <c r="K128" s="45"/>
      <c r="L128" s="45"/>
      <c r="M128" s="45"/>
      <c r="N128" s="45"/>
      <c r="O128" s="45"/>
      <c r="P128" s="45"/>
    </row>
    <row r="129" spans="1:16" ht="15.95" hidden="1" customHeight="1">
      <c r="A129" s="38"/>
      <c r="B129" s="43"/>
      <c r="C129" s="46"/>
      <c r="D129" s="44"/>
      <c r="E129" s="44"/>
      <c r="F129" s="44"/>
      <c r="G129" s="44"/>
      <c r="H129" s="44"/>
      <c r="I129" s="44"/>
      <c r="J129" s="44"/>
      <c r="K129" s="44"/>
      <c r="L129" s="44"/>
      <c r="M129" s="44"/>
      <c r="N129" s="44"/>
      <c r="O129" s="44"/>
      <c r="P129" s="44"/>
    </row>
    <row r="130" spans="1:16" ht="15.95" hidden="1" customHeight="1">
      <c r="A130" s="38"/>
      <c r="B130" s="43"/>
      <c r="C130" s="46"/>
      <c r="D130" s="45"/>
      <c r="E130" s="45"/>
      <c r="F130" s="45"/>
      <c r="G130" s="45"/>
      <c r="H130" s="45"/>
      <c r="I130" s="45"/>
      <c r="J130" s="45"/>
      <c r="K130" s="45"/>
      <c r="L130" s="45"/>
      <c r="M130" s="45"/>
      <c r="N130" s="45"/>
      <c r="O130" s="45"/>
      <c r="P130" s="45"/>
    </row>
    <row r="131" spans="1:16" ht="15.95" hidden="1" customHeight="1">
      <c r="A131" s="38"/>
      <c r="B131" s="43"/>
      <c r="C131" s="46"/>
      <c r="D131" s="44"/>
      <c r="E131" s="44"/>
      <c r="F131" s="44"/>
      <c r="G131" s="44"/>
      <c r="H131" s="44"/>
      <c r="I131" s="44"/>
      <c r="J131" s="44"/>
      <c r="K131" s="44"/>
      <c r="L131" s="44"/>
      <c r="M131" s="44"/>
      <c r="N131" s="44"/>
      <c r="O131" s="44"/>
      <c r="P131" s="44"/>
    </row>
    <row r="132" spans="1:16" ht="15.95" hidden="1" customHeight="1">
      <c r="A132" s="38"/>
      <c r="B132" s="43"/>
      <c r="C132" s="46"/>
      <c r="D132" s="45"/>
      <c r="E132" s="45"/>
      <c r="F132" s="45"/>
      <c r="G132" s="45"/>
      <c r="H132" s="45"/>
      <c r="I132" s="45"/>
      <c r="J132" s="45"/>
      <c r="K132" s="45"/>
      <c r="L132" s="45"/>
      <c r="M132" s="45"/>
      <c r="N132" s="45"/>
      <c r="O132" s="45"/>
      <c r="P132" s="45"/>
    </row>
    <row r="133" spans="1:16" ht="15.95" hidden="1" customHeight="1">
      <c r="A133" s="38"/>
      <c r="B133" s="43"/>
      <c r="C133" s="46"/>
      <c r="D133" s="44"/>
      <c r="E133" s="44"/>
      <c r="F133" s="44"/>
      <c r="G133" s="44"/>
      <c r="H133" s="44"/>
      <c r="I133" s="44"/>
      <c r="J133" s="44"/>
      <c r="K133" s="44"/>
      <c r="L133" s="44"/>
      <c r="M133" s="44"/>
      <c r="N133" s="44"/>
      <c r="O133" s="44"/>
      <c r="P133" s="44"/>
    </row>
    <row r="134" spans="1:16" ht="15.95" hidden="1" customHeight="1">
      <c r="A134" s="38"/>
      <c r="B134" s="43"/>
      <c r="C134" s="46"/>
      <c r="D134" s="45"/>
      <c r="E134" s="45"/>
      <c r="F134" s="45"/>
      <c r="G134" s="45"/>
      <c r="H134" s="45"/>
      <c r="I134" s="45"/>
      <c r="J134" s="45"/>
      <c r="K134" s="45"/>
      <c r="L134" s="45"/>
      <c r="M134" s="45"/>
      <c r="N134" s="45"/>
      <c r="O134" s="45"/>
      <c r="P134" s="45"/>
    </row>
    <row r="135" spans="1:16" ht="15.95" hidden="1" customHeight="1">
      <c r="A135" s="38"/>
      <c r="B135" s="43"/>
      <c r="C135" s="46"/>
      <c r="D135" s="44"/>
      <c r="E135" s="44"/>
      <c r="F135" s="44"/>
      <c r="G135" s="44"/>
      <c r="H135" s="44"/>
      <c r="I135" s="44"/>
      <c r="J135" s="44"/>
      <c r="K135" s="44"/>
      <c r="L135" s="44"/>
      <c r="M135" s="44"/>
      <c r="N135" s="44"/>
      <c r="O135" s="44"/>
      <c r="P135" s="44"/>
    </row>
    <row r="136" spans="1:16" ht="15.95" hidden="1" customHeight="1">
      <c r="A136" s="38"/>
      <c r="B136" s="43"/>
      <c r="C136" s="46"/>
      <c r="D136" s="45"/>
      <c r="E136" s="45"/>
      <c r="F136" s="45"/>
      <c r="G136" s="45"/>
      <c r="H136" s="45"/>
      <c r="I136" s="45"/>
      <c r="J136" s="45"/>
      <c r="K136" s="45"/>
      <c r="L136" s="45"/>
      <c r="M136" s="45"/>
      <c r="N136" s="45"/>
      <c r="O136" s="45"/>
      <c r="P136" s="45"/>
    </row>
    <row r="137" spans="1:16" ht="15.95" hidden="1" customHeight="1">
      <c r="A137" s="38"/>
      <c r="B137" s="43"/>
      <c r="C137" s="46"/>
      <c r="D137" s="44"/>
      <c r="E137" s="44"/>
      <c r="F137" s="44"/>
      <c r="G137" s="44"/>
      <c r="H137" s="44"/>
      <c r="I137" s="44"/>
      <c r="J137" s="44"/>
      <c r="K137" s="44"/>
      <c r="L137" s="44"/>
      <c r="M137" s="44"/>
      <c r="N137" s="44"/>
      <c r="O137" s="44"/>
      <c r="P137" s="44"/>
    </row>
    <row r="138" spans="1:16" ht="15.95" hidden="1" customHeight="1">
      <c r="A138" s="38"/>
      <c r="B138" s="43"/>
      <c r="C138" s="46"/>
      <c r="D138" s="45"/>
      <c r="E138" s="45"/>
      <c r="F138" s="45"/>
      <c r="G138" s="45"/>
      <c r="H138" s="45"/>
      <c r="I138" s="45"/>
      <c r="J138" s="45"/>
      <c r="K138" s="45"/>
      <c r="L138" s="45"/>
      <c r="M138" s="45"/>
      <c r="N138" s="45"/>
      <c r="O138" s="45"/>
      <c r="P138" s="45"/>
    </row>
    <row r="139" spans="1:16" ht="15.95" hidden="1" customHeight="1">
      <c r="A139" s="38"/>
      <c r="B139" s="43"/>
      <c r="C139" s="46"/>
      <c r="D139" s="44"/>
      <c r="E139" s="44"/>
      <c r="F139" s="44"/>
      <c r="G139" s="44"/>
      <c r="H139" s="44"/>
      <c r="I139" s="44"/>
      <c r="J139" s="44"/>
      <c r="K139" s="44"/>
      <c r="L139" s="44"/>
      <c r="M139" s="44"/>
      <c r="N139" s="44"/>
      <c r="O139" s="44"/>
      <c r="P139" s="44"/>
    </row>
    <row r="140" spans="1:16" ht="15.95" hidden="1" customHeight="1">
      <c r="A140" s="38"/>
      <c r="B140" s="43"/>
      <c r="C140" s="46"/>
      <c r="D140" s="45"/>
      <c r="E140" s="45"/>
      <c r="F140" s="45"/>
      <c r="G140" s="45"/>
      <c r="H140" s="45"/>
      <c r="I140" s="45"/>
      <c r="J140" s="45"/>
      <c r="K140" s="45"/>
      <c r="L140" s="45"/>
      <c r="M140" s="45"/>
      <c r="N140" s="45"/>
      <c r="O140" s="45"/>
      <c r="P140" s="45"/>
    </row>
    <row r="141" spans="1:16" ht="15.95" hidden="1" customHeight="1">
      <c r="A141" s="38"/>
      <c r="B141" s="43"/>
      <c r="C141" s="46"/>
      <c r="D141" s="44"/>
      <c r="E141" s="44"/>
      <c r="F141" s="44"/>
      <c r="G141" s="44"/>
      <c r="H141" s="44"/>
      <c r="I141" s="44"/>
      <c r="J141" s="44"/>
      <c r="K141" s="44"/>
      <c r="L141" s="44"/>
      <c r="M141" s="44"/>
      <c r="N141" s="44"/>
      <c r="O141" s="44"/>
      <c r="P141" s="44"/>
    </row>
    <row r="142" spans="1:16" ht="15.95" hidden="1" customHeight="1">
      <c r="A142" s="38"/>
      <c r="B142" s="43"/>
      <c r="C142" s="46"/>
      <c r="D142" s="45"/>
      <c r="E142" s="45"/>
      <c r="F142" s="45"/>
      <c r="G142" s="45"/>
      <c r="H142" s="45"/>
      <c r="I142" s="45"/>
      <c r="J142" s="45"/>
      <c r="K142" s="45"/>
      <c r="L142" s="45"/>
      <c r="M142" s="45"/>
      <c r="N142" s="45"/>
      <c r="O142" s="45"/>
      <c r="P142" s="45"/>
    </row>
    <row r="143" spans="1:16" ht="15.95" hidden="1" customHeight="1">
      <c r="A143" s="38"/>
      <c r="B143" s="43"/>
      <c r="C143" s="46"/>
      <c r="D143" s="44"/>
      <c r="E143" s="44"/>
      <c r="F143" s="44"/>
      <c r="G143" s="44"/>
      <c r="H143" s="44"/>
      <c r="I143" s="44"/>
      <c r="J143" s="44"/>
      <c r="K143" s="44"/>
      <c r="L143" s="44"/>
      <c r="M143" s="44"/>
      <c r="N143" s="44"/>
      <c r="O143" s="44"/>
      <c r="P143" s="44"/>
    </row>
    <row r="144" spans="1:16" ht="15.95" hidden="1" customHeight="1">
      <c r="A144" s="38"/>
      <c r="B144" s="43"/>
      <c r="C144" s="46"/>
      <c r="D144" s="45"/>
      <c r="E144" s="45"/>
      <c r="F144" s="45"/>
      <c r="G144" s="45"/>
      <c r="H144" s="45"/>
      <c r="I144" s="45"/>
      <c r="J144" s="45"/>
      <c r="K144" s="45"/>
      <c r="L144" s="45"/>
      <c r="M144" s="45"/>
      <c r="N144" s="45"/>
      <c r="O144" s="45"/>
      <c r="P144" s="45"/>
    </row>
    <row r="145" spans="1:16" ht="15.95" hidden="1" customHeight="1">
      <c r="A145" s="38"/>
      <c r="B145" s="43"/>
      <c r="C145" s="46"/>
      <c r="D145" s="44"/>
      <c r="E145" s="44"/>
      <c r="F145" s="44"/>
      <c r="G145" s="44"/>
      <c r="H145" s="44"/>
      <c r="I145" s="44"/>
      <c r="J145" s="44"/>
      <c r="K145" s="44"/>
      <c r="L145" s="44"/>
      <c r="M145" s="44"/>
      <c r="N145" s="44"/>
      <c r="O145" s="44"/>
      <c r="P145" s="44"/>
    </row>
    <row r="146" spans="1:16" ht="15.95" hidden="1" customHeight="1">
      <c r="A146" s="38"/>
      <c r="B146" s="43"/>
      <c r="C146" s="46"/>
      <c r="D146" s="45"/>
      <c r="E146" s="45"/>
      <c r="F146" s="45"/>
      <c r="G146" s="45"/>
      <c r="H146" s="45"/>
      <c r="I146" s="45"/>
      <c r="J146" s="45"/>
      <c r="K146" s="45"/>
      <c r="L146" s="45"/>
      <c r="M146" s="45"/>
      <c r="N146" s="45"/>
      <c r="O146" s="45"/>
      <c r="P146" s="45"/>
    </row>
    <row r="147" spans="1:16" ht="15.95" hidden="1" customHeight="1">
      <c r="A147" s="38"/>
      <c r="B147" s="43"/>
      <c r="C147" s="46"/>
      <c r="D147" s="44"/>
      <c r="E147" s="44"/>
      <c r="F147" s="44"/>
      <c r="G147" s="44"/>
      <c r="H147" s="44"/>
      <c r="I147" s="44"/>
      <c r="J147" s="44"/>
      <c r="K147" s="44"/>
      <c r="L147" s="44"/>
      <c r="M147" s="44"/>
      <c r="N147" s="44"/>
      <c r="O147" s="44"/>
      <c r="P147" s="44"/>
    </row>
    <row r="148" spans="1:16" ht="15.95" hidden="1" customHeight="1">
      <c r="A148" s="38"/>
      <c r="B148" s="43"/>
      <c r="C148" s="46"/>
      <c r="D148" s="45"/>
      <c r="E148" s="45"/>
      <c r="F148" s="45"/>
      <c r="G148" s="45"/>
      <c r="H148" s="45"/>
      <c r="I148" s="45"/>
      <c r="J148" s="45"/>
      <c r="K148" s="45"/>
      <c r="L148" s="45"/>
      <c r="M148" s="45"/>
      <c r="N148" s="45"/>
      <c r="O148" s="45"/>
      <c r="P148" s="45"/>
    </row>
    <row r="149" spans="1:16" ht="15.95" hidden="1" customHeight="1">
      <c r="A149" s="38"/>
      <c r="B149" s="43"/>
      <c r="C149" s="46"/>
      <c r="D149" s="44"/>
      <c r="E149" s="44"/>
      <c r="F149" s="44"/>
      <c r="G149" s="44"/>
      <c r="H149" s="44"/>
      <c r="I149" s="44"/>
      <c r="J149" s="44"/>
      <c r="K149" s="44"/>
      <c r="L149" s="44"/>
      <c r="M149" s="44"/>
      <c r="N149" s="44"/>
      <c r="O149" s="44"/>
      <c r="P149" s="44"/>
    </row>
    <row r="150" spans="1:16" ht="15.95" hidden="1" customHeight="1">
      <c r="A150" s="38"/>
      <c r="B150" s="43"/>
      <c r="C150" s="46"/>
      <c r="D150" s="45"/>
      <c r="E150" s="45"/>
      <c r="F150" s="45"/>
      <c r="G150" s="45"/>
      <c r="H150" s="45"/>
      <c r="I150" s="45"/>
      <c r="J150" s="45"/>
      <c r="K150" s="45"/>
      <c r="L150" s="45"/>
      <c r="M150" s="45"/>
      <c r="N150" s="45"/>
      <c r="O150" s="45"/>
      <c r="P150" s="45"/>
    </row>
    <row r="151" spans="1:16" ht="15.95" hidden="1" customHeight="1">
      <c r="A151" s="38"/>
      <c r="B151" s="43"/>
      <c r="C151" s="46"/>
      <c r="D151" s="44"/>
      <c r="E151" s="44"/>
      <c r="F151" s="44"/>
      <c r="G151" s="44"/>
      <c r="H151" s="44"/>
      <c r="I151" s="44"/>
      <c r="J151" s="44"/>
      <c r="K151" s="44"/>
      <c r="L151" s="44"/>
      <c r="M151" s="44"/>
      <c r="N151" s="44"/>
      <c r="O151" s="44"/>
      <c r="P151" s="44"/>
    </row>
    <row r="152" spans="1:16" ht="15.95" hidden="1" customHeight="1">
      <c r="A152" s="38"/>
      <c r="B152" s="43"/>
      <c r="C152" s="46"/>
      <c r="D152" s="45"/>
      <c r="E152" s="45"/>
      <c r="F152" s="45"/>
      <c r="G152" s="45"/>
      <c r="H152" s="45"/>
      <c r="I152" s="45"/>
      <c r="J152" s="45"/>
      <c r="K152" s="45"/>
      <c r="L152" s="45"/>
      <c r="M152" s="45"/>
      <c r="N152" s="45"/>
      <c r="O152" s="45"/>
      <c r="P152" s="45"/>
    </row>
    <row r="153" spans="1:16" ht="15.95" hidden="1" customHeight="1">
      <c r="A153" s="38"/>
      <c r="B153" s="43"/>
      <c r="C153" s="46"/>
      <c r="D153" s="44"/>
      <c r="E153" s="44"/>
      <c r="F153" s="44"/>
      <c r="G153" s="44"/>
      <c r="H153" s="44"/>
      <c r="I153" s="44"/>
      <c r="J153" s="44"/>
      <c r="K153" s="44"/>
      <c r="L153" s="44"/>
      <c r="M153" s="44"/>
      <c r="N153" s="44"/>
      <c r="O153" s="44"/>
      <c r="P153" s="44"/>
    </row>
    <row r="154" spans="1:16" ht="15.95" hidden="1" customHeight="1">
      <c r="A154" s="38"/>
      <c r="B154" s="43"/>
      <c r="C154" s="46"/>
      <c r="D154" s="45"/>
      <c r="E154" s="45"/>
      <c r="F154" s="45"/>
      <c r="G154" s="45"/>
      <c r="H154" s="45"/>
      <c r="I154" s="45"/>
      <c r="J154" s="45"/>
      <c r="K154" s="45"/>
      <c r="L154" s="45"/>
      <c r="M154" s="45"/>
      <c r="N154" s="45"/>
      <c r="O154" s="45"/>
      <c r="P154" s="45"/>
    </row>
    <row r="155" spans="1:16" ht="15.95" hidden="1" customHeight="1">
      <c r="A155" s="38"/>
      <c r="B155" s="43"/>
      <c r="C155" s="46"/>
      <c r="D155" s="44"/>
      <c r="E155" s="44"/>
      <c r="F155" s="44"/>
      <c r="G155" s="44"/>
      <c r="H155" s="44"/>
      <c r="I155" s="44"/>
      <c r="J155" s="44"/>
      <c r="K155" s="44"/>
      <c r="L155" s="44"/>
      <c r="M155" s="44"/>
      <c r="N155" s="44"/>
      <c r="O155" s="44"/>
      <c r="P155" s="44"/>
    </row>
    <row r="156" spans="1:16" ht="15.95" hidden="1" customHeight="1">
      <c r="A156" s="38"/>
      <c r="B156" s="43"/>
      <c r="C156" s="46"/>
      <c r="D156" s="45"/>
      <c r="E156" s="45"/>
      <c r="F156" s="45"/>
      <c r="G156" s="45"/>
      <c r="H156" s="45"/>
      <c r="I156" s="45"/>
      <c r="J156" s="45"/>
      <c r="K156" s="45"/>
      <c r="L156" s="45"/>
      <c r="M156" s="45"/>
      <c r="N156" s="45"/>
      <c r="O156" s="45"/>
      <c r="P156" s="45"/>
    </row>
    <row r="157" spans="1:16" ht="15.95" hidden="1" customHeight="1">
      <c r="A157" s="38"/>
      <c r="B157" s="43"/>
      <c r="C157" s="46"/>
      <c r="D157" s="44"/>
      <c r="E157" s="44"/>
      <c r="F157" s="44"/>
      <c r="G157" s="44"/>
      <c r="H157" s="44"/>
      <c r="I157" s="44"/>
      <c r="J157" s="44"/>
      <c r="K157" s="44"/>
      <c r="L157" s="44"/>
      <c r="M157" s="44"/>
      <c r="N157" s="44"/>
      <c r="O157" s="44"/>
      <c r="P157" s="44"/>
    </row>
    <row r="158" spans="1:16" ht="15.95" hidden="1" customHeight="1">
      <c r="A158" s="38"/>
      <c r="B158" s="43"/>
      <c r="C158" s="46"/>
      <c r="D158" s="45"/>
      <c r="E158" s="45"/>
      <c r="F158" s="45"/>
      <c r="G158" s="45"/>
      <c r="H158" s="45"/>
      <c r="I158" s="45"/>
      <c r="J158" s="45"/>
      <c r="K158" s="45"/>
      <c r="L158" s="45"/>
      <c r="M158" s="45"/>
      <c r="N158" s="45"/>
      <c r="O158" s="45"/>
      <c r="P158" s="45"/>
    </row>
    <row r="159" spans="1:16" ht="15.95" hidden="1" customHeight="1">
      <c r="A159" s="38"/>
      <c r="B159" s="43"/>
      <c r="C159" s="46"/>
      <c r="D159" s="44"/>
      <c r="E159" s="44"/>
      <c r="F159" s="44"/>
      <c r="G159" s="44"/>
      <c r="H159" s="44"/>
      <c r="I159" s="44"/>
      <c r="J159" s="44"/>
      <c r="K159" s="44"/>
      <c r="L159" s="44"/>
      <c r="M159" s="44"/>
      <c r="N159" s="44"/>
      <c r="O159" s="44"/>
      <c r="P159" s="44"/>
    </row>
    <row r="160" spans="1:16" ht="15.95" hidden="1" customHeight="1">
      <c r="A160" s="38"/>
      <c r="B160" s="43"/>
      <c r="C160" s="46"/>
      <c r="D160" s="45"/>
      <c r="E160" s="45"/>
      <c r="F160" s="45"/>
      <c r="G160" s="45"/>
      <c r="H160" s="45"/>
      <c r="I160" s="45"/>
      <c r="J160" s="45"/>
      <c r="K160" s="45"/>
      <c r="L160" s="45"/>
      <c r="M160" s="45"/>
      <c r="N160" s="45"/>
      <c r="O160" s="45"/>
      <c r="P160" s="45"/>
    </row>
    <row r="161" spans="1:16" ht="15.95" hidden="1" customHeight="1">
      <c r="A161" s="38"/>
      <c r="B161" s="43"/>
      <c r="C161" s="46"/>
      <c r="D161" s="44"/>
      <c r="E161" s="44"/>
      <c r="F161" s="44"/>
      <c r="G161" s="44"/>
      <c r="H161" s="44"/>
      <c r="I161" s="44"/>
      <c r="J161" s="44"/>
      <c r="K161" s="44"/>
      <c r="L161" s="44"/>
      <c r="M161" s="44"/>
      <c r="N161" s="44"/>
      <c r="O161" s="44"/>
      <c r="P161" s="44"/>
    </row>
    <row r="162" spans="1:16" ht="15.95" hidden="1" customHeight="1">
      <c r="A162" s="38"/>
      <c r="B162" s="43"/>
      <c r="C162" s="46"/>
      <c r="D162" s="45"/>
      <c r="E162" s="45"/>
      <c r="F162" s="45"/>
      <c r="G162" s="45"/>
      <c r="H162" s="45"/>
      <c r="I162" s="45"/>
      <c r="J162" s="45"/>
      <c r="K162" s="45"/>
      <c r="L162" s="45"/>
      <c r="M162" s="45"/>
      <c r="N162" s="45"/>
      <c r="O162" s="45"/>
      <c r="P162" s="45"/>
    </row>
    <row r="163" spans="1:16" ht="15.95" hidden="1" customHeight="1">
      <c r="A163" s="38"/>
      <c r="B163" s="43"/>
      <c r="C163" s="46"/>
      <c r="D163" s="44"/>
      <c r="E163" s="44"/>
      <c r="F163" s="44"/>
      <c r="G163" s="44"/>
      <c r="H163" s="44"/>
      <c r="I163" s="44"/>
      <c r="J163" s="44"/>
      <c r="K163" s="44"/>
      <c r="L163" s="44"/>
      <c r="M163" s="44"/>
      <c r="N163" s="44"/>
      <c r="O163" s="44"/>
      <c r="P163" s="44"/>
    </row>
    <row r="164" spans="1:16" ht="15.95" hidden="1" customHeight="1">
      <c r="A164" s="38"/>
      <c r="B164" s="43"/>
      <c r="C164" s="46"/>
      <c r="D164" s="45"/>
      <c r="E164" s="45"/>
      <c r="F164" s="45"/>
      <c r="G164" s="45"/>
      <c r="H164" s="45"/>
      <c r="I164" s="45"/>
      <c r="J164" s="45"/>
      <c r="K164" s="45"/>
      <c r="L164" s="45"/>
      <c r="M164" s="45"/>
      <c r="N164" s="45"/>
      <c r="O164" s="45"/>
      <c r="P164" s="45"/>
    </row>
    <row r="165" spans="1:16" ht="15.95" hidden="1" customHeight="1">
      <c r="A165" s="38"/>
      <c r="B165" s="43"/>
      <c r="C165" s="46"/>
      <c r="D165" s="44"/>
      <c r="E165" s="44"/>
      <c r="F165" s="44"/>
      <c r="G165" s="44"/>
      <c r="H165" s="44"/>
      <c r="I165" s="44"/>
      <c r="J165" s="44"/>
      <c r="K165" s="44"/>
      <c r="L165" s="44"/>
      <c r="M165" s="44"/>
      <c r="N165" s="44"/>
      <c r="O165" s="44"/>
      <c r="P165" s="44"/>
    </row>
    <row r="166" spans="1:16" ht="15.95" hidden="1" customHeight="1">
      <c r="A166" s="38"/>
      <c r="B166" s="43"/>
      <c r="C166" s="46"/>
      <c r="D166" s="45"/>
      <c r="E166" s="45"/>
      <c r="F166" s="45"/>
      <c r="G166" s="45"/>
      <c r="H166" s="45"/>
      <c r="I166" s="45"/>
      <c r="J166" s="45"/>
      <c r="K166" s="45"/>
      <c r="L166" s="45"/>
      <c r="M166" s="45"/>
      <c r="N166" s="45"/>
      <c r="O166" s="45"/>
      <c r="P166" s="45"/>
    </row>
    <row r="167" spans="1:16" ht="15.95" hidden="1" customHeight="1">
      <c r="A167" s="38"/>
      <c r="B167" s="43"/>
      <c r="C167" s="46"/>
      <c r="D167" s="44"/>
      <c r="E167" s="44"/>
      <c r="F167" s="44"/>
      <c r="G167" s="44"/>
      <c r="H167" s="44"/>
      <c r="I167" s="44"/>
      <c r="J167" s="44"/>
      <c r="K167" s="44"/>
      <c r="L167" s="44"/>
      <c r="M167" s="44"/>
      <c r="N167" s="44"/>
      <c r="O167" s="44"/>
      <c r="P167" s="44"/>
    </row>
    <row r="168" spans="1:16" ht="15.95" hidden="1" customHeight="1">
      <c r="A168" s="38"/>
      <c r="B168" s="43"/>
      <c r="C168" s="46"/>
      <c r="D168" s="45"/>
      <c r="E168" s="45"/>
      <c r="F168" s="45"/>
      <c r="G168" s="45"/>
      <c r="H168" s="45"/>
      <c r="I168" s="45"/>
      <c r="J168" s="45"/>
      <c r="K168" s="45"/>
      <c r="L168" s="45"/>
      <c r="M168" s="45"/>
      <c r="N168" s="45"/>
      <c r="O168" s="45"/>
      <c r="P168" s="45"/>
    </row>
    <row r="169" spans="1:16" ht="15.95" hidden="1" customHeight="1">
      <c r="A169" s="38"/>
      <c r="B169" s="43"/>
      <c r="C169" s="46"/>
      <c r="D169" s="44"/>
      <c r="E169" s="44"/>
      <c r="F169" s="44"/>
      <c r="G169" s="44"/>
      <c r="H169" s="44"/>
      <c r="I169" s="44"/>
      <c r="J169" s="44"/>
      <c r="K169" s="44"/>
      <c r="L169" s="44"/>
      <c r="M169" s="44"/>
      <c r="N169" s="44"/>
      <c r="O169" s="44"/>
      <c r="P169" s="44"/>
    </row>
    <row r="170" spans="1:16" ht="15.95" hidden="1" customHeight="1">
      <c r="A170" s="38"/>
      <c r="B170" s="43"/>
      <c r="C170" s="46"/>
      <c r="D170" s="45"/>
      <c r="E170" s="45"/>
      <c r="F170" s="45"/>
      <c r="G170" s="45"/>
      <c r="H170" s="45"/>
      <c r="I170" s="45"/>
      <c r="J170" s="45"/>
      <c r="K170" s="45"/>
      <c r="L170" s="45"/>
      <c r="M170" s="45"/>
      <c r="N170" s="45"/>
      <c r="O170" s="45"/>
      <c r="P170" s="45"/>
    </row>
    <row r="171" spans="1:16" ht="15.95" hidden="1" customHeight="1">
      <c r="A171" s="38"/>
      <c r="B171" s="43"/>
      <c r="C171" s="46"/>
      <c r="D171" s="44"/>
      <c r="E171" s="44"/>
      <c r="F171" s="44"/>
      <c r="G171" s="44"/>
      <c r="H171" s="44"/>
      <c r="I171" s="44"/>
      <c r="J171" s="44"/>
      <c r="K171" s="44"/>
      <c r="L171" s="44"/>
      <c r="M171" s="44"/>
      <c r="N171" s="44"/>
      <c r="O171" s="44"/>
      <c r="P171" s="44"/>
    </row>
    <row r="172" spans="1:16" ht="15.95" hidden="1" customHeight="1">
      <c r="A172" s="38"/>
      <c r="B172" s="43"/>
      <c r="C172" s="46"/>
      <c r="D172" s="45"/>
      <c r="E172" s="45"/>
      <c r="F172" s="45"/>
      <c r="G172" s="45"/>
      <c r="H172" s="45"/>
      <c r="I172" s="45"/>
      <c r="J172" s="45"/>
      <c r="K172" s="45"/>
      <c r="L172" s="45"/>
      <c r="M172" s="45"/>
      <c r="N172" s="45"/>
      <c r="O172" s="45"/>
      <c r="P172" s="45"/>
    </row>
    <row r="173" spans="1:16" ht="15.95" hidden="1" customHeight="1">
      <c r="A173" s="38"/>
      <c r="B173" s="43"/>
      <c r="C173" s="46"/>
      <c r="D173" s="44"/>
      <c r="E173" s="44"/>
      <c r="F173" s="44"/>
      <c r="G173" s="44"/>
      <c r="H173" s="44"/>
      <c r="I173" s="44"/>
      <c r="J173" s="44"/>
      <c r="K173" s="44"/>
      <c r="L173" s="44"/>
      <c r="M173" s="44"/>
      <c r="N173" s="44"/>
      <c r="O173" s="44"/>
      <c r="P173" s="44"/>
    </row>
    <row r="174" spans="1:16" ht="15.95" hidden="1" customHeight="1">
      <c r="A174" s="38"/>
      <c r="B174" s="43"/>
      <c r="C174" s="46"/>
      <c r="D174" s="45"/>
      <c r="E174" s="45"/>
      <c r="F174" s="45"/>
      <c r="G174" s="45"/>
      <c r="H174" s="45"/>
      <c r="I174" s="45"/>
      <c r="J174" s="45"/>
      <c r="K174" s="45"/>
      <c r="L174" s="45"/>
      <c r="M174" s="45"/>
      <c r="N174" s="45"/>
      <c r="O174" s="45"/>
      <c r="P174" s="45"/>
    </row>
    <row r="175" spans="1:16" ht="15.95" hidden="1" customHeight="1">
      <c r="A175" s="38"/>
      <c r="B175" s="43"/>
      <c r="C175" s="46"/>
      <c r="D175" s="44"/>
      <c r="E175" s="44"/>
      <c r="F175" s="44"/>
      <c r="G175" s="44"/>
      <c r="H175" s="44"/>
      <c r="I175" s="44"/>
      <c r="J175" s="44"/>
      <c r="K175" s="44"/>
      <c r="L175" s="44"/>
      <c r="M175" s="44"/>
      <c r="N175" s="44"/>
      <c r="O175" s="44"/>
      <c r="P175" s="44"/>
    </row>
    <row r="176" spans="1:16" ht="15.95" hidden="1" customHeight="1">
      <c r="A176" s="38"/>
      <c r="B176" s="43"/>
      <c r="C176" s="46"/>
      <c r="D176" s="45"/>
      <c r="E176" s="45"/>
      <c r="F176" s="45"/>
      <c r="G176" s="45"/>
      <c r="H176" s="45"/>
      <c r="I176" s="45"/>
      <c r="J176" s="45"/>
      <c r="K176" s="45"/>
      <c r="L176" s="45"/>
      <c r="M176" s="45"/>
      <c r="N176" s="45"/>
      <c r="O176" s="45"/>
      <c r="P176" s="45"/>
    </row>
    <row r="177" spans="1:16" ht="15.95" hidden="1" customHeight="1">
      <c r="A177" s="38"/>
      <c r="B177" s="43"/>
      <c r="C177" s="46"/>
      <c r="D177" s="44"/>
      <c r="E177" s="44"/>
      <c r="F177" s="44"/>
      <c r="G177" s="44"/>
      <c r="H177" s="44"/>
      <c r="I177" s="44"/>
      <c r="J177" s="44"/>
      <c r="K177" s="44"/>
      <c r="L177" s="44"/>
      <c r="M177" s="44"/>
      <c r="N177" s="44"/>
      <c r="O177" s="44"/>
      <c r="P177" s="44"/>
    </row>
    <row r="178" spans="1:16" ht="15.95" hidden="1" customHeight="1">
      <c r="A178" s="38"/>
      <c r="B178" s="43"/>
      <c r="C178" s="46"/>
      <c r="D178" s="45"/>
      <c r="E178" s="45"/>
      <c r="F178" s="45"/>
      <c r="G178" s="45"/>
      <c r="H178" s="45"/>
      <c r="I178" s="45"/>
      <c r="J178" s="45"/>
      <c r="K178" s="45"/>
      <c r="L178" s="45"/>
      <c r="M178" s="45"/>
      <c r="N178" s="45"/>
      <c r="O178" s="45"/>
      <c r="P178" s="45"/>
    </row>
    <row r="179" spans="1:16" ht="15.95" hidden="1" customHeight="1">
      <c r="A179" s="38"/>
      <c r="B179" s="43"/>
      <c r="C179" s="46"/>
      <c r="D179" s="44"/>
      <c r="E179" s="44"/>
      <c r="F179" s="44"/>
      <c r="G179" s="44"/>
      <c r="H179" s="44"/>
      <c r="I179" s="44"/>
      <c r="J179" s="44"/>
      <c r="K179" s="44"/>
      <c r="L179" s="44"/>
      <c r="M179" s="44"/>
      <c r="N179" s="44"/>
      <c r="O179" s="44"/>
      <c r="P179" s="44"/>
    </row>
    <row r="180" spans="1:16" ht="15.95" hidden="1" customHeight="1">
      <c r="A180" s="38"/>
      <c r="B180" s="43"/>
      <c r="C180" s="46"/>
      <c r="D180" s="45"/>
      <c r="E180" s="45"/>
      <c r="F180" s="45"/>
      <c r="G180" s="45"/>
      <c r="H180" s="45"/>
      <c r="I180" s="45"/>
      <c r="J180" s="45"/>
      <c r="K180" s="45"/>
      <c r="L180" s="45"/>
      <c r="M180" s="45"/>
      <c r="N180" s="45"/>
      <c r="O180" s="45"/>
      <c r="P180" s="45"/>
    </row>
    <row r="181" spans="1:16" ht="15.95" hidden="1" customHeight="1">
      <c r="A181" s="38"/>
      <c r="B181" s="43"/>
      <c r="C181" s="46"/>
      <c r="D181" s="44"/>
      <c r="E181" s="44"/>
      <c r="F181" s="44"/>
      <c r="G181" s="44"/>
      <c r="H181" s="44"/>
      <c r="I181" s="44"/>
      <c r="J181" s="44"/>
      <c r="K181" s="44"/>
      <c r="L181" s="44"/>
      <c r="M181" s="44"/>
      <c r="N181" s="44"/>
      <c r="O181" s="44"/>
      <c r="P181" s="44"/>
    </row>
    <row r="182" spans="1:16" ht="15.95" hidden="1" customHeight="1">
      <c r="A182" s="38"/>
      <c r="B182" s="43"/>
      <c r="C182" s="46"/>
      <c r="D182" s="45"/>
      <c r="E182" s="45"/>
      <c r="F182" s="45"/>
      <c r="G182" s="45"/>
      <c r="H182" s="45"/>
      <c r="I182" s="45"/>
      <c r="J182" s="45"/>
      <c r="K182" s="45"/>
      <c r="L182" s="45"/>
      <c r="M182" s="45"/>
      <c r="N182" s="45"/>
      <c r="O182" s="45"/>
      <c r="P182" s="45"/>
    </row>
    <row r="183" spans="1:16" ht="15.95" hidden="1" customHeight="1">
      <c r="A183" s="38"/>
      <c r="B183" s="43"/>
      <c r="C183" s="46"/>
      <c r="D183" s="44"/>
      <c r="E183" s="44"/>
      <c r="F183" s="44"/>
      <c r="G183" s="44"/>
      <c r="H183" s="44"/>
      <c r="I183" s="44"/>
      <c r="J183" s="44"/>
      <c r="K183" s="44"/>
      <c r="L183" s="44"/>
      <c r="M183" s="44"/>
      <c r="N183" s="44"/>
      <c r="O183" s="44"/>
      <c r="P183" s="44"/>
    </row>
    <row r="184" spans="1:16" ht="15.95" hidden="1" customHeight="1">
      <c r="A184" s="38"/>
      <c r="B184" s="43"/>
      <c r="C184" s="46"/>
      <c r="D184" s="45"/>
      <c r="E184" s="45"/>
      <c r="F184" s="45"/>
      <c r="G184" s="45"/>
      <c r="H184" s="45"/>
      <c r="I184" s="45"/>
      <c r="J184" s="45"/>
      <c r="K184" s="45"/>
      <c r="L184" s="45"/>
      <c r="M184" s="45"/>
      <c r="N184" s="45"/>
      <c r="O184" s="45"/>
      <c r="P184" s="45"/>
    </row>
    <row r="185" spans="1:16" ht="15.95" hidden="1" customHeight="1">
      <c r="A185" s="38"/>
      <c r="B185" s="43"/>
      <c r="C185" s="46"/>
      <c r="D185" s="44"/>
      <c r="E185" s="44"/>
      <c r="F185" s="44"/>
      <c r="G185" s="44"/>
      <c r="H185" s="44"/>
      <c r="I185" s="44"/>
      <c r="J185" s="44"/>
      <c r="K185" s="44"/>
      <c r="L185" s="44"/>
      <c r="M185" s="44"/>
      <c r="N185" s="44"/>
      <c r="O185" s="44"/>
      <c r="P185" s="44"/>
    </row>
    <row r="186" spans="1:16" ht="15" hidden="1" customHeight="1">
      <c r="A186" s="38"/>
      <c r="B186" s="40"/>
      <c r="C186" s="37"/>
      <c r="D186" s="37"/>
      <c r="E186" s="37"/>
      <c r="F186" s="37"/>
      <c r="G186" s="37"/>
      <c r="H186" s="37"/>
      <c r="I186" s="37"/>
      <c r="J186" s="37"/>
      <c r="K186" s="37"/>
      <c r="L186" s="37"/>
      <c r="M186" s="37"/>
      <c r="N186" s="37"/>
      <c r="O186" s="37"/>
      <c r="P186" s="37"/>
    </row>
    <row r="187" spans="1:16" ht="15" hidden="1" customHeight="1">
      <c r="A187" s="38"/>
      <c r="B187" s="40"/>
      <c r="C187" s="37"/>
      <c r="D187" s="37"/>
      <c r="E187" s="37"/>
      <c r="F187" s="37"/>
      <c r="G187" s="37"/>
      <c r="H187" s="37"/>
      <c r="I187" s="37"/>
      <c r="J187" s="37"/>
      <c r="K187" s="37"/>
      <c r="L187" s="37"/>
      <c r="M187" s="37"/>
      <c r="N187" s="37"/>
      <c r="O187" s="37"/>
      <c r="P187" s="37"/>
    </row>
    <row r="188" spans="1:16" ht="15" hidden="1" customHeight="1">
      <c r="A188" s="38"/>
      <c r="B188" s="40"/>
      <c r="C188" s="37"/>
      <c r="D188" s="37"/>
      <c r="E188" s="37"/>
      <c r="F188" s="37"/>
      <c r="G188" s="37"/>
      <c r="H188" s="37"/>
      <c r="I188" s="37"/>
      <c r="J188" s="37"/>
      <c r="K188" s="37"/>
      <c r="L188" s="37"/>
      <c r="M188" s="37"/>
      <c r="N188" s="37"/>
      <c r="O188" s="37"/>
      <c r="P188" s="37"/>
    </row>
    <row r="189" spans="1:16" ht="15" hidden="1" customHeight="1">
      <c r="A189" s="38"/>
      <c r="B189" s="40"/>
      <c r="C189" s="37"/>
      <c r="D189" s="37"/>
      <c r="E189" s="37"/>
      <c r="F189" s="37"/>
      <c r="G189" s="37"/>
      <c r="H189" s="37"/>
      <c r="I189" s="37"/>
      <c r="J189" s="37"/>
      <c r="K189" s="37"/>
      <c r="L189" s="37"/>
      <c r="M189" s="37"/>
      <c r="N189" s="37"/>
      <c r="O189" s="37"/>
      <c r="P189" s="37"/>
    </row>
    <row r="190" spans="1:16" ht="15" hidden="1" customHeight="1">
      <c r="A190" s="38"/>
      <c r="B190" s="40"/>
      <c r="C190" s="37"/>
      <c r="D190" s="37"/>
      <c r="E190" s="37"/>
      <c r="F190" s="37"/>
      <c r="G190" s="37"/>
      <c r="H190" s="37"/>
      <c r="I190" s="37"/>
      <c r="J190" s="37"/>
      <c r="K190" s="37"/>
      <c r="L190" s="37"/>
      <c r="M190" s="37"/>
      <c r="N190" s="37"/>
      <c r="O190" s="37"/>
      <c r="P190" s="37"/>
    </row>
    <row r="191" spans="1:16" ht="15" hidden="1" customHeight="1">
      <c r="A191" s="38"/>
      <c r="B191" s="40"/>
      <c r="C191" s="37"/>
      <c r="D191" s="37"/>
      <c r="E191" s="37"/>
      <c r="F191" s="37"/>
      <c r="G191" s="37"/>
      <c r="H191" s="37"/>
      <c r="I191" s="37"/>
      <c r="J191" s="37"/>
      <c r="K191" s="37"/>
      <c r="L191" s="37"/>
      <c r="M191" s="37"/>
      <c r="N191" s="37"/>
      <c r="O191" s="37"/>
      <c r="P191" s="37"/>
    </row>
    <row r="192" spans="1:16" ht="15" hidden="1" customHeight="1">
      <c r="A192" s="38"/>
      <c r="B192" s="40"/>
      <c r="C192" s="37"/>
      <c r="D192" s="37"/>
      <c r="E192" s="37"/>
      <c r="F192" s="37"/>
      <c r="G192" s="37"/>
      <c r="H192" s="37"/>
      <c r="I192" s="37"/>
      <c r="J192" s="37"/>
      <c r="K192" s="37"/>
      <c r="L192" s="37"/>
      <c r="M192" s="37"/>
      <c r="N192" s="37"/>
      <c r="O192" s="37"/>
      <c r="P192" s="37"/>
    </row>
    <row r="193" spans="1:16" ht="15" hidden="1" customHeight="1">
      <c r="A193" s="38"/>
      <c r="B193" s="40"/>
      <c r="C193" s="37"/>
      <c r="D193" s="37"/>
      <c r="E193" s="37"/>
      <c r="F193" s="37"/>
      <c r="G193" s="37"/>
      <c r="H193" s="37"/>
      <c r="I193" s="37"/>
      <c r="J193" s="37"/>
      <c r="K193" s="37"/>
      <c r="L193" s="37"/>
      <c r="M193" s="37"/>
      <c r="N193" s="37"/>
      <c r="O193" s="37"/>
      <c r="P193" s="37"/>
    </row>
    <row r="194" spans="1:16" ht="15" hidden="1" customHeight="1">
      <c r="A194" s="38"/>
      <c r="B194" s="40"/>
      <c r="C194" s="37"/>
      <c r="D194" s="37"/>
      <c r="E194" s="37"/>
      <c r="F194" s="37"/>
      <c r="G194" s="37"/>
      <c r="H194" s="37"/>
      <c r="I194" s="37"/>
      <c r="J194" s="37"/>
      <c r="K194" s="37"/>
      <c r="L194" s="37"/>
      <c r="M194" s="37"/>
      <c r="N194" s="37"/>
      <c r="O194" s="37"/>
      <c r="P194" s="37"/>
    </row>
    <row r="195" spans="1:16" ht="15" hidden="1" customHeight="1">
      <c r="A195" s="38"/>
      <c r="B195" s="40"/>
      <c r="C195" s="37"/>
      <c r="D195" s="37"/>
      <c r="E195" s="37"/>
      <c r="F195" s="37"/>
      <c r="G195" s="37"/>
      <c r="H195" s="37"/>
      <c r="I195" s="37"/>
      <c r="J195" s="37"/>
      <c r="K195" s="37"/>
      <c r="L195" s="37"/>
      <c r="M195" s="37"/>
      <c r="N195" s="37"/>
      <c r="O195" s="37"/>
      <c r="P195" s="37"/>
    </row>
    <row r="196" spans="1:16" ht="15" hidden="1" customHeight="1">
      <c r="A196" s="38"/>
      <c r="B196" s="40"/>
      <c r="C196" s="37"/>
      <c r="D196" s="37"/>
      <c r="E196" s="37"/>
      <c r="F196" s="37"/>
      <c r="G196" s="37"/>
      <c r="H196" s="37"/>
      <c r="I196" s="37"/>
      <c r="J196" s="37"/>
      <c r="K196" s="37"/>
      <c r="L196" s="37"/>
      <c r="M196" s="37"/>
      <c r="N196" s="37"/>
      <c r="O196" s="37"/>
      <c r="P196" s="37"/>
    </row>
    <row r="197" spans="1:16" ht="15" hidden="1" customHeight="1">
      <c r="A197" s="38"/>
      <c r="B197" s="40"/>
      <c r="C197" s="37"/>
      <c r="D197" s="37"/>
      <c r="E197" s="37"/>
      <c r="F197" s="37"/>
      <c r="G197" s="37"/>
      <c r="H197" s="37"/>
      <c r="I197" s="37"/>
      <c r="J197" s="37"/>
      <c r="K197" s="37"/>
      <c r="L197" s="37"/>
      <c r="M197" s="37"/>
      <c r="N197" s="37"/>
      <c r="O197" s="37"/>
      <c r="P197" s="37"/>
    </row>
    <row r="198" spans="1:16" ht="15" hidden="1" customHeight="1">
      <c r="A198" s="38"/>
      <c r="B198" s="40"/>
      <c r="C198" s="37"/>
      <c r="D198" s="37"/>
      <c r="E198" s="37"/>
      <c r="F198" s="37"/>
      <c r="G198" s="37"/>
      <c r="H198" s="37"/>
      <c r="I198" s="37"/>
      <c r="J198" s="37"/>
      <c r="K198" s="37"/>
      <c r="L198" s="37"/>
      <c r="M198" s="37"/>
      <c r="N198" s="37"/>
      <c r="O198" s="37"/>
      <c r="P198" s="37"/>
    </row>
    <row r="199" spans="1:16" ht="15" hidden="1" customHeight="1">
      <c r="A199" s="38"/>
      <c r="B199" s="40"/>
      <c r="C199" s="37"/>
      <c r="D199" s="37"/>
      <c r="E199" s="37"/>
      <c r="F199" s="37"/>
      <c r="G199" s="37"/>
      <c r="H199" s="37"/>
      <c r="I199" s="37"/>
      <c r="J199" s="37"/>
      <c r="K199" s="37"/>
      <c r="L199" s="37"/>
      <c r="M199" s="37"/>
      <c r="N199" s="37"/>
      <c r="O199" s="37"/>
      <c r="P199" s="37"/>
    </row>
    <row r="200" spans="1:16" ht="15" hidden="1" customHeight="1">
      <c r="A200" s="38"/>
      <c r="B200" s="40"/>
      <c r="C200" s="37"/>
      <c r="D200" s="37"/>
      <c r="E200" s="37"/>
      <c r="F200" s="37"/>
      <c r="G200" s="37"/>
      <c r="H200" s="37"/>
      <c r="I200" s="37"/>
      <c r="J200" s="37"/>
      <c r="K200" s="37"/>
      <c r="L200" s="37"/>
      <c r="M200" s="37"/>
      <c r="N200" s="37"/>
      <c r="O200" s="37"/>
      <c r="P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P9">
    <cfRule type="top10" dxfId="7556" priority="90" rank="1"/>
  </conditionalFormatting>
  <conditionalFormatting sqref="E11:P11">
    <cfRule type="top10" dxfId="7555" priority="89" rank="1"/>
  </conditionalFormatting>
  <conditionalFormatting sqref="E13:P13">
    <cfRule type="top10" dxfId="7554" priority="88" rank="1"/>
  </conditionalFormatting>
  <conditionalFormatting sqref="E15:P15">
    <cfRule type="top10" dxfId="7553" priority="87" rank="1"/>
  </conditionalFormatting>
  <conditionalFormatting sqref="E17:P17">
    <cfRule type="top10" dxfId="7552" priority="86" rank="1"/>
  </conditionalFormatting>
  <conditionalFormatting sqref="E19:P19">
    <cfRule type="top10" dxfId="7551" priority="85" rank="1"/>
  </conditionalFormatting>
  <conditionalFormatting sqref="E21:P21">
    <cfRule type="top10" dxfId="7550" priority="84" rank="1"/>
  </conditionalFormatting>
  <conditionalFormatting sqref="E23:P23">
    <cfRule type="top10" dxfId="7549" priority="83" rank="1"/>
  </conditionalFormatting>
  <conditionalFormatting sqref="E25:P25">
    <cfRule type="top10" dxfId="7548" priority="82" rank="1"/>
  </conditionalFormatting>
  <conditionalFormatting sqref="E27:P27">
    <cfRule type="top10" dxfId="7547" priority="80" rank="1"/>
  </conditionalFormatting>
  <conditionalFormatting sqref="E29:P29">
    <cfRule type="top10" dxfId="7546" priority="79" rank="1"/>
  </conditionalFormatting>
  <conditionalFormatting sqref="E31:P31">
    <cfRule type="top10" dxfId="7545" priority="78" rank="1"/>
  </conditionalFormatting>
  <conditionalFormatting sqref="E33:P33">
    <cfRule type="top10" dxfId="7544" priority="77" rank="1"/>
  </conditionalFormatting>
  <conditionalFormatting sqref="E35:P35">
    <cfRule type="top10" dxfId="7543" priority="76" rank="1"/>
  </conditionalFormatting>
  <conditionalFormatting sqref="E37:P37">
    <cfRule type="top10" dxfId="7542" priority="75" rank="1"/>
  </conditionalFormatting>
  <conditionalFormatting sqref="E39:P39">
    <cfRule type="top10" dxfId="7541" priority="74" rank="1"/>
  </conditionalFormatting>
  <conditionalFormatting sqref="E41:P41">
    <cfRule type="top10" dxfId="7540" priority="73" rank="1"/>
  </conditionalFormatting>
  <conditionalFormatting sqref="E43:P43">
    <cfRule type="top10" dxfId="7539" priority="72" rank="1"/>
  </conditionalFormatting>
  <conditionalFormatting sqref="E45:P45">
    <cfRule type="top10" dxfId="7538" priority="71" rank="1"/>
  </conditionalFormatting>
  <conditionalFormatting sqref="E47:P47">
    <cfRule type="top10" dxfId="7537" priority="70" rank="1"/>
  </conditionalFormatting>
  <conditionalFormatting sqref="E49:P49">
    <cfRule type="top10" dxfId="7536" priority="69" rank="1"/>
  </conditionalFormatting>
  <conditionalFormatting sqref="E51:P51">
    <cfRule type="top10" dxfId="7535" priority="68" rank="1"/>
  </conditionalFormatting>
  <conditionalFormatting sqref="E53:P53">
    <cfRule type="top10" dxfId="7534" priority="67" rank="1"/>
  </conditionalFormatting>
  <conditionalFormatting sqref="E55:P55">
    <cfRule type="top10" dxfId="7533" priority="66" rank="1"/>
  </conditionalFormatting>
  <conditionalFormatting sqref="E57:P57">
    <cfRule type="top10" dxfId="7532" priority="65" rank="1"/>
  </conditionalFormatting>
  <conditionalFormatting sqref="E59:P59">
    <cfRule type="top10" dxfId="7531" priority="64" rank="1"/>
  </conditionalFormatting>
  <conditionalFormatting sqref="E61:P61">
    <cfRule type="top10" dxfId="7530" priority="63" rank="1"/>
  </conditionalFormatting>
  <conditionalFormatting sqref="E63:P63">
    <cfRule type="top10" dxfId="7529" priority="62" rank="1"/>
  </conditionalFormatting>
  <conditionalFormatting sqref="E65:P65">
    <cfRule type="top10" dxfId="7528" priority="61" rank="1"/>
  </conditionalFormatting>
  <conditionalFormatting sqref="E67:P67">
    <cfRule type="top10" dxfId="7527" priority="60" rank="1"/>
  </conditionalFormatting>
  <conditionalFormatting sqref="E69:P69">
    <cfRule type="top10" dxfId="7526" priority="59" rank="1"/>
  </conditionalFormatting>
  <conditionalFormatting sqref="E71:P71">
    <cfRule type="top10" dxfId="7525" priority="58" rank="1"/>
  </conditionalFormatting>
  <conditionalFormatting sqref="E73:P73">
    <cfRule type="top10" dxfId="7524" priority="57" rank="1"/>
  </conditionalFormatting>
  <conditionalFormatting sqref="E75:P75">
    <cfRule type="top10" dxfId="7523" priority="56" rank="1"/>
  </conditionalFormatting>
  <conditionalFormatting sqref="E77:P77">
    <cfRule type="top10" dxfId="7522" priority="55" rank="1"/>
  </conditionalFormatting>
  <conditionalFormatting sqref="E79:P79">
    <cfRule type="top10" dxfId="7521" priority="54" rank="1"/>
  </conditionalFormatting>
  <conditionalFormatting sqref="E81:P81">
    <cfRule type="top10" dxfId="7520" priority="53" rank="1"/>
  </conditionalFormatting>
  <conditionalFormatting sqref="E83:P83">
    <cfRule type="top10" dxfId="7519" priority="52" rank="1"/>
  </conditionalFormatting>
  <conditionalFormatting sqref="E85:P85">
    <cfRule type="top10" dxfId="7518" priority="51" rank="1"/>
  </conditionalFormatting>
  <conditionalFormatting sqref="E87:P87">
    <cfRule type="top10" dxfId="7517" priority="50" rank="1"/>
  </conditionalFormatting>
  <conditionalFormatting sqref="E89:P89">
    <cfRule type="top10" dxfId="7516" priority="49" rank="1"/>
  </conditionalFormatting>
  <conditionalFormatting sqref="E91:P91">
    <cfRule type="top10" dxfId="7515" priority="48" rank="1"/>
  </conditionalFormatting>
  <conditionalFormatting sqref="E93:P93">
    <cfRule type="top10" dxfId="7514" priority="47" rank="1"/>
  </conditionalFormatting>
  <conditionalFormatting sqref="E95:P95">
    <cfRule type="top10" dxfId="7513" priority="46" rank="1"/>
  </conditionalFormatting>
  <conditionalFormatting sqref="E97:P97">
    <cfRule type="top10" dxfId="7512" priority="45" rank="1"/>
  </conditionalFormatting>
  <conditionalFormatting sqref="E99:P99">
    <cfRule type="top10" dxfId="7511" priority="44" rank="1"/>
  </conditionalFormatting>
  <conditionalFormatting sqref="E101:P101">
    <cfRule type="top10" dxfId="7510" priority="43" rank="1"/>
  </conditionalFormatting>
  <conditionalFormatting sqref="E103:P103">
    <cfRule type="top10" dxfId="7509" priority="42" rank="1"/>
  </conditionalFormatting>
  <conditionalFormatting sqref="E105:P105">
    <cfRule type="top10" dxfId="7508" priority="41" rank="1"/>
  </conditionalFormatting>
  <conditionalFormatting sqref="E107:P107">
    <cfRule type="top10" dxfId="7507" priority="40" rank="1"/>
  </conditionalFormatting>
  <conditionalFormatting sqref="E109:P109">
    <cfRule type="top10" dxfId="7506" priority="39" rank="1"/>
  </conditionalFormatting>
  <conditionalFormatting sqref="E111:P111">
    <cfRule type="top10" dxfId="7505" priority="38" rank="1"/>
  </conditionalFormatting>
  <conditionalFormatting sqref="E113:P113">
    <cfRule type="top10" dxfId="7504" priority="37" rank="1"/>
  </conditionalFormatting>
  <conditionalFormatting sqref="E115:P115">
    <cfRule type="top10" dxfId="7503" priority="36" rank="1"/>
  </conditionalFormatting>
  <conditionalFormatting sqref="E117:P117">
    <cfRule type="top10" dxfId="7502" priority="35" rank="1"/>
  </conditionalFormatting>
  <conditionalFormatting sqref="E119:P119">
    <cfRule type="top10" dxfId="7501" priority="34" rank="1"/>
  </conditionalFormatting>
  <conditionalFormatting sqref="E121:P121">
    <cfRule type="top10" dxfId="7500" priority="33" rank="1"/>
  </conditionalFormatting>
  <conditionalFormatting sqref="E123:P123">
    <cfRule type="top10" dxfId="7499" priority="32" rank="1"/>
  </conditionalFormatting>
  <conditionalFormatting sqref="E125:P125">
    <cfRule type="top10" dxfId="7498" priority="31" rank="1"/>
  </conditionalFormatting>
  <conditionalFormatting sqref="E127:P127">
    <cfRule type="top10" dxfId="7497" priority="30" rank="1"/>
  </conditionalFormatting>
  <conditionalFormatting sqref="E129:P129">
    <cfRule type="top10" dxfId="7496" priority="29" rank="1"/>
  </conditionalFormatting>
  <conditionalFormatting sqref="E131:P131">
    <cfRule type="top10" dxfId="7495" priority="28" rank="1"/>
  </conditionalFormatting>
  <conditionalFormatting sqref="E133:P133">
    <cfRule type="top10" dxfId="7494" priority="27" rank="1"/>
  </conditionalFormatting>
  <conditionalFormatting sqref="E135:P135">
    <cfRule type="top10" dxfId="7493" priority="26" rank="1"/>
  </conditionalFormatting>
  <conditionalFormatting sqref="E137:P137">
    <cfRule type="top10" dxfId="7492" priority="25" rank="1"/>
  </conditionalFormatting>
  <conditionalFormatting sqref="E139:P139">
    <cfRule type="top10" dxfId="7491" priority="24" rank="1"/>
  </conditionalFormatting>
  <conditionalFormatting sqref="E141:P141">
    <cfRule type="top10" dxfId="7490" priority="23" rank="1"/>
  </conditionalFormatting>
  <conditionalFormatting sqref="E143:P143">
    <cfRule type="top10" dxfId="7489" priority="22" rank="1"/>
  </conditionalFormatting>
  <conditionalFormatting sqref="E145:P145">
    <cfRule type="top10" dxfId="7488" priority="21" rank="1"/>
  </conditionalFormatting>
  <conditionalFormatting sqref="E147:P147">
    <cfRule type="top10" dxfId="7487" priority="20" rank="1"/>
  </conditionalFormatting>
  <conditionalFormatting sqref="E149:P149">
    <cfRule type="top10" dxfId="7486" priority="19" rank="1"/>
  </conditionalFormatting>
  <conditionalFormatting sqref="E151:P151">
    <cfRule type="top10" dxfId="7485" priority="18" rank="1"/>
  </conditionalFormatting>
  <conditionalFormatting sqref="E153:P153">
    <cfRule type="top10" dxfId="7484" priority="17" rank="1"/>
  </conditionalFormatting>
  <conditionalFormatting sqref="E155:P155">
    <cfRule type="top10" dxfId="7483" priority="16" rank="1"/>
  </conditionalFormatting>
  <conditionalFormatting sqref="E157:P157">
    <cfRule type="top10" dxfId="7482" priority="15" rank="1"/>
  </conditionalFormatting>
  <conditionalFormatting sqref="E159:P159">
    <cfRule type="top10" dxfId="7481" priority="14" rank="1"/>
  </conditionalFormatting>
  <conditionalFormatting sqref="E161:P161">
    <cfRule type="top10" dxfId="7480" priority="13" rank="1"/>
  </conditionalFormatting>
  <conditionalFormatting sqref="E163:P163">
    <cfRule type="top10" dxfId="7479" priority="12" rank="1"/>
  </conditionalFormatting>
  <conditionalFormatting sqref="E165:P165">
    <cfRule type="top10" dxfId="7478" priority="11" rank="1"/>
  </conditionalFormatting>
  <conditionalFormatting sqref="E167:P167">
    <cfRule type="top10" dxfId="7477" priority="10" rank="1"/>
  </conditionalFormatting>
  <conditionalFormatting sqref="E169:P169">
    <cfRule type="top10" dxfId="7476" priority="9" rank="1"/>
  </conditionalFormatting>
  <conditionalFormatting sqref="E171:P171">
    <cfRule type="top10" dxfId="7475" priority="8" rank="1"/>
  </conditionalFormatting>
  <conditionalFormatting sqref="E173:P173">
    <cfRule type="top10" dxfId="7474" priority="7" rank="1"/>
  </conditionalFormatting>
  <conditionalFormatting sqref="E175:P175">
    <cfRule type="top10" dxfId="7473" priority="6" rank="1"/>
  </conditionalFormatting>
  <conditionalFormatting sqref="E177:P177">
    <cfRule type="top10" dxfId="7472" priority="5" rank="1"/>
  </conditionalFormatting>
  <conditionalFormatting sqref="E179:P179">
    <cfRule type="top10" dxfId="7471" priority="4" rank="1"/>
  </conditionalFormatting>
  <conditionalFormatting sqref="E181:P181">
    <cfRule type="top10" dxfId="7470" priority="3" rank="1"/>
  </conditionalFormatting>
  <conditionalFormatting sqref="E183:P183">
    <cfRule type="top10" dxfId="7469" priority="2" rank="1"/>
  </conditionalFormatting>
  <conditionalFormatting sqref="E185:P185">
    <cfRule type="top10" dxfId="746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H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8" width="8.625" style="4"/>
    <col min="9" max="16384" width="8.625" style="39"/>
  </cols>
  <sheetData>
    <row r="1" spans="1:8" ht="15" customHeight="1">
      <c r="A1" s="38"/>
      <c r="B1" s="37"/>
      <c r="C1" s="37"/>
      <c r="D1" s="37"/>
      <c r="E1" s="37"/>
      <c r="F1" s="37"/>
      <c r="G1" s="37"/>
      <c r="H1" s="37"/>
    </row>
    <row r="2" spans="1:8" ht="15" customHeight="1">
      <c r="B2" s="4" t="s">
        <v>308</v>
      </c>
    </row>
    <row r="3" spans="1:8" ht="15" customHeight="1">
      <c r="B3" s="4"/>
    </row>
    <row r="4" spans="1:8" ht="15" customHeight="1">
      <c r="B4" s="4" t="s">
        <v>49</v>
      </c>
    </row>
    <row r="5" spans="1:8" ht="15" customHeight="1">
      <c r="B5" s="4"/>
    </row>
    <row r="6" spans="1:8" ht="2.1" customHeight="1">
      <c r="B6" s="5"/>
      <c r="C6" s="6"/>
      <c r="D6" s="7"/>
      <c r="E6" s="8"/>
      <c r="F6" s="9"/>
      <c r="G6" s="9"/>
      <c r="H6" s="9"/>
    </row>
    <row r="7" spans="1:8" ht="117.95" customHeight="1" thickBot="1">
      <c r="A7" s="10"/>
      <c r="B7" s="11"/>
      <c r="C7" s="12" t="s">
        <v>298</v>
      </c>
      <c r="D7" s="13" t="s">
        <v>299</v>
      </c>
      <c r="E7" s="14" t="s">
        <v>246</v>
      </c>
      <c r="F7" s="14" t="s">
        <v>247</v>
      </c>
      <c r="G7" s="14" t="s">
        <v>248</v>
      </c>
      <c r="H7" s="14" t="s">
        <v>103</v>
      </c>
    </row>
    <row r="8" spans="1:8" ht="15.95" customHeight="1" thickTop="1">
      <c r="B8" s="48" t="s">
        <v>300</v>
      </c>
      <c r="C8" s="49"/>
      <c r="D8" s="15">
        <v>16158</v>
      </c>
      <c r="E8" s="16">
        <v>966</v>
      </c>
      <c r="F8" s="17">
        <v>5034</v>
      </c>
      <c r="G8" s="17">
        <v>8843</v>
      </c>
      <c r="H8" s="17">
        <v>1315</v>
      </c>
    </row>
    <row r="9" spans="1:8" ht="15.95" customHeight="1">
      <c r="B9" s="50"/>
      <c r="C9" s="51"/>
      <c r="D9" s="18">
        <v>1</v>
      </c>
      <c r="E9" s="32">
        <v>5.9784626810248792E-2</v>
      </c>
      <c r="F9" s="33">
        <v>0.31154845896769401</v>
      </c>
      <c r="G9" s="33">
        <v>0.54728307958905809</v>
      </c>
      <c r="H9" s="33">
        <v>8.1383834632999127E-2</v>
      </c>
    </row>
    <row r="10" spans="1:8" ht="15.95" customHeight="1">
      <c r="B10" s="57" t="s">
        <v>490</v>
      </c>
      <c r="C10" s="52" t="s">
        <v>149</v>
      </c>
      <c r="D10" s="34">
        <v>4589</v>
      </c>
      <c r="E10" s="35">
        <v>298</v>
      </c>
      <c r="F10" s="36">
        <v>1539</v>
      </c>
      <c r="G10" s="36">
        <v>2430</v>
      </c>
      <c r="H10" s="36">
        <v>322</v>
      </c>
    </row>
    <row r="11" spans="1:8" ht="15.95" customHeight="1">
      <c r="B11" s="58"/>
      <c r="C11" s="53"/>
      <c r="D11" s="18">
        <v>1</v>
      </c>
      <c r="E11" s="19">
        <v>6.4937894966223583E-2</v>
      </c>
      <c r="F11" s="20">
        <v>0.33536718239267815</v>
      </c>
      <c r="G11" s="20">
        <v>0.52952713009370234</v>
      </c>
      <c r="H11" s="20">
        <v>7.0167792547395941E-2</v>
      </c>
    </row>
    <row r="12" spans="1:8" ht="15.95" customHeight="1">
      <c r="B12" s="58"/>
      <c r="C12" s="54" t="s">
        <v>150</v>
      </c>
      <c r="D12" s="21">
        <v>4764</v>
      </c>
      <c r="E12" s="22">
        <v>273</v>
      </c>
      <c r="F12" s="23">
        <v>1516</v>
      </c>
      <c r="G12" s="23">
        <v>2689</v>
      </c>
      <c r="H12" s="23">
        <v>286</v>
      </c>
    </row>
    <row r="13" spans="1:8" ht="15.95" customHeight="1">
      <c r="B13" s="58"/>
      <c r="C13" s="53"/>
      <c r="D13" s="24">
        <v>1</v>
      </c>
      <c r="E13" s="19">
        <v>5.7304785894206546E-2</v>
      </c>
      <c r="F13" s="20">
        <v>0.31821998320738876</v>
      </c>
      <c r="G13" s="20">
        <v>0.5644416456759026</v>
      </c>
      <c r="H13" s="20">
        <v>6.00335852225021E-2</v>
      </c>
    </row>
    <row r="14" spans="1:8" ht="15.95" customHeight="1">
      <c r="B14" s="58"/>
      <c r="C14" s="54" t="s">
        <v>151</v>
      </c>
      <c r="D14" s="21">
        <v>7288</v>
      </c>
      <c r="E14" s="22">
        <v>452</v>
      </c>
      <c r="F14" s="23">
        <v>2501</v>
      </c>
      <c r="G14" s="23">
        <v>3922</v>
      </c>
      <c r="H14" s="23">
        <v>413</v>
      </c>
    </row>
    <row r="15" spans="1:8" ht="15.95" customHeight="1">
      <c r="B15" s="58"/>
      <c r="C15" s="53"/>
      <c r="D15" s="24">
        <v>1</v>
      </c>
      <c r="E15" s="19">
        <v>6.2019758507135016E-2</v>
      </c>
      <c r="F15" s="20">
        <v>0.34316684961580679</v>
      </c>
      <c r="G15" s="20">
        <v>0.53814489571899016</v>
      </c>
      <c r="H15" s="20">
        <v>5.6668496158068057E-2</v>
      </c>
    </row>
    <row r="16" spans="1:8" ht="15.95" customHeight="1">
      <c r="B16" s="58"/>
      <c r="C16" s="54" t="s">
        <v>152</v>
      </c>
      <c r="D16" s="21">
        <v>2878</v>
      </c>
      <c r="E16" s="22">
        <v>202</v>
      </c>
      <c r="F16" s="23">
        <v>936</v>
      </c>
      <c r="G16" s="23">
        <v>1533</v>
      </c>
      <c r="H16" s="23">
        <v>207</v>
      </c>
    </row>
    <row r="17" spans="1:8" ht="15.95" customHeight="1">
      <c r="B17" s="58"/>
      <c r="C17" s="53"/>
      <c r="D17" s="24">
        <v>1</v>
      </c>
      <c r="E17" s="19">
        <v>7.0187630298818623E-2</v>
      </c>
      <c r="F17" s="20">
        <v>0.32522585128561499</v>
      </c>
      <c r="G17" s="20">
        <v>0.53266157053509378</v>
      </c>
      <c r="H17" s="20">
        <v>7.1924947880472545E-2</v>
      </c>
    </row>
    <row r="18" spans="1:8" ht="15.95" customHeight="1">
      <c r="B18" s="58"/>
      <c r="C18" s="54" t="s">
        <v>153</v>
      </c>
      <c r="D18" s="21">
        <v>508</v>
      </c>
      <c r="E18" s="22">
        <v>42</v>
      </c>
      <c r="F18" s="23">
        <v>185</v>
      </c>
      <c r="G18" s="23">
        <v>247</v>
      </c>
      <c r="H18" s="23">
        <v>34</v>
      </c>
    </row>
    <row r="19" spans="1:8" ht="15.95" customHeight="1">
      <c r="B19" s="58"/>
      <c r="C19" s="53"/>
      <c r="D19" s="24">
        <v>1</v>
      </c>
      <c r="E19" s="19">
        <v>8.2677165354330714E-2</v>
      </c>
      <c r="F19" s="20">
        <v>0.36417322834645671</v>
      </c>
      <c r="G19" s="20">
        <v>0.48622047244094491</v>
      </c>
      <c r="H19" s="20">
        <v>6.6929133858267723E-2</v>
      </c>
    </row>
    <row r="20" spans="1:8" ht="15.95" customHeight="1">
      <c r="B20" s="58"/>
      <c r="C20" s="54" t="s">
        <v>154</v>
      </c>
      <c r="D20" s="21">
        <v>489</v>
      </c>
      <c r="E20" s="22">
        <v>49</v>
      </c>
      <c r="F20" s="23">
        <v>175</v>
      </c>
      <c r="G20" s="23">
        <v>233</v>
      </c>
      <c r="H20" s="23">
        <v>32</v>
      </c>
    </row>
    <row r="21" spans="1:8" ht="15.95" customHeight="1">
      <c r="B21" s="58"/>
      <c r="C21" s="53"/>
      <c r="D21" s="24">
        <v>1</v>
      </c>
      <c r="E21" s="19">
        <v>0.10020449897750511</v>
      </c>
      <c r="F21" s="20">
        <v>0.35787321063394684</v>
      </c>
      <c r="G21" s="20">
        <v>0.47648261758691207</v>
      </c>
      <c r="H21" s="20">
        <v>6.5439672801635998E-2</v>
      </c>
    </row>
    <row r="22" spans="1:8" ht="15.95" customHeight="1">
      <c r="B22" s="58"/>
      <c r="C22" s="54" t="s">
        <v>106</v>
      </c>
      <c r="D22" s="21">
        <v>1277</v>
      </c>
      <c r="E22" s="22">
        <v>65</v>
      </c>
      <c r="F22" s="23">
        <v>309</v>
      </c>
      <c r="G22" s="23">
        <v>761</v>
      </c>
      <c r="H22" s="23">
        <v>142</v>
      </c>
    </row>
    <row r="23" spans="1:8" ht="15.95" customHeight="1">
      <c r="B23" s="58"/>
      <c r="C23" s="53"/>
      <c r="D23" s="24">
        <v>1</v>
      </c>
      <c r="E23" s="19">
        <v>5.0900548159749412E-2</v>
      </c>
      <c r="F23" s="20">
        <v>0.24197337509788566</v>
      </c>
      <c r="G23" s="20">
        <v>0.59592795614722005</v>
      </c>
      <c r="H23" s="20">
        <v>0.11119812059514488</v>
      </c>
    </row>
    <row r="24" spans="1:8" ht="15.95" customHeight="1">
      <c r="B24" s="58"/>
      <c r="C24" s="54" t="s">
        <v>155</v>
      </c>
      <c r="D24" s="21">
        <v>886</v>
      </c>
      <c r="E24" s="22">
        <v>45</v>
      </c>
      <c r="F24" s="23">
        <v>191</v>
      </c>
      <c r="G24" s="23">
        <v>579</v>
      </c>
      <c r="H24" s="23">
        <v>71</v>
      </c>
    </row>
    <row r="25" spans="1:8" ht="15.95" customHeight="1">
      <c r="B25" s="58"/>
      <c r="C25" s="59"/>
      <c r="D25" s="18">
        <v>1</v>
      </c>
      <c r="E25" s="32">
        <v>5.0790067720090294E-2</v>
      </c>
      <c r="F25" s="33">
        <v>0.21557562076749437</v>
      </c>
      <c r="G25" s="33">
        <v>0.65349887133182849</v>
      </c>
      <c r="H25" s="33">
        <v>8.0135440180586909E-2</v>
      </c>
    </row>
    <row r="26" spans="1:8" ht="15.95" customHeight="1">
      <c r="A26" s="38"/>
      <c r="B26" s="41"/>
      <c r="C26" s="47"/>
      <c r="D26" s="42"/>
      <c r="E26" s="42"/>
      <c r="F26" s="42"/>
      <c r="G26" s="42"/>
      <c r="H26" s="42"/>
    </row>
    <row r="27" spans="1:8" ht="15.95" hidden="1" customHeight="1">
      <c r="A27" s="38"/>
      <c r="B27" s="43"/>
      <c r="C27" s="46"/>
      <c r="D27" s="44"/>
      <c r="E27" s="44"/>
      <c r="F27" s="44"/>
      <c r="G27" s="44"/>
      <c r="H27" s="44"/>
    </row>
    <row r="28" spans="1:8" ht="15.95" hidden="1" customHeight="1">
      <c r="A28" s="38"/>
      <c r="B28" s="43"/>
      <c r="C28" s="46"/>
      <c r="D28" s="45"/>
      <c r="E28" s="45"/>
      <c r="F28" s="45"/>
      <c r="G28" s="45"/>
      <c r="H28" s="45"/>
    </row>
    <row r="29" spans="1:8" ht="15.95" hidden="1" customHeight="1">
      <c r="A29" s="38"/>
      <c r="B29" s="43"/>
      <c r="C29" s="46"/>
      <c r="D29" s="44"/>
      <c r="E29" s="44"/>
      <c r="F29" s="44"/>
      <c r="G29" s="44"/>
      <c r="H29" s="44"/>
    </row>
    <row r="30" spans="1:8" ht="15.95" hidden="1" customHeight="1">
      <c r="A30" s="38"/>
      <c r="B30" s="43"/>
      <c r="C30" s="46"/>
      <c r="D30" s="45"/>
      <c r="E30" s="45"/>
      <c r="F30" s="45"/>
      <c r="G30" s="45"/>
      <c r="H30" s="45"/>
    </row>
    <row r="31" spans="1:8" ht="15.95" hidden="1" customHeight="1">
      <c r="A31" s="38"/>
      <c r="B31" s="43"/>
      <c r="C31" s="46"/>
      <c r="D31" s="44"/>
      <c r="E31" s="44"/>
      <c r="F31" s="44"/>
      <c r="G31" s="44"/>
      <c r="H31" s="44"/>
    </row>
    <row r="32" spans="1:8" ht="15.95" hidden="1" customHeight="1">
      <c r="A32" s="38"/>
      <c r="B32" s="43"/>
      <c r="C32" s="46"/>
      <c r="D32" s="45"/>
      <c r="E32" s="45"/>
      <c r="F32" s="45"/>
      <c r="G32" s="45"/>
      <c r="H32" s="45"/>
    </row>
    <row r="33" spans="1:8" ht="15.95" hidden="1" customHeight="1">
      <c r="A33" s="38"/>
      <c r="B33" s="43"/>
      <c r="C33" s="46"/>
      <c r="D33" s="44"/>
      <c r="E33" s="44"/>
      <c r="F33" s="44"/>
      <c r="G33" s="44"/>
      <c r="H33" s="44"/>
    </row>
    <row r="34" spans="1:8" ht="15.95" hidden="1" customHeight="1">
      <c r="A34" s="38"/>
      <c r="B34" s="43"/>
      <c r="C34" s="46"/>
      <c r="D34" s="45"/>
      <c r="E34" s="45"/>
      <c r="F34" s="45"/>
      <c r="G34" s="45"/>
      <c r="H34" s="45"/>
    </row>
    <row r="35" spans="1:8" ht="15.95" hidden="1" customHeight="1">
      <c r="A35" s="38"/>
      <c r="B35" s="43"/>
      <c r="C35" s="46"/>
      <c r="D35" s="44"/>
      <c r="E35" s="44"/>
      <c r="F35" s="44"/>
      <c r="G35" s="44"/>
      <c r="H35" s="44"/>
    </row>
    <row r="36" spans="1:8" ht="15.95" hidden="1" customHeight="1">
      <c r="A36" s="38"/>
      <c r="B36" s="43"/>
      <c r="C36" s="46"/>
      <c r="D36" s="45"/>
      <c r="E36" s="45"/>
      <c r="F36" s="45"/>
      <c r="G36" s="45"/>
      <c r="H36" s="45"/>
    </row>
    <row r="37" spans="1:8" ht="15.95" hidden="1" customHeight="1">
      <c r="A37" s="38"/>
      <c r="B37" s="43"/>
      <c r="C37" s="46"/>
      <c r="D37" s="44"/>
      <c r="E37" s="44"/>
      <c r="F37" s="44"/>
      <c r="G37" s="44"/>
      <c r="H37" s="44"/>
    </row>
    <row r="38" spans="1:8" ht="15.95" hidden="1" customHeight="1">
      <c r="A38" s="38"/>
      <c r="B38" s="43"/>
      <c r="C38" s="46"/>
      <c r="D38" s="45"/>
      <c r="E38" s="45"/>
      <c r="F38" s="45"/>
      <c r="G38" s="45"/>
      <c r="H38" s="45"/>
    </row>
    <row r="39" spans="1:8" ht="15.95" hidden="1" customHeight="1">
      <c r="A39" s="38"/>
      <c r="B39" s="43"/>
      <c r="C39" s="46"/>
      <c r="D39" s="44"/>
      <c r="E39" s="44"/>
      <c r="F39" s="44"/>
      <c r="G39" s="44"/>
      <c r="H39" s="44"/>
    </row>
    <row r="40" spans="1:8" ht="15.95" hidden="1" customHeight="1">
      <c r="A40" s="38"/>
      <c r="B40" s="43"/>
      <c r="C40" s="46"/>
      <c r="D40" s="45"/>
      <c r="E40" s="45"/>
      <c r="F40" s="45"/>
      <c r="G40" s="45"/>
      <c r="H40" s="45"/>
    </row>
    <row r="41" spans="1:8" ht="15.95" hidden="1" customHeight="1">
      <c r="A41" s="38"/>
      <c r="B41" s="43"/>
      <c r="C41" s="46"/>
      <c r="D41" s="44"/>
      <c r="E41" s="44"/>
      <c r="F41" s="44"/>
      <c r="G41" s="44"/>
      <c r="H41" s="44"/>
    </row>
    <row r="42" spans="1:8" ht="15.95" hidden="1" customHeight="1">
      <c r="A42" s="38"/>
      <c r="B42" s="43"/>
      <c r="C42" s="46"/>
      <c r="D42" s="45"/>
      <c r="E42" s="45"/>
      <c r="F42" s="45"/>
      <c r="G42" s="45"/>
      <c r="H42" s="45"/>
    </row>
    <row r="43" spans="1:8" ht="15.95" hidden="1" customHeight="1">
      <c r="A43" s="38"/>
      <c r="B43" s="43"/>
      <c r="C43" s="46"/>
      <c r="D43" s="44"/>
      <c r="E43" s="44"/>
      <c r="F43" s="44"/>
      <c r="G43" s="44"/>
      <c r="H43" s="44"/>
    </row>
    <row r="44" spans="1:8" ht="15.95" hidden="1" customHeight="1">
      <c r="A44" s="38"/>
      <c r="B44" s="43"/>
      <c r="C44" s="46"/>
      <c r="D44" s="45"/>
      <c r="E44" s="45"/>
      <c r="F44" s="45"/>
      <c r="G44" s="45"/>
      <c r="H44" s="45"/>
    </row>
    <row r="45" spans="1:8" ht="15.95" hidden="1" customHeight="1">
      <c r="A45" s="38"/>
      <c r="B45" s="43"/>
      <c r="C45" s="46"/>
      <c r="D45" s="44"/>
      <c r="E45" s="44"/>
      <c r="F45" s="44"/>
      <c r="G45" s="44"/>
      <c r="H45" s="44"/>
    </row>
    <row r="46" spans="1:8" ht="15.95" hidden="1" customHeight="1">
      <c r="A46" s="38"/>
      <c r="B46" s="43"/>
      <c r="C46" s="46"/>
      <c r="D46" s="45"/>
      <c r="E46" s="45"/>
      <c r="F46" s="45"/>
      <c r="G46" s="45"/>
      <c r="H46" s="45"/>
    </row>
    <row r="47" spans="1:8" ht="15.95" hidden="1" customHeight="1">
      <c r="A47" s="38"/>
      <c r="B47" s="43"/>
      <c r="C47" s="46"/>
      <c r="D47" s="44"/>
      <c r="E47" s="44"/>
      <c r="F47" s="44"/>
      <c r="G47" s="44"/>
      <c r="H47" s="44"/>
    </row>
    <row r="48" spans="1:8" ht="15.95" hidden="1" customHeight="1">
      <c r="A48" s="38"/>
      <c r="B48" s="43"/>
      <c r="C48" s="46"/>
      <c r="D48" s="45"/>
      <c r="E48" s="45"/>
      <c r="F48" s="45"/>
      <c r="G48" s="45"/>
      <c r="H48" s="45"/>
    </row>
    <row r="49" spans="1:8" ht="15.95" hidden="1" customHeight="1">
      <c r="A49" s="38"/>
      <c r="B49" s="43"/>
      <c r="C49" s="46"/>
      <c r="D49" s="44"/>
      <c r="E49" s="44"/>
      <c r="F49" s="44"/>
      <c r="G49" s="44"/>
      <c r="H49" s="44"/>
    </row>
    <row r="50" spans="1:8" ht="15.95" hidden="1" customHeight="1">
      <c r="A50" s="38"/>
      <c r="B50" s="43"/>
      <c r="C50" s="46"/>
      <c r="D50" s="45"/>
      <c r="E50" s="45"/>
      <c r="F50" s="45"/>
      <c r="G50" s="45"/>
      <c r="H50" s="45"/>
    </row>
    <row r="51" spans="1:8" ht="15.95" hidden="1" customHeight="1">
      <c r="A51" s="38"/>
      <c r="B51" s="43"/>
      <c r="C51" s="46"/>
      <c r="D51" s="44"/>
      <c r="E51" s="44"/>
      <c r="F51" s="44"/>
      <c r="G51" s="44"/>
      <c r="H51" s="44"/>
    </row>
    <row r="52" spans="1:8" ht="15.95" hidden="1" customHeight="1">
      <c r="A52" s="38"/>
      <c r="B52" s="43"/>
      <c r="C52" s="46"/>
      <c r="D52" s="45"/>
      <c r="E52" s="45"/>
      <c r="F52" s="45"/>
      <c r="G52" s="45"/>
      <c r="H52" s="45"/>
    </row>
    <row r="53" spans="1:8" ht="15.95" hidden="1" customHeight="1">
      <c r="A53" s="38"/>
      <c r="B53" s="43"/>
      <c r="C53" s="46"/>
      <c r="D53" s="44"/>
      <c r="E53" s="44"/>
      <c r="F53" s="44"/>
      <c r="G53" s="44"/>
      <c r="H53" s="44"/>
    </row>
    <row r="54" spans="1:8" ht="15.95" hidden="1" customHeight="1">
      <c r="A54" s="38"/>
      <c r="B54" s="43"/>
      <c r="C54" s="46"/>
      <c r="D54" s="45"/>
      <c r="E54" s="45"/>
      <c r="F54" s="45"/>
      <c r="G54" s="45"/>
      <c r="H54" s="45"/>
    </row>
    <row r="55" spans="1:8" ht="15.95" hidden="1" customHeight="1">
      <c r="A55" s="38"/>
      <c r="B55" s="43"/>
      <c r="C55" s="46"/>
      <c r="D55" s="44"/>
      <c r="E55" s="44"/>
      <c r="F55" s="44"/>
      <c r="G55" s="44"/>
      <c r="H55" s="44"/>
    </row>
    <row r="56" spans="1:8" ht="15.95" hidden="1" customHeight="1">
      <c r="A56" s="38"/>
      <c r="B56" s="43"/>
      <c r="C56" s="46"/>
      <c r="D56" s="45"/>
      <c r="E56" s="45"/>
      <c r="F56" s="45"/>
      <c r="G56" s="45"/>
      <c r="H56" s="45"/>
    </row>
    <row r="57" spans="1:8" ht="15.95" hidden="1" customHeight="1">
      <c r="A57" s="38"/>
      <c r="B57" s="43"/>
      <c r="C57" s="46"/>
      <c r="D57" s="44"/>
      <c r="E57" s="44"/>
      <c r="F57" s="44"/>
      <c r="G57" s="44"/>
      <c r="H57" s="44"/>
    </row>
    <row r="58" spans="1:8" ht="15.95" hidden="1" customHeight="1">
      <c r="A58" s="38"/>
      <c r="B58" s="43"/>
      <c r="C58" s="46"/>
      <c r="D58" s="45"/>
      <c r="E58" s="45"/>
      <c r="F58" s="45"/>
      <c r="G58" s="45"/>
      <c r="H58" s="45"/>
    </row>
    <row r="59" spans="1:8" ht="15.95" hidden="1" customHeight="1">
      <c r="A59" s="38"/>
      <c r="B59" s="43"/>
      <c r="C59" s="46"/>
      <c r="D59" s="44"/>
      <c r="E59" s="44"/>
      <c r="F59" s="44"/>
      <c r="G59" s="44"/>
      <c r="H59" s="44"/>
    </row>
    <row r="60" spans="1:8" ht="15.95" hidden="1" customHeight="1">
      <c r="A60" s="38"/>
      <c r="B60" s="43"/>
      <c r="C60" s="46"/>
      <c r="D60" s="45"/>
      <c r="E60" s="45"/>
      <c r="F60" s="45"/>
      <c r="G60" s="45"/>
      <c r="H60" s="45"/>
    </row>
    <row r="61" spans="1:8" ht="15.95" hidden="1" customHeight="1">
      <c r="A61" s="38"/>
      <c r="B61" s="43"/>
      <c r="C61" s="46"/>
      <c r="D61" s="44"/>
      <c r="E61" s="44"/>
      <c r="F61" s="44"/>
      <c r="G61" s="44"/>
      <c r="H61" s="44"/>
    </row>
    <row r="62" spans="1:8" ht="15.95" hidden="1" customHeight="1">
      <c r="A62" s="38"/>
      <c r="B62" s="43"/>
      <c r="C62" s="46"/>
      <c r="D62" s="45"/>
      <c r="E62" s="45"/>
      <c r="F62" s="45"/>
      <c r="G62" s="45"/>
      <c r="H62" s="45"/>
    </row>
    <row r="63" spans="1:8" ht="15.95" hidden="1" customHeight="1">
      <c r="A63" s="38"/>
      <c r="B63" s="43"/>
      <c r="C63" s="46"/>
      <c r="D63" s="44"/>
      <c r="E63" s="44"/>
      <c r="F63" s="44"/>
      <c r="G63" s="44"/>
      <c r="H63" s="44"/>
    </row>
    <row r="64" spans="1:8" ht="15.95" hidden="1" customHeight="1">
      <c r="A64" s="38"/>
      <c r="B64" s="43"/>
      <c r="C64" s="46"/>
      <c r="D64" s="45"/>
      <c r="E64" s="45"/>
      <c r="F64" s="45"/>
      <c r="G64" s="45"/>
      <c r="H64" s="45"/>
    </row>
    <row r="65" spans="1:8" ht="15.95" hidden="1" customHeight="1">
      <c r="A65" s="38"/>
      <c r="B65" s="43"/>
      <c r="C65" s="46"/>
      <c r="D65" s="44"/>
      <c r="E65" s="44"/>
      <c r="F65" s="44"/>
      <c r="G65" s="44"/>
      <c r="H65" s="44"/>
    </row>
    <row r="66" spans="1:8" ht="15.95" hidden="1" customHeight="1">
      <c r="A66" s="38"/>
      <c r="B66" s="43"/>
      <c r="C66" s="46"/>
      <c r="D66" s="45"/>
      <c r="E66" s="45"/>
      <c r="F66" s="45"/>
      <c r="G66" s="45"/>
      <c r="H66" s="45"/>
    </row>
    <row r="67" spans="1:8" ht="15.95" hidden="1" customHeight="1">
      <c r="A67" s="38"/>
      <c r="B67" s="43"/>
      <c r="C67" s="46"/>
      <c r="D67" s="44"/>
      <c r="E67" s="44"/>
      <c r="F67" s="44"/>
      <c r="G67" s="44"/>
      <c r="H67" s="44"/>
    </row>
    <row r="68" spans="1:8" ht="15.95" hidden="1" customHeight="1">
      <c r="A68" s="38"/>
      <c r="B68" s="43"/>
      <c r="C68" s="46"/>
      <c r="D68" s="45"/>
      <c r="E68" s="45"/>
      <c r="F68" s="45"/>
      <c r="G68" s="45"/>
      <c r="H68" s="45"/>
    </row>
    <row r="69" spans="1:8" ht="15.95" hidden="1" customHeight="1">
      <c r="A69" s="38"/>
      <c r="B69" s="43"/>
      <c r="C69" s="46"/>
      <c r="D69" s="44"/>
      <c r="E69" s="44"/>
      <c r="F69" s="44"/>
      <c r="G69" s="44"/>
      <c r="H69" s="44"/>
    </row>
    <row r="70" spans="1:8" ht="15.95" hidden="1" customHeight="1">
      <c r="A70" s="38"/>
      <c r="B70" s="43"/>
      <c r="C70" s="46"/>
      <c r="D70" s="45"/>
      <c r="E70" s="45"/>
      <c r="F70" s="45"/>
      <c r="G70" s="45"/>
      <c r="H70" s="45"/>
    </row>
    <row r="71" spans="1:8" ht="15.95" hidden="1" customHeight="1">
      <c r="A71" s="38"/>
      <c r="B71" s="43"/>
      <c r="C71" s="46"/>
      <c r="D71" s="44"/>
      <c r="E71" s="44"/>
      <c r="F71" s="44"/>
      <c r="G71" s="44"/>
      <c r="H71" s="44"/>
    </row>
    <row r="72" spans="1:8" ht="15.95" hidden="1" customHeight="1">
      <c r="A72" s="38"/>
      <c r="B72" s="43"/>
      <c r="C72" s="46"/>
      <c r="D72" s="45"/>
      <c r="E72" s="45"/>
      <c r="F72" s="45"/>
      <c r="G72" s="45"/>
      <c r="H72" s="45"/>
    </row>
    <row r="73" spans="1:8" ht="15.95" hidden="1" customHeight="1">
      <c r="A73" s="38"/>
      <c r="B73" s="43"/>
      <c r="C73" s="46"/>
      <c r="D73" s="44"/>
      <c r="E73" s="44"/>
      <c r="F73" s="44"/>
      <c r="G73" s="44"/>
      <c r="H73" s="44"/>
    </row>
    <row r="74" spans="1:8" ht="15.95" hidden="1" customHeight="1">
      <c r="A74" s="38"/>
      <c r="B74" s="43"/>
      <c r="C74" s="46"/>
      <c r="D74" s="45"/>
      <c r="E74" s="45"/>
      <c r="F74" s="45"/>
      <c r="G74" s="45"/>
      <c r="H74" s="45"/>
    </row>
    <row r="75" spans="1:8" ht="15.95" hidden="1" customHeight="1">
      <c r="A75" s="38"/>
      <c r="B75" s="43"/>
      <c r="C75" s="46"/>
      <c r="D75" s="44"/>
      <c r="E75" s="44"/>
      <c r="F75" s="44"/>
      <c r="G75" s="44"/>
      <c r="H75" s="44"/>
    </row>
    <row r="76" spans="1:8" ht="15.95" hidden="1" customHeight="1">
      <c r="A76" s="38"/>
      <c r="B76" s="43"/>
      <c r="C76" s="46"/>
      <c r="D76" s="45"/>
      <c r="E76" s="45"/>
      <c r="F76" s="45"/>
      <c r="G76" s="45"/>
      <c r="H76" s="45"/>
    </row>
    <row r="77" spans="1:8" ht="15.95" hidden="1" customHeight="1">
      <c r="A77" s="38"/>
      <c r="B77" s="43"/>
      <c r="C77" s="46"/>
      <c r="D77" s="44"/>
      <c r="E77" s="44"/>
      <c r="F77" s="44"/>
      <c r="G77" s="44"/>
      <c r="H77" s="44"/>
    </row>
    <row r="78" spans="1:8" ht="15.95" hidden="1" customHeight="1">
      <c r="A78" s="38"/>
      <c r="B78" s="43"/>
      <c r="C78" s="46"/>
      <c r="D78" s="45"/>
      <c r="E78" s="45"/>
      <c r="F78" s="45"/>
      <c r="G78" s="45"/>
      <c r="H78" s="45"/>
    </row>
    <row r="79" spans="1:8" ht="15.95" hidden="1" customHeight="1">
      <c r="A79" s="38"/>
      <c r="B79" s="43"/>
      <c r="C79" s="46"/>
      <c r="D79" s="44"/>
      <c r="E79" s="44"/>
      <c r="F79" s="44"/>
      <c r="G79" s="44"/>
      <c r="H79" s="44"/>
    </row>
    <row r="80" spans="1:8" ht="15.95" hidden="1" customHeight="1">
      <c r="A80" s="38"/>
      <c r="B80" s="43"/>
      <c r="C80" s="46"/>
      <c r="D80" s="45"/>
      <c r="E80" s="45"/>
      <c r="F80" s="45"/>
      <c r="G80" s="45"/>
      <c r="H80" s="45"/>
    </row>
    <row r="81" spans="1:8" ht="15.95" hidden="1" customHeight="1">
      <c r="A81" s="38"/>
      <c r="B81" s="43"/>
      <c r="C81" s="46"/>
      <c r="D81" s="44"/>
      <c r="E81" s="44"/>
      <c r="F81" s="44"/>
      <c r="G81" s="44"/>
      <c r="H81" s="44"/>
    </row>
    <row r="82" spans="1:8" ht="15.95" hidden="1" customHeight="1">
      <c r="A82" s="38"/>
      <c r="B82" s="43"/>
      <c r="C82" s="46"/>
      <c r="D82" s="45"/>
      <c r="E82" s="45"/>
      <c r="F82" s="45"/>
      <c r="G82" s="45"/>
      <c r="H82" s="45"/>
    </row>
    <row r="83" spans="1:8" ht="15.95" hidden="1" customHeight="1">
      <c r="A83" s="38"/>
      <c r="B83" s="43"/>
      <c r="C83" s="46"/>
      <c r="D83" s="44"/>
      <c r="E83" s="44"/>
      <c r="F83" s="44"/>
      <c r="G83" s="44"/>
      <c r="H83" s="44"/>
    </row>
    <row r="84" spans="1:8" ht="15.95" hidden="1" customHeight="1">
      <c r="A84" s="38"/>
      <c r="B84" s="43"/>
      <c r="C84" s="46"/>
      <c r="D84" s="45"/>
      <c r="E84" s="45"/>
      <c r="F84" s="45"/>
      <c r="G84" s="45"/>
      <c r="H84" s="45"/>
    </row>
    <row r="85" spans="1:8" ht="15.95" hidden="1" customHeight="1">
      <c r="A85" s="38"/>
      <c r="B85" s="43"/>
      <c r="C85" s="46"/>
      <c r="D85" s="44"/>
      <c r="E85" s="44"/>
      <c r="F85" s="44"/>
      <c r="G85" s="44"/>
      <c r="H85" s="44"/>
    </row>
    <row r="86" spans="1:8" ht="15.95" hidden="1" customHeight="1">
      <c r="A86" s="38"/>
      <c r="B86" s="43"/>
      <c r="C86" s="46"/>
      <c r="D86" s="45"/>
      <c r="E86" s="45"/>
      <c r="F86" s="45"/>
      <c r="G86" s="45"/>
      <c r="H86" s="45"/>
    </row>
    <row r="87" spans="1:8" ht="15.95" hidden="1" customHeight="1">
      <c r="A87" s="38"/>
      <c r="B87" s="43"/>
      <c r="C87" s="46"/>
      <c r="D87" s="44"/>
      <c r="E87" s="44"/>
      <c r="F87" s="44"/>
      <c r="G87" s="44"/>
      <c r="H87" s="44"/>
    </row>
    <row r="88" spans="1:8" ht="15.95" hidden="1" customHeight="1">
      <c r="A88" s="38"/>
      <c r="B88" s="43"/>
      <c r="C88" s="46"/>
      <c r="D88" s="45"/>
      <c r="E88" s="45"/>
      <c r="F88" s="45"/>
      <c r="G88" s="45"/>
      <c r="H88" s="45"/>
    </row>
    <row r="89" spans="1:8" ht="15.95" hidden="1" customHeight="1">
      <c r="A89" s="38"/>
      <c r="B89" s="43"/>
      <c r="C89" s="46"/>
      <c r="D89" s="44"/>
      <c r="E89" s="44"/>
      <c r="F89" s="44"/>
      <c r="G89" s="44"/>
      <c r="H89" s="44"/>
    </row>
    <row r="90" spans="1:8" ht="15.95" hidden="1" customHeight="1">
      <c r="A90" s="38"/>
      <c r="B90" s="43"/>
      <c r="C90" s="46"/>
      <c r="D90" s="45"/>
      <c r="E90" s="45"/>
      <c r="F90" s="45"/>
      <c r="G90" s="45"/>
      <c r="H90" s="45"/>
    </row>
    <row r="91" spans="1:8" ht="15.95" hidden="1" customHeight="1">
      <c r="A91" s="38"/>
      <c r="B91" s="43"/>
      <c r="C91" s="46"/>
      <c r="D91" s="44"/>
      <c r="E91" s="44"/>
      <c r="F91" s="44"/>
      <c r="G91" s="44"/>
      <c r="H91" s="44"/>
    </row>
    <row r="92" spans="1:8" ht="15.95" hidden="1" customHeight="1">
      <c r="A92" s="38"/>
      <c r="B92" s="43"/>
      <c r="C92" s="46"/>
      <c r="D92" s="45"/>
      <c r="E92" s="45"/>
      <c r="F92" s="45"/>
      <c r="G92" s="45"/>
      <c r="H92" s="45"/>
    </row>
    <row r="93" spans="1:8" ht="15.95" hidden="1" customHeight="1">
      <c r="A93" s="38"/>
      <c r="B93" s="43"/>
      <c r="C93" s="46"/>
      <c r="D93" s="44"/>
      <c r="E93" s="44"/>
      <c r="F93" s="44"/>
      <c r="G93" s="44"/>
      <c r="H93" s="44"/>
    </row>
    <row r="94" spans="1:8" ht="15.95" hidden="1" customHeight="1">
      <c r="A94" s="38"/>
      <c r="B94" s="43"/>
      <c r="C94" s="46"/>
      <c r="D94" s="45"/>
      <c r="E94" s="45"/>
      <c r="F94" s="45"/>
      <c r="G94" s="45"/>
      <c r="H94" s="45"/>
    </row>
    <row r="95" spans="1:8" ht="15.95" hidden="1" customHeight="1">
      <c r="A95" s="38"/>
      <c r="B95" s="43"/>
      <c r="C95" s="46"/>
      <c r="D95" s="44"/>
      <c r="E95" s="44"/>
      <c r="F95" s="44"/>
      <c r="G95" s="44"/>
      <c r="H95" s="44"/>
    </row>
    <row r="96" spans="1:8" ht="15.95" hidden="1" customHeight="1">
      <c r="A96" s="38"/>
      <c r="B96" s="43"/>
      <c r="C96" s="46"/>
      <c r="D96" s="45"/>
      <c r="E96" s="45"/>
      <c r="F96" s="45"/>
      <c r="G96" s="45"/>
      <c r="H96" s="45"/>
    </row>
    <row r="97" spans="1:8" ht="15.95" hidden="1" customHeight="1">
      <c r="A97" s="38"/>
      <c r="B97" s="43"/>
      <c r="C97" s="46"/>
      <c r="D97" s="44"/>
      <c r="E97" s="44"/>
      <c r="F97" s="44"/>
      <c r="G97" s="44"/>
      <c r="H97" s="44"/>
    </row>
    <row r="98" spans="1:8" ht="15.95" hidden="1" customHeight="1">
      <c r="A98" s="38"/>
      <c r="B98" s="43"/>
      <c r="C98" s="46"/>
      <c r="D98" s="45"/>
      <c r="E98" s="45"/>
      <c r="F98" s="45"/>
      <c r="G98" s="45"/>
      <c r="H98" s="45"/>
    </row>
    <row r="99" spans="1:8" ht="15.95" hidden="1" customHeight="1">
      <c r="A99" s="38"/>
      <c r="B99" s="43"/>
      <c r="C99" s="46"/>
      <c r="D99" s="44"/>
      <c r="E99" s="44"/>
      <c r="F99" s="44"/>
      <c r="G99" s="44"/>
      <c r="H99" s="44"/>
    </row>
    <row r="100" spans="1:8" ht="15.95" hidden="1" customHeight="1">
      <c r="A100" s="38"/>
      <c r="B100" s="43"/>
      <c r="C100" s="46"/>
      <c r="D100" s="45"/>
      <c r="E100" s="45"/>
      <c r="F100" s="45"/>
      <c r="G100" s="45"/>
      <c r="H100" s="45"/>
    </row>
    <row r="101" spans="1:8" ht="15.95" hidden="1" customHeight="1">
      <c r="A101" s="38"/>
      <c r="B101" s="43"/>
      <c r="C101" s="46"/>
      <c r="D101" s="44"/>
      <c r="E101" s="44"/>
      <c r="F101" s="44"/>
      <c r="G101" s="44"/>
      <c r="H101" s="44"/>
    </row>
    <row r="102" spans="1:8" ht="15.95" hidden="1" customHeight="1">
      <c r="A102" s="38"/>
      <c r="B102" s="43"/>
      <c r="C102" s="46"/>
      <c r="D102" s="45"/>
      <c r="E102" s="45"/>
      <c r="F102" s="45"/>
      <c r="G102" s="45"/>
      <c r="H102" s="45"/>
    </row>
    <row r="103" spans="1:8" ht="15.95" hidden="1" customHeight="1">
      <c r="A103" s="38"/>
      <c r="B103" s="43"/>
      <c r="C103" s="46"/>
      <c r="D103" s="44"/>
      <c r="E103" s="44"/>
      <c r="F103" s="44"/>
      <c r="G103" s="44"/>
      <c r="H103" s="44"/>
    </row>
    <row r="104" spans="1:8" ht="15.95" hidden="1" customHeight="1">
      <c r="A104" s="38"/>
      <c r="B104" s="43"/>
      <c r="C104" s="46"/>
      <c r="D104" s="45"/>
      <c r="E104" s="45"/>
      <c r="F104" s="45"/>
      <c r="G104" s="45"/>
      <c r="H104" s="45"/>
    </row>
    <row r="105" spans="1:8" ht="15.95" hidden="1" customHeight="1">
      <c r="A105" s="38"/>
      <c r="B105" s="43"/>
      <c r="C105" s="46"/>
      <c r="D105" s="44"/>
      <c r="E105" s="44"/>
      <c r="F105" s="44"/>
      <c r="G105" s="44"/>
      <c r="H105" s="44"/>
    </row>
    <row r="106" spans="1:8" ht="15.95" hidden="1" customHeight="1">
      <c r="A106" s="38"/>
      <c r="B106" s="43"/>
      <c r="C106" s="46"/>
      <c r="D106" s="45"/>
      <c r="E106" s="45"/>
      <c r="F106" s="45"/>
      <c r="G106" s="45"/>
      <c r="H106" s="45"/>
    </row>
    <row r="107" spans="1:8" ht="15.95" hidden="1" customHeight="1">
      <c r="A107" s="38"/>
      <c r="B107" s="43"/>
      <c r="C107" s="46"/>
      <c r="D107" s="44"/>
      <c r="E107" s="44"/>
      <c r="F107" s="44"/>
      <c r="G107" s="44"/>
      <c r="H107" s="44"/>
    </row>
    <row r="108" spans="1:8" ht="15.95" hidden="1" customHeight="1">
      <c r="A108" s="38"/>
      <c r="B108" s="43"/>
      <c r="C108" s="46"/>
      <c r="D108" s="45"/>
      <c r="E108" s="45"/>
      <c r="F108" s="45"/>
      <c r="G108" s="45"/>
      <c r="H108" s="45"/>
    </row>
    <row r="109" spans="1:8" ht="15.95" hidden="1" customHeight="1">
      <c r="A109" s="38"/>
      <c r="B109" s="43"/>
      <c r="C109" s="46"/>
      <c r="D109" s="44"/>
      <c r="E109" s="44"/>
      <c r="F109" s="44"/>
      <c r="G109" s="44"/>
      <c r="H109" s="44"/>
    </row>
    <row r="110" spans="1:8" ht="15.95" hidden="1" customHeight="1">
      <c r="A110" s="38"/>
      <c r="B110" s="43"/>
      <c r="C110" s="46"/>
      <c r="D110" s="45"/>
      <c r="E110" s="45"/>
      <c r="F110" s="45"/>
      <c r="G110" s="45"/>
      <c r="H110" s="45"/>
    </row>
    <row r="111" spans="1:8" ht="15.95" hidden="1" customHeight="1">
      <c r="A111" s="38"/>
      <c r="B111" s="43"/>
      <c r="C111" s="46"/>
      <c r="D111" s="44"/>
      <c r="E111" s="44"/>
      <c r="F111" s="44"/>
      <c r="G111" s="44"/>
      <c r="H111" s="44"/>
    </row>
    <row r="112" spans="1:8" ht="15.95" hidden="1" customHeight="1">
      <c r="A112" s="38"/>
      <c r="B112" s="43"/>
      <c r="C112" s="46"/>
      <c r="D112" s="45"/>
      <c r="E112" s="45"/>
      <c r="F112" s="45"/>
      <c r="G112" s="45"/>
      <c r="H112" s="45"/>
    </row>
    <row r="113" spans="1:8" ht="15.95" hidden="1" customHeight="1">
      <c r="A113" s="38"/>
      <c r="B113" s="43"/>
      <c r="C113" s="46"/>
      <c r="D113" s="44"/>
      <c r="E113" s="44"/>
      <c r="F113" s="44"/>
      <c r="G113" s="44"/>
      <c r="H113" s="44"/>
    </row>
    <row r="114" spans="1:8" ht="15.95" hidden="1" customHeight="1">
      <c r="A114" s="38"/>
      <c r="B114" s="43"/>
      <c r="C114" s="46"/>
      <c r="D114" s="45"/>
      <c r="E114" s="45"/>
      <c r="F114" s="45"/>
      <c r="G114" s="45"/>
      <c r="H114" s="45"/>
    </row>
    <row r="115" spans="1:8" ht="15.95" hidden="1" customHeight="1">
      <c r="A115" s="38"/>
      <c r="B115" s="43"/>
      <c r="C115" s="46"/>
      <c r="D115" s="44"/>
      <c r="E115" s="44"/>
      <c r="F115" s="44"/>
      <c r="G115" s="44"/>
      <c r="H115" s="44"/>
    </row>
    <row r="116" spans="1:8" ht="15.95" hidden="1" customHeight="1">
      <c r="A116" s="38"/>
      <c r="B116" s="43"/>
      <c r="C116" s="46"/>
      <c r="D116" s="45"/>
      <c r="E116" s="45"/>
      <c r="F116" s="45"/>
      <c r="G116" s="45"/>
      <c r="H116" s="45"/>
    </row>
    <row r="117" spans="1:8" ht="15.95" hidden="1" customHeight="1">
      <c r="A117" s="38"/>
      <c r="B117" s="43"/>
      <c r="C117" s="46"/>
      <c r="D117" s="44"/>
      <c r="E117" s="44"/>
      <c r="F117" s="44"/>
      <c r="G117" s="44"/>
      <c r="H117" s="44"/>
    </row>
    <row r="118" spans="1:8" ht="15.95" hidden="1" customHeight="1">
      <c r="A118" s="38"/>
      <c r="B118" s="43"/>
      <c r="C118" s="46"/>
      <c r="D118" s="45"/>
      <c r="E118" s="45"/>
      <c r="F118" s="45"/>
      <c r="G118" s="45"/>
      <c r="H118" s="45"/>
    </row>
    <row r="119" spans="1:8" ht="15.95" hidden="1" customHeight="1">
      <c r="A119" s="38"/>
      <c r="B119" s="43"/>
      <c r="C119" s="46"/>
      <c r="D119" s="44"/>
      <c r="E119" s="44"/>
      <c r="F119" s="44"/>
      <c r="G119" s="44"/>
      <c r="H119" s="44"/>
    </row>
    <row r="120" spans="1:8" ht="15.95" hidden="1" customHeight="1">
      <c r="A120" s="38"/>
      <c r="B120" s="43"/>
      <c r="C120" s="46"/>
      <c r="D120" s="45"/>
      <c r="E120" s="45"/>
      <c r="F120" s="45"/>
      <c r="G120" s="45"/>
      <c r="H120" s="45"/>
    </row>
    <row r="121" spans="1:8" ht="15.95" hidden="1" customHeight="1">
      <c r="A121" s="38"/>
      <c r="B121" s="43"/>
      <c r="C121" s="46"/>
      <c r="D121" s="44"/>
      <c r="E121" s="44"/>
      <c r="F121" s="44"/>
      <c r="G121" s="44"/>
      <c r="H121" s="44"/>
    </row>
    <row r="122" spans="1:8" ht="15.95" hidden="1" customHeight="1">
      <c r="A122" s="38"/>
      <c r="B122" s="43"/>
      <c r="C122" s="46"/>
      <c r="D122" s="45"/>
      <c r="E122" s="45"/>
      <c r="F122" s="45"/>
      <c r="G122" s="45"/>
      <c r="H122" s="45"/>
    </row>
    <row r="123" spans="1:8" ht="15.95" hidden="1" customHeight="1">
      <c r="A123" s="38"/>
      <c r="B123" s="43"/>
      <c r="C123" s="46"/>
      <c r="D123" s="44"/>
      <c r="E123" s="44"/>
      <c r="F123" s="44"/>
      <c r="G123" s="44"/>
      <c r="H123" s="44"/>
    </row>
    <row r="124" spans="1:8" ht="15.95" hidden="1" customHeight="1">
      <c r="A124" s="38"/>
      <c r="B124" s="43"/>
      <c r="C124" s="46"/>
      <c r="D124" s="45"/>
      <c r="E124" s="45"/>
      <c r="F124" s="45"/>
      <c r="G124" s="45"/>
      <c r="H124" s="45"/>
    </row>
    <row r="125" spans="1:8" ht="15.95" hidden="1" customHeight="1">
      <c r="A125" s="38"/>
      <c r="B125" s="43"/>
      <c r="C125" s="46"/>
      <c r="D125" s="44"/>
      <c r="E125" s="44"/>
      <c r="F125" s="44"/>
      <c r="G125" s="44"/>
      <c r="H125" s="44"/>
    </row>
    <row r="126" spans="1:8" ht="15.95" hidden="1" customHeight="1">
      <c r="A126" s="38"/>
      <c r="B126" s="43"/>
      <c r="C126" s="46"/>
      <c r="D126" s="45"/>
      <c r="E126" s="45"/>
      <c r="F126" s="45"/>
      <c r="G126" s="45"/>
      <c r="H126" s="45"/>
    </row>
    <row r="127" spans="1:8" ht="15.95" hidden="1" customHeight="1">
      <c r="A127" s="38"/>
      <c r="B127" s="43"/>
      <c r="C127" s="46"/>
      <c r="D127" s="44"/>
      <c r="E127" s="44"/>
      <c r="F127" s="44"/>
      <c r="G127" s="44"/>
      <c r="H127" s="44"/>
    </row>
    <row r="128" spans="1:8" ht="15.95" hidden="1" customHeight="1">
      <c r="A128" s="38"/>
      <c r="B128" s="43"/>
      <c r="C128" s="46"/>
      <c r="D128" s="45"/>
      <c r="E128" s="45"/>
      <c r="F128" s="45"/>
      <c r="G128" s="45"/>
      <c r="H128" s="45"/>
    </row>
    <row r="129" spans="1:8" ht="15.95" hidden="1" customHeight="1">
      <c r="A129" s="38"/>
      <c r="B129" s="43"/>
      <c r="C129" s="46"/>
      <c r="D129" s="44"/>
      <c r="E129" s="44"/>
      <c r="F129" s="44"/>
      <c r="G129" s="44"/>
      <c r="H129" s="44"/>
    </row>
    <row r="130" spans="1:8" ht="15.95" hidden="1" customHeight="1">
      <c r="A130" s="38"/>
      <c r="B130" s="43"/>
      <c r="C130" s="46"/>
      <c r="D130" s="45"/>
      <c r="E130" s="45"/>
      <c r="F130" s="45"/>
      <c r="G130" s="45"/>
      <c r="H130" s="45"/>
    </row>
    <row r="131" spans="1:8" ht="15.95" hidden="1" customHeight="1">
      <c r="A131" s="38"/>
      <c r="B131" s="43"/>
      <c r="C131" s="46"/>
      <c r="D131" s="44"/>
      <c r="E131" s="44"/>
      <c r="F131" s="44"/>
      <c r="G131" s="44"/>
      <c r="H131" s="44"/>
    </row>
    <row r="132" spans="1:8" ht="15.95" hidden="1" customHeight="1">
      <c r="A132" s="38"/>
      <c r="B132" s="43"/>
      <c r="C132" s="46"/>
      <c r="D132" s="45"/>
      <c r="E132" s="45"/>
      <c r="F132" s="45"/>
      <c r="G132" s="45"/>
      <c r="H132" s="45"/>
    </row>
    <row r="133" spans="1:8" ht="15.95" hidden="1" customHeight="1">
      <c r="A133" s="38"/>
      <c r="B133" s="43"/>
      <c r="C133" s="46"/>
      <c r="D133" s="44"/>
      <c r="E133" s="44"/>
      <c r="F133" s="44"/>
      <c r="G133" s="44"/>
      <c r="H133" s="44"/>
    </row>
    <row r="134" spans="1:8" ht="15.95" hidden="1" customHeight="1">
      <c r="A134" s="38"/>
      <c r="B134" s="43"/>
      <c r="C134" s="46"/>
      <c r="D134" s="45"/>
      <c r="E134" s="45"/>
      <c r="F134" s="45"/>
      <c r="G134" s="45"/>
      <c r="H134" s="45"/>
    </row>
    <row r="135" spans="1:8" ht="15.95" hidden="1" customHeight="1">
      <c r="A135" s="38"/>
      <c r="B135" s="43"/>
      <c r="C135" s="46"/>
      <c r="D135" s="44"/>
      <c r="E135" s="44"/>
      <c r="F135" s="44"/>
      <c r="G135" s="44"/>
      <c r="H135" s="44"/>
    </row>
    <row r="136" spans="1:8" ht="15.95" hidden="1" customHeight="1">
      <c r="A136" s="38"/>
      <c r="B136" s="43"/>
      <c r="C136" s="46"/>
      <c r="D136" s="45"/>
      <c r="E136" s="45"/>
      <c r="F136" s="45"/>
      <c r="G136" s="45"/>
      <c r="H136" s="45"/>
    </row>
    <row r="137" spans="1:8" ht="15.95" hidden="1" customHeight="1">
      <c r="A137" s="38"/>
      <c r="B137" s="43"/>
      <c r="C137" s="46"/>
      <c r="D137" s="44"/>
      <c r="E137" s="44"/>
      <c r="F137" s="44"/>
      <c r="G137" s="44"/>
      <c r="H137" s="44"/>
    </row>
    <row r="138" spans="1:8" ht="15.95" hidden="1" customHeight="1">
      <c r="A138" s="38"/>
      <c r="B138" s="43"/>
      <c r="C138" s="46"/>
      <c r="D138" s="45"/>
      <c r="E138" s="45"/>
      <c r="F138" s="45"/>
      <c r="G138" s="45"/>
      <c r="H138" s="45"/>
    </row>
    <row r="139" spans="1:8" ht="15.95" hidden="1" customHeight="1">
      <c r="A139" s="38"/>
      <c r="B139" s="43"/>
      <c r="C139" s="46"/>
      <c r="D139" s="44"/>
      <c r="E139" s="44"/>
      <c r="F139" s="44"/>
      <c r="G139" s="44"/>
      <c r="H139" s="44"/>
    </row>
    <row r="140" spans="1:8" ht="15.95" hidden="1" customHeight="1">
      <c r="A140" s="38"/>
      <c r="B140" s="43"/>
      <c r="C140" s="46"/>
      <c r="D140" s="45"/>
      <c r="E140" s="45"/>
      <c r="F140" s="45"/>
      <c r="G140" s="45"/>
      <c r="H140" s="45"/>
    </row>
    <row r="141" spans="1:8" ht="15.95" hidden="1" customHeight="1">
      <c r="A141" s="38"/>
      <c r="B141" s="43"/>
      <c r="C141" s="46"/>
      <c r="D141" s="44"/>
      <c r="E141" s="44"/>
      <c r="F141" s="44"/>
      <c r="G141" s="44"/>
      <c r="H141" s="44"/>
    </row>
    <row r="142" spans="1:8" ht="15.95" hidden="1" customHeight="1">
      <c r="A142" s="38"/>
      <c r="B142" s="43"/>
      <c r="C142" s="46"/>
      <c r="D142" s="45"/>
      <c r="E142" s="45"/>
      <c r="F142" s="45"/>
      <c r="G142" s="45"/>
      <c r="H142" s="45"/>
    </row>
    <row r="143" spans="1:8" ht="15.95" hidden="1" customHeight="1">
      <c r="A143" s="38"/>
      <c r="B143" s="43"/>
      <c r="C143" s="46"/>
      <c r="D143" s="44"/>
      <c r="E143" s="44"/>
      <c r="F143" s="44"/>
      <c r="G143" s="44"/>
      <c r="H143" s="44"/>
    </row>
    <row r="144" spans="1:8" ht="15.95" hidden="1" customHeight="1">
      <c r="A144" s="38"/>
      <c r="B144" s="43"/>
      <c r="C144" s="46"/>
      <c r="D144" s="45"/>
      <c r="E144" s="45"/>
      <c r="F144" s="45"/>
      <c r="G144" s="45"/>
      <c r="H144" s="45"/>
    </row>
    <row r="145" spans="1:8" ht="15.95" hidden="1" customHeight="1">
      <c r="A145" s="38"/>
      <c r="B145" s="43"/>
      <c r="C145" s="46"/>
      <c r="D145" s="44"/>
      <c r="E145" s="44"/>
      <c r="F145" s="44"/>
      <c r="G145" s="44"/>
      <c r="H145" s="44"/>
    </row>
    <row r="146" spans="1:8" ht="15.95" hidden="1" customHeight="1">
      <c r="A146" s="38"/>
      <c r="B146" s="43"/>
      <c r="C146" s="46"/>
      <c r="D146" s="45"/>
      <c r="E146" s="45"/>
      <c r="F146" s="45"/>
      <c r="G146" s="45"/>
      <c r="H146" s="45"/>
    </row>
    <row r="147" spans="1:8" ht="15.95" hidden="1" customHeight="1">
      <c r="A147" s="38"/>
      <c r="B147" s="43"/>
      <c r="C147" s="46"/>
      <c r="D147" s="44"/>
      <c r="E147" s="44"/>
      <c r="F147" s="44"/>
      <c r="G147" s="44"/>
      <c r="H147" s="44"/>
    </row>
    <row r="148" spans="1:8" ht="15.95" hidden="1" customHeight="1">
      <c r="A148" s="38"/>
      <c r="B148" s="43"/>
      <c r="C148" s="46"/>
      <c r="D148" s="45"/>
      <c r="E148" s="45"/>
      <c r="F148" s="45"/>
      <c r="G148" s="45"/>
      <c r="H148" s="45"/>
    </row>
    <row r="149" spans="1:8" ht="15.95" hidden="1" customHeight="1">
      <c r="A149" s="38"/>
      <c r="B149" s="43"/>
      <c r="C149" s="46"/>
      <c r="D149" s="44"/>
      <c r="E149" s="44"/>
      <c r="F149" s="44"/>
      <c r="G149" s="44"/>
      <c r="H149" s="44"/>
    </row>
    <row r="150" spans="1:8" ht="15.95" hidden="1" customHeight="1">
      <c r="A150" s="38"/>
      <c r="B150" s="43"/>
      <c r="C150" s="46"/>
      <c r="D150" s="45"/>
      <c r="E150" s="45"/>
      <c r="F150" s="45"/>
      <c r="G150" s="45"/>
      <c r="H150" s="45"/>
    </row>
    <row r="151" spans="1:8" ht="15.95" hidden="1" customHeight="1">
      <c r="A151" s="38"/>
      <c r="B151" s="43"/>
      <c r="C151" s="46"/>
      <c r="D151" s="44"/>
      <c r="E151" s="44"/>
      <c r="F151" s="44"/>
      <c r="G151" s="44"/>
      <c r="H151" s="44"/>
    </row>
    <row r="152" spans="1:8" ht="15.95" hidden="1" customHeight="1">
      <c r="A152" s="38"/>
      <c r="B152" s="43"/>
      <c r="C152" s="46"/>
      <c r="D152" s="45"/>
      <c r="E152" s="45"/>
      <c r="F152" s="45"/>
      <c r="G152" s="45"/>
      <c r="H152" s="45"/>
    </row>
    <row r="153" spans="1:8" ht="15.95" hidden="1" customHeight="1">
      <c r="A153" s="38"/>
      <c r="B153" s="43"/>
      <c r="C153" s="46"/>
      <c r="D153" s="44"/>
      <c r="E153" s="44"/>
      <c r="F153" s="44"/>
      <c r="G153" s="44"/>
      <c r="H153" s="44"/>
    </row>
    <row r="154" spans="1:8" ht="15.95" hidden="1" customHeight="1">
      <c r="A154" s="38"/>
      <c r="B154" s="43"/>
      <c r="C154" s="46"/>
      <c r="D154" s="45"/>
      <c r="E154" s="45"/>
      <c r="F154" s="45"/>
      <c r="G154" s="45"/>
      <c r="H154" s="45"/>
    </row>
    <row r="155" spans="1:8" ht="15.95" hidden="1" customHeight="1">
      <c r="A155" s="38"/>
      <c r="B155" s="43"/>
      <c r="C155" s="46"/>
      <c r="D155" s="44"/>
      <c r="E155" s="44"/>
      <c r="F155" s="44"/>
      <c r="G155" s="44"/>
      <c r="H155" s="44"/>
    </row>
    <row r="156" spans="1:8" ht="15.95" hidden="1" customHeight="1">
      <c r="A156" s="38"/>
      <c r="B156" s="43"/>
      <c r="C156" s="46"/>
      <c r="D156" s="45"/>
      <c r="E156" s="45"/>
      <c r="F156" s="45"/>
      <c r="G156" s="45"/>
      <c r="H156" s="45"/>
    </row>
    <row r="157" spans="1:8" ht="15.95" hidden="1" customHeight="1">
      <c r="A157" s="38"/>
      <c r="B157" s="43"/>
      <c r="C157" s="46"/>
      <c r="D157" s="44"/>
      <c r="E157" s="44"/>
      <c r="F157" s="44"/>
      <c r="G157" s="44"/>
      <c r="H157" s="44"/>
    </row>
    <row r="158" spans="1:8" ht="15.95" hidden="1" customHeight="1">
      <c r="A158" s="38"/>
      <c r="B158" s="43"/>
      <c r="C158" s="46"/>
      <c r="D158" s="45"/>
      <c r="E158" s="45"/>
      <c r="F158" s="45"/>
      <c r="G158" s="45"/>
      <c r="H158" s="45"/>
    </row>
    <row r="159" spans="1:8" ht="15.95" hidden="1" customHeight="1">
      <c r="A159" s="38"/>
      <c r="B159" s="43"/>
      <c r="C159" s="46"/>
      <c r="D159" s="44"/>
      <c r="E159" s="44"/>
      <c r="F159" s="44"/>
      <c r="G159" s="44"/>
      <c r="H159" s="44"/>
    </row>
    <row r="160" spans="1:8" ht="15.95" hidden="1" customHeight="1">
      <c r="A160" s="38"/>
      <c r="B160" s="43"/>
      <c r="C160" s="46"/>
      <c r="D160" s="45"/>
      <c r="E160" s="45"/>
      <c r="F160" s="45"/>
      <c r="G160" s="45"/>
      <c r="H160" s="45"/>
    </row>
    <row r="161" spans="1:8" ht="15.95" hidden="1" customHeight="1">
      <c r="A161" s="38"/>
      <c r="B161" s="43"/>
      <c r="C161" s="46"/>
      <c r="D161" s="44"/>
      <c r="E161" s="44"/>
      <c r="F161" s="44"/>
      <c r="G161" s="44"/>
      <c r="H161" s="44"/>
    </row>
    <row r="162" spans="1:8" ht="15.95" hidden="1" customHeight="1">
      <c r="A162" s="38"/>
      <c r="B162" s="43"/>
      <c r="C162" s="46"/>
      <c r="D162" s="45"/>
      <c r="E162" s="45"/>
      <c r="F162" s="45"/>
      <c r="G162" s="45"/>
      <c r="H162" s="45"/>
    </row>
    <row r="163" spans="1:8" ht="15.95" hidden="1" customHeight="1">
      <c r="A163" s="38"/>
      <c r="B163" s="43"/>
      <c r="C163" s="46"/>
      <c r="D163" s="44"/>
      <c r="E163" s="44"/>
      <c r="F163" s="44"/>
      <c r="G163" s="44"/>
      <c r="H163" s="44"/>
    </row>
    <row r="164" spans="1:8" ht="15.95" hidden="1" customHeight="1">
      <c r="A164" s="38"/>
      <c r="B164" s="43"/>
      <c r="C164" s="46"/>
      <c r="D164" s="45"/>
      <c r="E164" s="45"/>
      <c r="F164" s="45"/>
      <c r="G164" s="45"/>
      <c r="H164" s="45"/>
    </row>
    <row r="165" spans="1:8" ht="15.95" hidden="1" customHeight="1">
      <c r="A165" s="38"/>
      <c r="B165" s="43"/>
      <c r="C165" s="46"/>
      <c r="D165" s="44"/>
      <c r="E165" s="44"/>
      <c r="F165" s="44"/>
      <c r="G165" s="44"/>
      <c r="H165" s="44"/>
    </row>
    <row r="166" spans="1:8" ht="15.95" hidden="1" customHeight="1">
      <c r="A166" s="38"/>
      <c r="B166" s="43"/>
      <c r="C166" s="46"/>
      <c r="D166" s="45"/>
      <c r="E166" s="45"/>
      <c r="F166" s="45"/>
      <c r="G166" s="45"/>
      <c r="H166" s="45"/>
    </row>
    <row r="167" spans="1:8" ht="15.95" hidden="1" customHeight="1">
      <c r="A167" s="38"/>
      <c r="B167" s="43"/>
      <c r="C167" s="46"/>
      <c r="D167" s="44"/>
      <c r="E167" s="44"/>
      <c r="F167" s="44"/>
      <c r="G167" s="44"/>
      <c r="H167" s="44"/>
    </row>
    <row r="168" spans="1:8" ht="15.95" hidden="1" customHeight="1">
      <c r="A168" s="38"/>
      <c r="B168" s="43"/>
      <c r="C168" s="46"/>
      <c r="D168" s="45"/>
      <c r="E168" s="45"/>
      <c r="F168" s="45"/>
      <c r="G168" s="45"/>
      <c r="H168" s="45"/>
    </row>
    <row r="169" spans="1:8" ht="15.95" hidden="1" customHeight="1">
      <c r="A169" s="38"/>
      <c r="B169" s="43"/>
      <c r="C169" s="46"/>
      <c r="D169" s="44"/>
      <c r="E169" s="44"/>
      <c r="F169" s="44"/>
      <c r="G169" s="44"/>
      <c r="H169" s="44"/>
    </row>
    <row r="170" spans="1:8" ht="15.95" hidden="1" customHeight="1">
      <c r="A170" s="38"/>
      <c r="B170" s="43"/>
      <c r="C170" s="46"/>
      <c r="D170" s="45"/>
      <c r="E170" s="45"/>
      <c r="F170" s="45"/>
      <c r="G170" s="45"/>
      <c r="H170" s="45"/>
    </row>
    <row r="171" spans="1:8" ht="15.95" hidden="1" customHeight="1">
      <c r="A171" s="38"/>
      <c r="B171" s="43"/>
      <c r="C171" s="46"/>
      <c r="D171" s="44"/>
      <c r="E171" s="44"/>
      <c r="F171" s="44"/>
      <c r="G171" s="44"/>
      <c r="H171" s="44"/>
    </row>
    <row r="172" spans="1:8" ht="15.95" hidden="1" customHeight="1">
      <c r="A172" s="38"/>
      <c r="B172" s="43"/>
      <c r="C172" s="46"/>
      <c r="D172" s="45"/>
      <c r="E172" s="45"/>
      <c r="F172" s="45"/>
      <c r="G172" s="45"/>
      <c r="H172" s="45"/>
    </row>
    <row r="173" spans="1:8" ht="15.95" hidden="1" customHeight="1">
      <c r="A173" s="38"/>
      <c r="B173" s="43"/>
      <c r="C173" s="46"/>
      <c r="D173" s="44"/>
      <c r="E173" s="44"/>
      <c r="F173" s="44"/>
      <c r="G173" s="44"/>
      <c r="H173" s="44"/>
    </row>
    <row r="174" spans="1:8" ht="15.95" hidden="1" customHeight="1">
      <c r="A174" s="38"/>
      <c r="B174" s="43"/>
      <c r="C174" s="46"/>
      <c r="D174" s="45"/>
      <c r="E174" s="45"/>
      <c r="F174" s="45"/>
      <c r="G174" s="45"/>
      <c r="H174" s="45"/>
    </row>
    <row r="175" spans="1:8" ht="15.95" hidden="1" customHeight="1">
      <c r="A175" s="38"/>
      <c r="B175" s="43"/>
      <c r="C175" s="46"/>
      <c r="D175" s="44"/>
      <c r="E175" s="44"/>
      <c r="F175" s="44"/>
      <c r="G175" s="44"/>
      <c r="H175" s="44"/>
    </row>
    <row r="176" spans="1:8" ht="15.95" hidden="1" customHeight="1">
      <c r="A176" s="38"/>
      <c r="B176" s="43"/>
      <c r="C176" s="46"/>
      <c r="D176" s="45"/>
      <c r="E176" s="45"/>
      <c r="F176" s="45"/>
      <c r="G176" s="45"/>
      <c r="H176" s="45"/>
    </row>
    <row r="177" spans="1:8" ht="15.95" hidden="1" customHeight="1">
      <c r="A177" s="38"/>
      <c r="B177" s="43"/>
      <c r="C177" s="46"/>
      <c r="D177" s="44"/>
      <c r="E177" s="44"/>
      <c r="F177" s="44"/>
      <c r="G177" s="44"/>
      <c r="H177" s="44"/>
    </row>
    <row r="178" spans="1:8" ht="15.95" hidden="1" customHeight="1">
      <c r="A178" s="38"/>
      <c r="B178" s="43"/>
      <c r="C178" s="46"/>
      <c r="D178" s="45"/>
      <c r="E178" s="45"/>
      <c r="F178" s="45"/>
      <c r="G178" s="45"/>
      <c r="H178" s="45"/>
    </row>
    <row r="179" spans="1:8" ht="15.95" hidden="1" customHeight="1">
      <c r="A179" s="38"/>
      <c r="B179" s="43"/>
      <c r="C179" s="46"/>
      <c r="D179" s="44"/>
      <c r="E179" s="44"/>
      <c r="F179" s="44"/>
      <c r="G179" s="44"/>
      <c r="H179" s="44"/>
    </row>
    <row r="180" spans="1:8" ht="15.95" hidden="1" customHeight="1">
      <c r="A180" s="38"/>
      <c r="B180" s="43"/>
      <c r="C180" s="46"/>
      <c r="D180" s="45"/>
      <c r="E180" s="45"/>
      <c r="F180" s="45"/>
      <c r="G180" s="45"/>
      <c r="H180" s="45"/>
    </row>
    <row r="181" spans="1:8" ht="15.95" hidden="1" customHeight="1">
      <c r="A181" s="38"/>
      <c r="B181" s="43"/>
      <c r="C181" s="46"/>
      <c r="D181" s="44"/>
      <c r="E181" s="44"/>
      <c r="F181" s="44"/>
      <c r="G181" s="44"/>
      <c r="H181" s="44"/>
    </row>
    <row r="182" spans="1:8" ht="15.95" hidden="1" customHeight="1">
      <c r="A182" s="38"/>
      <c r="B182" s="43"/>
      <c r="C182" s="46"/>
      <c r="D182" s="45"/>
      <c r="E182" s="45"/>
      <c r="F182" s="45"/>
      <c r="G182" s="45"/>
      <c r="H182" s="45"/>
    </row>
    <row r="183" spans="1:8" ht="15.95" hidden="1" customHeight="1">
      <c r="A183" s="38"/>
      <c r="B183" s="43"/>
      <c r="C183" s="46"/>
      <c r="D183" s="44"/>
      <c r="E183" s="44"/>
      <c r="F183" s="44"/>
      <c r="G183" s="44"/>
      <c r="H183" s="44"/>
    </row>
    <row r="184" spans="1:8" ht="15.95" hidden="1" customHeight="1">
      <c r="A184" s="38"/>
      <c r="B184" s="43"/>
      <c r="C184" s="46"/>
      <c r="D184" s="45"/>
      <c r="E184" s="45"/>
      <c r="F184" s="45"/>
      <c r="G184" s="45"/>
      <c r="H184" s="45"/>
    </row>
    <row r="185" spans="1:8" ht="15.95" hidden="1" customHeight="1">
      <c r="A185" s="38"/>
      <c r="B185" s="43"/>
      <c r="C185" s="46"/>
      <c r="D185" s="44"/>
      <c r="E185" s="44"/>
      <c r="F185" s="44"/>
      <c r="G185" s="44"/>
      <c r="H185" s="44"/>
    </row>
    <row r="186" spans="1:8" ht="15" hidden="1" customHeight="1">
      <c r="A186" s="38"/>
      <c r="B186" s="40"/>
      <c r="C186" s="37"/>
      <c r="D186" s="37"/>
      <c r="E186" s="37"/>
      <c r="F186" s="37"/>
      <c r="G186" s="37"/>
      <c r="H186" s="37"/>
    </row>
    <row r="187" spans="1:8" ht="15" hidden="1" customHeight="1">
      <c r="A187" s="38"/>
      <c r="B187" s="40"/>
      <c r="C187" s="37"/>
      <c r="D187" s="37"/>
      <c r="E187" s="37"/>
      <c r="F187" s="37"/>
      <c r="G187" s="37"/>
      <c r="H187" s="37"/>
    </row>
    <row r="188" spans="1:8" ht="15" hidden="1" customHeight="1">
      <c r="A188" s="38"/>
      <c r="B188" s="40"/>
      <c r="C188" s="37"/>
      <c r="D188" s="37"/>
      <c r="E188" s="37"/>
      <c r="F188" s="37"/>
      <c r="G188" s="37"/>
      <c r="H188" s="37"/>
    </row>
    <row r="189" spans="1:8" ht="15" hidden="1" customHeight="1">
      <c r="A189" s="38"/>
      <c r="B189" s="40"/>
      <c r="C189" s="37"/>
      <c r="D189" s="37"/>
      <c r="E189" s="37"/>
      <c r="F189" s="37"/>
      <c r="G189" s="37"/>
      <c r="H189" s="37"/>
    </row>
    <row r="190" spans="1:8" ht="15" hidden="1" customHeight="1">
      <c r="A190" s="38"/>
      <c r="B190" s="40"/>
      <c r="C190" s="37"/>
      <c r="D190" s="37"/>
      <c r="E190" s="37"/>
      <c r="F190" s="37"/>
      <c r="G190" s="37"/>
      <c r="H190" s="37"/>
    </row>
    <row r="191" spans="1:8" ht="15" hidden="1" customHeight="1">
      <c r="A191" s="38"/>
      <c r="B191" s="40"/>
      <c r="C191" s="37"/>
      <c r="D191" s="37"/>
      <c r="E191" s="37"/>
      <c r="F191" s="37"/>
      <c r="G191" s="37"/>
      <c r="H191" s="37"/>
    </row>
    <row r="192" spans="1:8" ht="15" hidden="1" customHeight="1">
      <c r="A192" s="38"/>
      <c r="B192" s="40"/>
      <c r="C192" s="37"/>
      <c r="D192" s="37"/>
      <c r="E192" s="37"/>
      <c r="F192" s="37"/>
      <c r="G192" s="37"/>
      <c r="H192" s="37"/>
    </row>
    <row r="193" spans="1:8" ht="15" hidden="1" customHeight="1">
      <c r="A193" s="38"/>
      <c r="B193" s="40"/>
      <c r="C193" s="37"/>
      <c r="D193" s="37"/>
      <c r="E193" s="37"/>
      <c r="F193" s="37"/>
      <c r="G193" s="37"/>
      <c r="H193" s="37"/>
    </row>
    <row r="194" spans="1:8" ht="15" hidden="1" customHeight="1">
      <c r="A194" s="38"/>
      <c r="B194" s="40"/>
      <c r="C194" s="37"/>
      <c r="D194" s="37"/>
      <c r="E194" s="37"/>
      <c r="F194" s="37"/>
      <c r="G194" s="37"/>
      <c r="H194" s="37"/>
    </row>
    <row r="195" spans="1:8" ht="15" hidden="1" customHeight="1">
      <c r="A195" s="38"/>
      <c r="B195" s="40"/>
      <c r="C195" s="37"/>
      <c r="D195" s="37"/>
      <c r="E195" s="37"/>
      <c r="F195" s="37"/>
      <c r="G195" s="37"/>
      <c r="H195" s="37"/>
    </row>
    <row r="196" spans="1:8" ht="15" hidden="1" customHeight="1">
      <c r="A196" s="38"/>
      <c r="B196" s="40"/>
      <c r="C196" s="37"/>
      <c r="D196" s="37"/>
      <c r="E196" s="37"/>
      <c r="F196" s="37"/>
      <c r="G196" s="37"/>
      <c r="H196" s="37"/>
    </row>
    <row r="197" spans="1:8" ht="15" hidden="1" customHeight="1">
      <c r="A197" s="38"/>
      <c r="B197" s="40"/>
      <c r="C197" s="37"/>
      <c r="D197" s="37"/>
      <c r="E197" s="37"/>
      <c r="F197" s="37"/>
      <c r="G197" s="37"/>
      <c r="H197" s="37"/>
    </row>
    <row r="198" spans="1:8" ht="15" hidden="1" customHeight="1">
      <c r="A198" s="38"/>
      <c r="B198" s="40"/>
      <c r="C198" s="37"/>
      <c r="D198" s="37"/>
      <c r="E198" s="37"/>
      <c r="F198" s="37"/>
      <c r="G198" s="37"/>
      <c r="H198" s="37"/>
    </row>
    <row r="199" spans="1:8" ht="15" hidden="1" customHeight="1">
      <c r="A199" s="38"/>
      <c r="B199" s="40"/>
      <c r="C199" s="37"/>
      <c r="D199" s="37"/>
      <c r="E199" s="37"/>
      <c r="F199" s="37"/>
      <c r="G199" s="37"/>
      <c r="H199" s="37"/>
    </row>
    <row r="200" spans="1:8" ht="15" hidden="1" customHeight="1">
      <c r="A200" s="38"/>
      <c r="B200" s="40"/>
      <c r="C200" s="37"/>
      <c r="D200" s="37"/>
      <c r="E200" s="37"/>
      <c r="F200" s="37"/>
      <c r="G200" s="37"/>
      <c r="H200" s="37"/>
    </row>
  </sheetData>
  <mergeCells count="90">
    <mergeCell ref="C18:C19"/>
    <mergeCell ref="B8:C9"/>
    <mergeCell ref="C10:C11"/>
    <mergeCell ref="C12:C13"/>
    <mergeCell ref="C14:C15"/>
    <mergeCell ref="C16:C17"/>
    <mergeCell ref="B10:B25"/>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H9">
    <cfRule type="top10" dxfId="7467" priority="90" rank="1"/>
  </conditionalFormatting>
  <conditionalFormatting sqref="E11:H11">
    <cfRule type="top10" dxfId="7466" priority="89" rank="1"/>
  </conditionalFormatting>
  <conditionalFormatting sqref="E13:H13">
    <cfRule type="top10" dxfId="7465" priority="88" rank="1"/>
  </conditionalFormatting>
  <conditionalFormatting sqref="E15:H15">
    <cfRule type="top10" dxfId="7464" priority="87" rank="1"/>
  </conditionalFormatting>
  <conditionalFormatting sqref="E17:H17">
    <cfRule type="top10" dxfId="7463" priority="86" rank="1"/>
  </conditionalFormatting>
  <conditionalFormatting sqref="E19:H19">
    <cfRule type="top10" dxfId="7462" priority="85" rank="1"/>
  </conditionalFormatting>
  <conditionalFormatting sqref="E21:H21">
    <cfRule type="top10" dxfId="7461" priority="84" rank="1"/>
  </conditionalFormatting>
  <conditionalFormatting sqref="E23:H23">
    <cfRule type="top10" dxfId="7460" priority="83" rank="1"/>
  </conditionalFormatting>
  <conditionalFormatting sqref="E25:H25">
    <cfRule type="top10" dxfId="7459" priority="82" rank="1"/>
  </conditionalFormatting>
  <conditionalFormatting sqref="E27:H27">
    <cfRule type="top10" dxfId="7458" priority="80" rank="1"/>
  </conditionalFormatting>
  <conditionalFormatting sqref="E29:H29">
    <cfRule type="top10" dxfId="7457" priority="79" rank="1"/>
  </conditionalFormatting>
  <conditionalFormatting sqref="E31:H31">
    <cfRule type="top10" dxfId="7456" priority="78" rank="1"/>
  </conditionalFormatting>
  <conditionalFormatting sqref="E33:H33">
    <cfRule type="top10" dxfId="7455" priority="77" rank="1"/>
  </conditionalFormatting>
  <conditionalFormatting sqref="E35:H35">
    <cfRule type="top10" dxfId="7454" priority="76" rank="1"/>
  </conditionalFormatting>
  <conditionalFormatting sqref="E37:H37">
    <cfRule type="top10" dxfId="7453" priority="75" rank="1"/>
  </conditionalFormatting>
  <conditionalFormatting sqref="E39:H39">
    <cfRule type="top10" dxfId="7452" priority="74" rank="1"/>
  </conditionalFormatting>
  <conditionalFormatting sqref="E41:H41">
    <cfRule type="top10" dxfId="7451" priority="73" rank="1"/>
  </conditionalFormatting>
  <conditionalFormatting sqref="E43:H43">
    <cfRule type="top10" dxfId="7450" priority="72" rank="1"/>
  </conditionalFormatting>
  <conditionalFormatting sqref="E45:H45">
    <cfRule type="top10" dxfId="7449" priority="71" rank="1"/>
  </conditionalFormatting>
  <conditionalFormatting sqref="E47:H47">
    <cfRule type="top10" dxfId="7448" priority="70" rank="1"/>
  </conditionalFormatting>
  <conditionalFormatting sqref="E49:H49">
    <cfRule type="top10" dxfId="7447" priority="69" rank="1"/>
  </conditionalFormatting>
  <conditionalFormatting sqref="E51:H51">
    <cfRule type="top10" dxfId="7446" priority="68" rank="1"/>
  </conditionalFormatting>
  <conditionalFormatting sqref="E53:H53">
    <cfRule type="top10" dxfId="7445" priority="67" rank="1"/>
  </conditionalFormatting>
  <conditionalFormatting sqref="E55:H55">
    <cfRule type="top10" dxfId="7444" priority="66" rank="1"/>
  </conditionalFormatting>
  <conditionalFormatting sqref="E57:H57">
    <cfRule type="top10" dxfId="7443" priority="65" rank="1"/>
  </conditionalFormatting>
  <conditionalFormatting sqref="E59:H59">
    <cfRule type="top10" dxfId="7442" priority="64" rank="1"/>
  </conditionalFormatting>
  <conditionalFormatting sqref="E61:H61">
    <cfRule type="top10" dxfId="7441" priority="63" rank="1"/>
  </conditionalFormatting>
  <conditionalFormatting sqref="E63:H63">
    <cfRule type="top10" dxfId="7440" priority="62" rank="1"/>
  </conditionalFormatting>
  <conditionalFormatting sqref="E65:H65">
    <cfRule type="top10" dxfId="7439" priority="61" rank="1"/>
  </conditionalFormatting>
  <conditionalFormatting sqref="E67:H67">
    <cfRule type="top10" dxfId="7438" priority="60" rank="1"/>
  </conditionalFormatting>
  <conditionalFormatting sqref="E69:H69">
    <cfRule type="top10" dxfId="7437" priority="59" rank="1"/>
  </conditionalFormatting>
  <conditionalFormatting sqref="E71:H71">
    <cfRule type="top10" dxfId="7436" priority="58" rank="1"/>
  </conditionalFormatting>
  <conditionalFormatting sqref="E73:H73">
    <cfRule type="top10" dxfId="7435" priority="57" rank="1"/>
  </conditionalFormatting>
  <conditionalFormatting sqref="E75:H75">
    <cfRule type="top10" dxfId="7434" priority="56" rank="1"/>
  </conditionalFormatting>
  <conditionalFormatting sqref="E77:H77">
    <cfRule type="top10" dxfId="7433" priority="55" rank="1"/>
  </conditionalFormatting>
  <conditionalFormatting sqref="E79:H79">
    <cfRule type="top10" dxfId="7432" priority="54" rank="1"/>
  </conditionalFormatting>
  <conditionalFormatting sqref="E81:H81">
    <cfRule type="top10" dxfId="7431" priority="53" rank="1"/>
  </conditionalFormatting>
  <conditionalFormatting sqref="E83:H83">
    <cfRule type="top10" dxfId="7430" priority="52" rank="1"/>
  </conditionalFormatting>
  <conditionalFormatting sqref="E85:H85">
    <cfRule type="top10" dxfId="7429" priority="51" rank="1"/>
  </conditionalFormatting>
  <conditionalFormatting sqref="E87:H87">
    <cfRule type="top10" dxfId="7428" priority="50" rank="1"/>
  </conditionalFormatting>
  <conditionalFormatting sqref="E89:H89">
    <cfRule type="top10" dxfId="7427" priority="49" rank="1"/>
  </conditionalFormatting>
  <conditionalFormatting sqref="E91:H91">
    <cfRule type="top10" dxfId="7426" priority="48" rank="1"/>
  </conditionalFormatting>
  <conditionalFormatting sqref="E93:H93">
    <cfRule type="top10" dxfId="7425" priority="47" rank="1"/>
  </conditionalFormatting>
  <conditionalFormatting sqref="E95:H95">
    <cfRule type="top10" dxfId="7424" priority="46" rank="1"/>
  </conditionalFormatting>
  <conditionalFormatting sqref="E97:H97">
    <cfRule type="top10" dxfId="7423" priority="45" rank="1"/>
  </conditionalFormatting>
  <conditionalFormatting sqref="E99:H99">
    <cfRule type="top10" dxfId="7422" priority="44" rank="1"/>
  </conditionalFormatting>
  <conditionalFormatting sqref="E101:H101">
    <cfRule type="top10" dxfId="7421" priority="43" rank="1"/>
  </conditionalFormatting>
  <conditionalFormatting sqref="E103:H103">
    <cfRule type="top10" dxfId="7420" priority="42" rank="1"/>
  </conditionalFormatting>
  <conditionalFormatting sqref="E105:H105">
    <cfRule type="top10" dxfId="7419" priority="41" rank="1"/>
  </conditionalFormatting>
  <conditionalFormatting sqref="E107:H107">
    <cfRule type="top10" dxfId="7418" priority="40" rank="1"/>
  </conditionalFormatting>
  <conditionalFormatting sqref="E109:H109">
    <cfRule type="top10" dxfId="7417" priority="39" rank="1"/>
  </conditionalFormatting>
  <conditionalFormatting sqref="E111:H111">
    <cfRule type="top10" dxfId="7416" priority="38" rank="1"/>
  </conditionalFormatting>
  <conditionalFormatting sqref="E113:H113">
    <cfRule type="top10" dxfId="7415" priority="37" rank="1"/>
  </conditionalFormatting>
  <conditionalFormatting sqref="E115:H115">
    <cfRule type="top10" dxfId="7414" priority="36" rank="1"/>
  </conditionalFormatting>
  <conditionalFormatting sqref="E117:H117">
    <cfRule type="top10" dxfId="7413" priority="35" rank="1"/>
  </conditionalFormatting>
  <conditionalFormatting sqref="E119:H119">
    <cfRule type="top10" dxfId="7412" priority="34" rank="1"/>
  </conditionalFormatting>
  <conditionalFormatting sqref="E121:H121">
    <cfRule type="top10" dxfId="7411" priority="33" rank="1"/>
  </conditionalFormatting>
  <conditionalFormatting sqref="E123:H123">
    <cfRule type="top10" dxfId="7410" priority="32" rank="1"/>
  </conditionalFormatting>
  <conditionalFormatting sqref="E125:H125">
    <cfRule type="top10" dxfId="7409" priority="31" rank="1"/>
  </conditionalFormatting>
  <conditionalFormatting sqref="E127:H127">
    <cfRule type="top10" dxfId="7408" priority="30" rank="1"/>
  </conditionalFormatting>
  <conditionalFormatting sqref="E129:H129">
    <cfRule type="top10" dxfId="7407" priority="29" rank="1"/>
  </conditionalFormatting>
  <conditionalFormatting sqref="E131:H131">
    <cfRule type="top10" dxfId="7406" priority="28" rank="1"/>
  </conditionalFormatting>
  <conditionalFormatting sqref="E133:H133">
    <cfRule type="top10" dxfId="7405" priority="27" rank="1"/>
  </conditionalFormatting>
  <conditionalFormatting sqref="E135:H135">
    <cfRule type="top10" dxfId="7404" priority="26" rank="1"/>
  </conditionalFormatting>
  <conditionalFormatting sqref="E137:H137">
    <cfRule type="top10" dxfId="7403" priority="25" rank="1"/>
  </conditionalFormatting>
  <conditionalFormatting sqref="E139:H139">
    <cfRule type="top10" dxfId="7402" priority="24" rank="1"/>
  </conditionalFormatting>
  <conditionalFormatting sqref="E141:H141">
    <cfRule type="top10" dxfId="7401" priority="23" rank="1"/>
  </conditionalFormatting>
  <conditionalFormatting sqref="E143:H143">
    <cfRule type="top10" dxfId="7400" priority="22" rank="1"/>
  </conditionalFormatting>
  <conditionalFormatting sqref="E145:H145">
    <cfRule type="top10" dxfId="7399" priority="21" rank="1"/>
  </conditionalFormatting>
  <conditionalFormatting sqref="E147:H147">
    <cfRule type="top10" dxfId="7398" priority="20" rank="1"/>
  </conditionalFormatting>
  <conditionalFormatting sqref="E149:H149">
    <cfRule type="top10" dxfId="7397" priority="19" rank="1"/>
  </conditionalFormatting>
  <conditionalFormatting sqref="E151:H151">
    <cfRule type="top10" dxfId="7396" priority="18" rank="1"/>
  </conditionalFormatting>
  <conditionalFormatting sqref="E153:H153">
    <cfRule type="top10" dxfId="7395" priority="17" rank="1"/>
  </conditionalFormatting>
  <conditionalFormatting sqref="E155:H155">
    <cfRule type="top10" dxfId="7394" priority="16" rank="1"/>
  </conditionalFormatting>
  <conditionalFormatting sqref="E157:H157">
    <cfRule type="top10" dxfId="7393" priority="15" rank="1"/>
  </conditionalFormatting>
  <conditionalFormatting sqref="E159:H159">
    <cfRule type="top10" dxfId="7392" priority="14" rank="1"/>
  </conditionalFormatting>
  <conditionalFormatting sqref="E161:H161">
    <cfRule type="top10" dxfId="7391" priority="13" rank="1"/>
  </conditionalFormatting>
  <conditionalFormatting sqref="E163:H163">
    <cfRule type="top10" dxfId="7390" priority="12" rank="1"/>
  </conditionalFormatting>
  <conditionalFormatting sqref="E165:H165">
    <cfRule type="top10" dxfId="7389" priority="11" rank="1"/>
  </conditionalFormatting>
  <conditionalFormatting sqref="E167:H167">
    <cfRule type="top10" dxfId="7388" priority="10" rank="1"/>
  </conditionalFormatting>
  <conditionalFormatting sqref="E169:H169">
    <cfRule type="top10" dxfId="7387" priority="9" rank="1"/>
  </conditionalFormatting>
  <conditionalFormatting sqref="E171:H171">
    <cfRule type="top10" dxfId="7386" priority="8" rank="1"/>
  </conditionalFormatting>
  <conditionalFormatting sqref="E173:H173">
    <cfRule type="top10" dxfId="7385" priority="7" rank="1"/>
  </conditionalFormatting>
  <conditionalFormatting sqref="E175:H175">
    <cfRule type="top10" dxfId="7384" priority="6" rank="1"/>
  </conditionalFormatting>
  <conditionalFormatting sqref="E177:H177">
    <cfRule type="top10" dxfId="7383" priority="5" rank="1"/>
  </conditionalFormatting>
  <conditionalFormatting sqref="E179:H179">
    <cfRule type="top10" dxfId="7382" priority="4" rank="1"/>
  </conditionalFormatting>
  <conditionalFormatting sqref="E181:H181">
    <cfRule type="top10" dxfId="7381" priority="3" rank="1"/>
  </conditionalFormatting>
  <conditionalFormatting sqref="E183:H183">
    <cfRule type="top10" dxfId="7380" priority="2" rank="1"/>
  </conditionalFormatting>
  <conditionalFormatting sqref="E185:H185">
    <cfRule type="top10" dxfId="737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H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8" width="8.625" style="4"/>
    <col min="9" max="16384" width="8.625" style="39"/>
  </cols>
  <sheetData>
    <row r="1" spans="1:8" ht="15" customHeight="1">
      <c r="A1" s="38"/>
      <c r="B1" s="37"/>
      <c r="C1" s="37"/>
      <c r="D1" s="37"/>
      <c r="E1" s="37"/>
      <c r="F1" s="37"/>
      <c r="G1" s="37"/>
      <c r="H1" s="37"/>
    </row>
    <row r="2" spans="1:8" ht="15" customHeight="1">
      <c r="B2" s="4" t="s">
        <v>309</v>
      </c>
    </row>
    <row r="3" spans="1:8" ht="15" customHeight="1">
      <c r="B3" s="4"/>
    </row>
    <row r="4" spans="1:8" ht="15" customHeight="1">
      <c r="B4" s="4" t="s">
        <v>50</v>
      </c>
    </row>
    <row r="5" spans="1:8" ht="15" customHeight="1">
      <c r="B5" s="4"/>
    </row>
    <row r="6" spans="1:8" ht="2.1" customHeight="1">
      <c r="B6" s="5"/>
      <c r="C6" s="6"/>
      <c r="D6" s="7"/>
      <c r="E6" s="8"/>
      <c r="F6" s="9"/>
      <c r="G6" s="9"/>
      <c r="H6" s="9"/>
    </row>
    <row r="7" spans="1:8" ht="117.95" customHeight="1" thickBot="1">
      <c r="A7" s="10"/>
      <c r="B7" s="11"/>
      <c r="C7" s="12" t="s">
        <v>298</v>
      </c>
      <c r="D7" s="13" t="s">
        <v>299</v>
      </c>
      <c r="E7" s="14" t="s">
        <v>107</v>
      </c>
      <c r="F7" s="14" t="s">
        <v>108</v>
      </c>
      <c r="G7" s="14" t="s">
        <v>109</v>
      </c>
      <c r="H7" s="14" t="s">
        <v>103</v>
      </c>
    </row>
    <row r="8" spans="1:8" ht="15.95" customHeight="1" thickTop="1">
      <c r="B8" s="48" t="s">
        <v>300</v>
      </c>
      <c r="C8" s="49"/>
      <c r="D8" s="15">
        <v>1926</v>
      </c>
      <c r="E8" s="16">
        <v>361</v>
      </c>
      <c r="F8" s="17">
        <v>601</v>
      </c>
      <c r="G8" s="17">
        <v>866</v>
      </c>
      <c r="H8" s="17">
        <v>98</v>
      </c>
    </row>
    <row r="9" spans="1:8" ht="15.95" customHeight="1">
      <c r="B9" s="50"/>
      <c r="C9" s="51"/>
      <c r="D9" s="18">
        <v>1</v>
      </c>
      <c r="E9" s="32">
        <v>0.187</v>
      </c>
      <c r="F9" s="33">
        <v>0.312</v>
      </c>
      <c r="G9" s="33">
        <v>0.45</v>
      </c>
      <c r="H9" s="33">
        <v>5.0999999999999997E-2</v>
      </c>
    </row>
    <row r="10" spans="1:8" ht="15.95" customHeight="1">
      <c r="B10" s="57" t="s">
        <v>495</v>
      </c>
      <c r="C10" s="52" t="s">
        <v>189</v>
      </c>
      <c r="D10" s="34">
        <v>707</v>
      </c>
      <c r="E10" s="35">
        <v>246</v>
      </c>
      <c r="F10" s="36">
        <v>220</v>
      </c>
      <c r="G10" s="36">
        <v>213</v>
      </c>
      <c r="H10" s="36">
        <v>28</v>
      </c>
    </row>
    <row r="11" spans="1:8" ht="15.95" customHeight="1">
      <c r="B11" s="58"/>
      <c r="C11" s="53"/>
      <c r="D11" s="18">
        <v>1</v>
      </c>
      <c r="E11" s="19">
        <v>0.34794908062234797</v>
      </c>
      <c r="F11" s="20">
        <v>0.31117397454031115</v>
      </c>
      <c r="G11" s="20">
        <v>0.30127298444130129</v>
      </c>
      <c r="H11" s="20">
        <v>3.9603960396039604E-2</v>
      </c>
    </row>
    <row r="12" spans="1:8" ht="15.95" customHeight="1">
      <c r="B12" s="58"/>
      <c r="C12" s="54" t="s">
        <v>190</v>
      </c>
      <c r="D12" s="21">
        <v>444</v>
      </c>
      <c r="E12" s="22">
        <v>64</v>
      </c>
      <c r="F12" s="23">
        <v>147</v>
      </c>
      <c r="G12" s="23">
        <v>220</v>
      </c>
      <c r="H12" s="23">
        <v>13</v>
      </c>
    </row>
    <row r="13" spans="1:8" ht="15.95" customHeight="1">
      <c r="B13" s="58"/>
      <c r="C13" s="53"/>
      <c r="D13" s="24">
        <v>1</v>
      </c>
      <c r="E13" s="19">
        <v>0.14414414414414414</v>
      </c>
      <c r="F13" s="20">
        <v>0.33108108108108109</v>
      </c>
      <c r="G13" s="20">
        <v>0.49549549549549549</v>
      </c>
      <c r="H13" s="20">
        <v>2.9279279279279279E-2</v>
      </c>
    </row>
    <row r="14" spans="1:8" ht="15.95" customHeight="1">
      <c r="B14" s="58"/>
      <c r="C14" s="54" t="s">
        <v>191</v>
      </c>
      <c r="D14" s="21">
        <v>427</v>
      </c>
      <c r="E14" s="22">
        <v>38</v>
      </c>
      <c r="F14" s="23">
        <v>119</v>
      </c>
      <c r="G14" s="23">
        <v>256</v>
      </c>
      <c r="H14" s="23">
        <v>14</v>
      </c>
    </row>
    <row r="15" spans="1:8" ht="15.95" customHeight="1">
      <c r="B15" s="58"/>
      <c r="C15" s="53"/>
      <c r="D15" s="24">
        <v>1</v>
      </c>
      <c r="E15" s="19">
        <v>8.899297423887588E-2</v>
      </c>
      <c r="F15" s="20">
        <v>0.27868852459016391</v>
      </c>
      <c r="G15" s="20">
        <v>0.59953161592505855</v>
      </c>
      <c r="H15" s="20">
        <v>3.2786885245901641E-2</v>
      </c>
    </row>
    <row r="16" spans="1:8" ht="15.95" customHeight="1">
      <c r="B16" s="58"/>
      <c r="C16" s="54" t="s">
        <v>192</v>
      </c>
      <c r="D16" s="21">
        <v>40</v>
      </c>
      <c r="E16" s="22">
        <v>3</v>
      </c>
      <c r="F16" s="23">
        <v>15</v>
      </c>
      <c r="G16" s="23">
        <v>20</v>
      </c>
      <c r="H16" s="23">
        <v>2</v>
      </c>
    </row>
    <row r="17" spans="1:8" ht="15.95" customHeight="1">
      <c r="B17" s="58"/>
      <c r="C17" s="53"/>
      <c r="D17" s="24">
        <v>1</v>
      </c>
      <c r="E17" s="19">
        <v>7.4999999999999997E-2</v>
      </c>
      <c r="F17" s="20">
        <v>0.375</v>
      </c>
      <c r="G17" s="20">
        <v>0.5</v>
      </c>
      <c r="H17" s="20">
        <v>0.05</v>
      </c>
    </row>
    <row r="18" spans="1:8" ht="15.95" customHeight="1">
      <c r="B18" s="58"/>
      <c r="C18" s="54" t="s">
        <v>193</v>
      </c>
      <c r="D18" s="21">
        <v>98</v>
      </c>
      <c r="E18" s="22">
        <v>9</v>
      </c>
      <c r="F18" s="23">
        <v>45</v>
      </c>
      <c r="G18" s="23">
        <v>40</v>
      </c>
      <c r="H18" s="23">
        <v>4</v>
      </c>
    </row>
    <row r="19" spans="1:8" ht="15.95" customHeight="1">
      <c r="B19" s="58"/>
      <c r="C19" s="53"/>
      <c r="D19" s="24">
        <v>1</v>
      </c>
      <c r="E19" s="19">
        <v>9.1836734693877556E-2</v>
      </c>
      <c r="F19" s="20">
        <v>0.45918367346938777</v>
      </c>
      <c r="G19" s="20">
        <v>0.40816326530612246</v>
      </c>
      <c r="H19" s="20">
        <v>4.0816326530612242E-2</v>
      </c>
    </row>
    <row r="20" spans="1:8" ht="15.95" customHeight="1">
      <c r="B20" s="58"/>
      <c r="C20" s="54" t="s">
        <v>194</v>
      </c>
      <c r="D20" s="21">
        <v>45</v>
      </c>
      <c r="E20" s="22">
        <v>1</v>
      </c>
      <c r="F20" s="23">
        <v>18</v>
      </c>
      <c r="G20" s="23">
        <v>23</v>
      </c>
      <c r="H20" s="23">
        <v>3</v>
      </c>
    </row>
    <row r="21" spans="1:8" ht="15.95" customHeight="1">
      <c r="B21" s="58"/>
      <c r="C21" s="53"/>
      <c r="D21" s="24">
        <v>1</v>
      </c>
      <c r="E21" s="19">
        <v>2.2222222222222223E-2</v>
      </c>
      <c r="F21" s="20">
        <v>0.4</v>
      </c>
      <c r="G21" s="20">
        <v>0.51111111111111107</v>
      </c>
      <c r="H21" s="20">
        <v>6.6666666666666666E-2</v>
      </c>
    </row>
    <row r="22" spans="1:8" ht="15.95" customHeight="1">
      <c r="B22" s="58"/>
      <c r="C22" s="54" t="s">
        <v>195</v>
      </c>
      <c r="D22" s="21">
        <v>152</v>
      </c>
      <c r="E22" s="22">
        <v>21</v>
      </c>
      <c r="F22" s="23">
        <v>45</v>
      </c>
      <c r="G22" s="23">
        <v>82</v>
      </c>
      <c r="H22" s="23">
        <v>4</v>
      </c>
    </row>
    <row r="23" spans="1:8" ht="15.95" customHeight="1">
      <c r="B23" s="58"/>
      <c r="C23" s="53"/>
      <c r="D23" s="24">
        <v>1</v>
      </c>
      <c r="E23" s="19">
        <v>0.13815789473684212</v>
      </c>
      <c r="F23" s="20">
        <v>0.29605263157894735</v>
      </c>
      <c r="G23" s="20">
        <v>0.53947368421052633</v>
      </c>
      <c r="H23" s="20">
        <v>2.6315789473684209E-2</v>
      </c>
    </row>
    <row r="24" spans="1:8" ht="15.95" customHeight="1">
      <c r="B24" s="58"/>
      <c r="C24" s="54" t="s">
        <v>196</v>
      </c>
      <c r="D24" s="21">
        <v>94</v>
      </c>
      <c r="E24" s="22">
        <v>8</v>
      </c>
      <c r="F24" s="23">
        <v>39</v>
      </c>
      <c r="G24" s="23">
        <v>35</v>
      </c>
      <c r="H24" s="23">
        <v>12</v>
      </c>
    </row>
    <row r="25" spans="1:8" ht="15.95" customHeight="1">
      <c r="B25" s="58"/>
      <c r="C25" s="53"/>
      <c r="D25" s="24">
        <v>1</v>
      </c>
      <c r="E25" s="19">
        <v>8.5106382978723402E-2</v>
      </c>
      <c r="F25" s="20">
        <v>0.41489361702127658</v>
      </c>
      <c r="G25" s="20">
        <v>0.37234042553191488</v>
      </c>
      <c r="H25" s="20">
        <v>0.1276595744680851</v>
      </c>
    </row>
    <row r="26" spans="1:8" ht="15.95" customHeight="1">
      <c r="B26" s="58"/>
      <c r="C26" s="54" t="s">
        <v>106</v>
      </c>
      <c r="D26" s="21">
        <v>253</v>
      </c>
      <c r="E26" s="22">
        <v>14</v>
      </c>
      <c r="F26" s="23">
        <v>75</v>
      </c>
      <c r="G26" s="23">
        <v>156</v>
      </c>
      <c r="H26" s="23">
        <v>8</v>
      </c>
    </row>
    <row r="27" spans="1:8" ht="15.95" customHeight="1">
      <c r="B27" s="58"/>
      <c r="C27" s="59"/>
      <c r="D27" s="18">
        <v>1</v>
      </c>
      <c r="E27" s="32">
        <v>5.533596837944664E-2</v>
      </c>
      <c r="F27" s="33">
        <v>0.29644268774703558</v>
      </c>
      <c r="G27" s="33">
        <v>0.61660079051383399</v>
      </c>
      <c r="H27" s="33">
        <v>3.1620553359683792E-2</v>
      </c>
    </row>
    <row r="28" spans="1:8" ht="15.95" customHeight="1">
      <c r="A28" s="38"/>
      <c r="B28" s="41"/>
      <c r="C28" s="47"/>
      <c r="D28" s="42"/>
      <c r="E28" s="42"/>
      <c r="F28" s="42"/>
      <c r="G28" s="42"/>
      <c r="H28" s="42"/>
    </row>
    <row r="29" spans="1:8" ht="15.95" hidden="1" customHeight="1">
      <c r="A29" s="38"/>
      <c r="B29" s="43"/>
      <c r="C29" s="46"/>
      <c r="D29" s="44"/>
      <c r="E29" s="44"/>
      <c r="F29" s="44"/>
      <c r="G29" s="44"/>
      <c r="H29" s="44"/>
    </row>
    <row r="30" spans="1:8" ht="15.95" hidden="1" customHeight="1">
      <c r="A30" s="38"/>
      <c r="B30" s="43"/>
      <c r="C30" s="46"/>
      <c r="D30" s="45"/>
      <c r="E30" s="45"/>
      <c r="F30" s="45"/>
      <c r="G30" s="45"/>
      <c r="H30" s="45"/>
    </row>
    <row r="31" spans="1:8" ht="15.95" hidden="1" customHeight="1">
      <c r="A31" s="38"/>
      <c r="B31" s="43"/>
      <c r="C31" s="46"/>
      <c r="D31" s="44"/>
      <c r="E31" s="44"/>
      <c r="F31" s="44"/>
      <c r="G31" s="44"/>
      <c r="H31" s="44"/>
    </row>
    <row r="32" spans="1:8" ht="15.95" hidden="1" customHeight="1">
      <c r="A32" s="38"/>
      <c r="B32" s="43"/>
      <c r="C32" s="46"/>
      <c r="D32" s="45"/>
      <c r="E32" s="45"/>
      <c r="F32" s="45"/>
      <c r="G32" s="45"/>
      <c r="H32" s="45"/>
    </row>
    <row r="33" spans="1:8" ht="15.95" hidden="1" customHeight="1">
      <c r="A33" s="38"/>
      <c r="B33" s="43"/>
      <c r="C33" s="46"/>
      <c r="D33" s="44"/>
      <c r="E33" s="44"/>
      <c r="F33" s="44"/>
      <c r="G33" s="44"/>
      <c r="H33" s="44"/>
    </row>
    <row r="34" spans="1:8" ht="15.95" hidden="1" customHeight="1">
      <c r="A34" s="38"/>
      <c r="B34" s="43"/>
      <c r="C34" s="46"/>
      <c r="D34" s="45"/>
      <c r="E34" s="45"/>
      <c r="F34" s="45"/>
      <c r="G34" s="45"/>
      <c r="H34" s="45"/>
    </row>
    <row r="35" spans="1:8" ht="15.95" hidden="1" customHeight="1">
      <c r="A35" s="38"/>
      <c r="B35" s="43"/>
      <c r="C35" s="46"/>
      <c r="D35" s="44"/>
      <c r="E35" s="44"/>
      <c r="F35" s="44"/>
      <c r="G35" s="44"/>
      <c r="H35" s="44"/>
    </row>
    <row r="36" spans="1:8" ht="15.95" hidden="1" customHeight="1">
      <c r="A36" s="38"/>
      <c r="B36" s="43"/>
      <c r="C36" s="46"/>
      <c r="D36" s="45"/>
      <c r="E36" s="45"/>
      <c r="F36" s="45"/>
      <c r="G36" s="45"/>
      <c r="H36" s="45"/>
    </row>
    <row r="37" spans="1:8" ht="15.95" hidden="1" customHeight="1">
      <c r="A37" s="38"/>
      <c r="B37" s="43"/>
      <c r="C37" s="46"/>
      <c r="D37" s="44"/>
      <c r="E37" s="44"/>
      <c r="F37" s="44"/>
      <c r="G37" s="44"/>
      <c r="H37" s="44"/>
    </row>
    <row r="38" spans="1:8" ht="15.95" hidden="1" customHeight="1">
      <c r="A38" s="38"/>
      <c r="B38" s="43"/>
      <c r="C38" s="46"/>
      <c r="D38" s="45"/>
      <c r="E38" s="45"/>
      <c r="F38" s="45"/>
      <c r="G38" s="45"/>
      <c r="H38" s="45"/>
    </row>
    <row r="39" spans="1:8" ht="15.95" hidden="1" customHeight="1">
      <c r="A39" s="38"/>
      <c r="B39" s="43"/>
      <c r="C39" s="46"/>
      <c r="D39" s="44"/>
      <c r="E39" s="44"/>
      <c r="F39" s="44"/>
      <c r="G39" s="44"/>
      <c r="H39" s="44"/>
    </row>
    <row r="40" spans="1:8" ht="15.95" hidden="1" customHeight="1">
      <c r="A40" s="38"/>
      <c r="B40" s="43"/>
      <c r="C40" s="46"/>
      <c r="D40" s="45"/>
      <c r="E40" s="45"/>
      <c r="F40" s="45"/>
      <c r="G40" s="45"/>
      <c r="H40" s="45"/>
    </row>
    <row r="41" spans="1:8" ht="15.95" hidden="1" customHeight="1">
      <c r="A41" s="38"/>
      <c r="B41" s="43"/>
      <c r="C41" s="46"/>
      <c r="D41" s="44"/>
      <c r="E41" s="44"/>
      <c r="F41" s="44"/>
      <c r="G41" s="44"/>
      <c r="H41" s="44"/>
    </row>
    <row r="42" spans="1:8" ht="15.95" hidden="1" customHeight="1">
      <c r="A42" s="38"/>
      <c r="B42" s="43"/>
      <c r="C42" s="46"/>
      <c r="D42" s="45"/>
      <c r="E42" s="45"/>
      <c r="F42" s="45"/>
      <c r="G42" s="45"/>
      <c r="H42" s="45"/>
    </row>
    <row r="43" spans="1:8" ht="15.95" hidden="1" customHeight="1">
      <c r="A43" s="38"/>
      <c r="B43" s="43"/>
      <c r="C43" s="46"/>
      <c r="D43" s="44"/>
      <c r="E43" s="44"/>
      <c r="F43" s="44"/>
      <c r="G43" s="44"/>
      <c r="H43" s="44"/>
    </row>
    <row r="44" spans="1:8" ht="15.95" hidden="1" customHeight="1">
      <c r="A44" s="38"/>
      <c r="B44" s="43"/>
      <c r="C44" s="46"/>
      <c r="D44" s="45"/>
      <c r="E44" s="45"/>
      <c r="F44" s="45"/>
      <c r="G44" s="45"/>
      <c r="H44" s="45"/>
    </row>
    <row r="45" spans="1:8" ht="15.95" hidden="1" customHeight="1">
      <c r="A45" s="38"/>
      <c r="B45" s="43"/>
      <c r="C45" s="46"/>
      <c r="D45" s="44"/>
      <c r="E45" s="44"/>
      <c r="F45" s="44"/>
      <c r="G45" s="44"/>
      <c r="H45" s="44"/>
    </row>
    <row r="46" spans="1:8" ht="15.95" hidden="1" customHeight="1">
      <c r="A46" s="38"/>
      <c r="B46" s="43"/>
      <c r="C46" s="46"/>
      <c r="D46" s="45"/>
      <c r="E46" s="45"/>
      <c r="F46" s="45"/>
      <c r="G46" s="45"/>
      <c r="H46" s="45"/>
    </row>
    <row r="47" spans="1:8" ht="15.95" hidden="1" customHeight="1">
      <c r="A47" s="38"/>
      <c r="B47" s="43"/>
      <c r="C47" s="46"/>
      <c r="D47" s="44"/>
      <c r="E47" s="44"/>
      <c r="F47" s="44"/>
      <c r="G47" s="44"/>
      <c r="H47" s="44"/>
    </row>
    <row r="48" spans="1:8" ht="15.95" hidden="1" customHeight="1">
      <c r="A48" s="38"/>
      <c r="B48" s="43"/>
      <c r="C48" s="46"/>
      <c r="D48" s="45"/>
      <c r="E48" s="45"/>
      <c r="F48" s="45"/>
      <c r="G48" s="45"/>
      <c r="H48" s="45"/>
    </row>
    <row r="49" spans="1:8" ht="15.95" hidden="1" customHeight="1">
      <c r="A49" s="38"/>
      <c r="B49" s="43"/>
      <c r="C49" s="46"/>
      <c r="D49" s="44"/>
      <c r="E49" s="44"/>
      <c r="F49" s="44"/>
      <c r="G49" s="44"/>
      <c r="H49" s="44"/>
    </row>
    <row r="50" spans="1:8" ht="15.95" hidden="1" customHeight="1">
      <c r="A50" s="38"/>
      <c r="B50" s="43"/>
      <c r="C50" s="46"/>
      <c r="D50" s="45"/>
      <c r="E50" s="45"/>
      <c r="F50" s="45"/>
      <c r="G50" s="45"/>
      <c r="H50" s="45"/>
    </row>
    <row r="51" spans="1:8" ht="15.95" hidden="1" customHeight="1">
      <c r="A51" s="38"/>
      <c r="B51" s="43"/>
      <c r="C51" s="46"/>
      <c r="D51" s="44"/>
      <c r="E51" s="44"/>
      <c r="F51" s="44"/>
      <c r="G51" s="44"/>
      <c r="H51" s="44"/>
    </row>
    <row r="52" spans="1:8" ht="15.95" hidden="1" customHeight="1">
      <c r="A52" s="38"/>
      <c r="B52" s="43"/>
      <c r="C52" s="46"/>
      <c r="D52" s="45"/>
      <c r="E52" s="45"/>
      <c r="F52" s="45"/>
      <c r="G52" s="45"/>
      <c r="H52" s="45"/>
    </row>
    <row r="53" spans="1:8" ht="15.95" hidden="1" customHeight="1">
      <c r="A53" s="38"/>
      <c r="B53" s="43"/>
      <c r="C53" s="46"/>
      <c r="D53" s="44"/>
      <c r="E53" s="44"/>
      <c r="F53" s="44"/>
      <c r="G53" s="44"/>
      <c r="H53" s="44"/>
    </row>
    <row r="54" spans="1:8" ht="15.95" hidden="1" customHeight="1">
      <c r="A54" s="38"/>
      <c r="B54" s="43"/>
      <c r="C54" s="46"/>
      <c r="D54" s="45"/>
      <c r="E54" s="45"/>
      <c r="F54" s="45"/>
      <c r="G54" s="45"/>
      <c r="H54" s="45"/>
    </row>
    <row r="55" spans="1:8" ht="15.95" hidden="1" customHeight="1">
      <c r="A55" s="38"/>
      <c r="B55" s="43"/>
      <c r="C55" s="46"/>
      <c r="D55" s="44"/>
      <c r="E55" s="44"/>
      <c r="F55" s="44"/>
      <c r="G55" s="44"/>
      <c r="H55" s="44"/>
    </row>
    <row r="56" spans="1:8" ht="15.95" hidden="1" customHeight="1">
      <c r="A56" s="38"/>
      <c r="B56" s="43"/>
      <c r="C56" s="46"/>
      <c r="D56" s="45"/>
      <c r="E56" s="45"/>
      <c r="F56" s="45"/>
      <c r="G56" s="45"/>
      <c r="H56" s="45"/>
    </row>
    <row r="57" spans="1:8" ht="15.95" hidden="1" customHeight="1">
      <c r="A57" s="38"/>
      <c r="B57" s="43"/>
      <c r="C57" s="46"/>
      <c r="D57" s="44"/>
      <c r="E57" s="44"/>
      <c r="F57" s="44"/>
      <c r="G57" s="44"/>
      <c r="H57" s="44"/>
    </row>
    <row r="58" spans="1:8" ht="15.95" hidden="1" customHeight="1">
      <c r="A58" s="38"/>
      <c r="B58" s="43"/>
      <c r="C58" s="46"/>
      <c r="D58" s="45"/>
      <c r="E58" s="45"/>
      <c r="F58" s="45"/>
      <c r="G58" s="45"/>
      <c r="H58" s="45"/>
    </row>
    <row r="59" spans="1:8" ht="15.95" hidden="1" customHeight="1">
      <c r="A59" s="38"/>
      <c r="B59" s="43"/>
      <c r="C59" s="46"/>
      <c r="D59" s="44"/>
      <c r="E59" s="44"/>
      <c r="F59" s="44"/>
      <c r="G59" s="44"/>
      <c r="H59" s="44"/>
    </row>
    <row r="60" spans="1:8" ht="15.95" hidden="1" customHeight="1">
      <c r="A60" s="38"/>
      <c r="B60" s="43"/>
      <c r="C60" s="46"/>
      <c r="D60" s="45"/>
      <c r="E60" s="45"/>
      <c r="F60" s="45"/>
      <c r="G60" s="45"/>
      <c r="H60" s="45"/>
    </row>
    <row r="61" spans="1:8" ht="15.95" hidden="1" customHeight="1">
      <c r="A61" s="38"/>
      <c r="B61" s="43"/>
      <c r="C61" s="46"/>
      <c r="D61" s="44"/>
      <c r="E61" s="44"/>
      <c r="F61" s="44"/>
      <c r="G61" s="44"/>
      <c r="H61" s="44"/>
    </row>
    <row r="62" spans="1:8" ht="15.95" hidden="1" customHeight="1">
      <c r="A62" s="38"/>
      <c r="B62" s="43"/>
      <c r="C62" s="46"/>
      <c r="D62" s="45"/>
      <c r="E62" s="45"/>
      <c r="F62" s="45"/>
      <c r="G62" s="45"/>
      <c r="H62" s="45"/>
    </row>
    <row r="63" spans="1:8" ht="15.95" hidden="1" customHeight="1">
      <c r="A63" s="38"/>
      <c r="B63" s="43"/>
      <c r="C63" s="46"/>
      <c r="D63" s="44"/>
      <c r="E63" s="44"/>
      <c r="F63" s="44"/>
      <c r="G63" s="44"/>
      <c r="H63" s="44"/>
    </row>
    <row r="64" spans="1:8" ht="15.95" hidden="1" customHeight="1">
      <c r="A64" s="38"/>
      <c r="B64" s="43"/>
      <c r="C64" s="46"/>
      <c r="D64" s="45"/>
      <c r="E64" s="45"/>
      <c r="F64" s="45"/>
      <c r="G64" s="45"/>
      <c r="H64" s="45"/>
    </row>
    <row r="65" spans="1:8" ht="15.95" hidden="1" customHeight="1">
      <c r="A65" s="38"/>
      <c r="B65" s="43"/>
      <c r="C65" s="46"/>
      <c r="D65" s="44"/>
      <c r="E65" s="44"/>
      <c r="F65" s="44"/>
      <c r="G65" s="44"/>
      <c r="H65" s="44"/>
    </row>
    <row r="66" spans="1:8" ht="15.95" hidden="1" customHeight="1">
      <c r="A66" s="38"/>
      <c r="B66" s="43"/>
      <c r="C66" s="46"/>
      <c r="D66" s="45"/>
      <c r="E66" s="45"/>
      <c r="F66" s="45"/>
      <c r="G66" s="45"/>
      <c r="H66" s="45"/>
    </row>
    <row r="67" spans="1:8" ht="15.95" hidden="1" customHeight="1">
      <c r="A67" s="38"/>
      <c r="B67" s="43"/>
      <c r="C67" s="46"/>
      <c r="D67" s="44"/>
      <c r="E67" s="44"/>
      <c r="F67" s="44"/>
      <c r="G67" s="44"/>
      <c r="H67" s="44"/>
    </row>
    <row r="68" spans="1:8" ht="15.95" hidden="1" customHeight="1">
      <c r="A68" s="38"/>
      <c r="B68" s="43"/>
      <c r="C68" s="46"/>
      <c r="D68" s="45"/>
      <c r="E68" s="45"/>
      <c r="F68" s="45"/>
      <c r="G68" s="45"/>
      <c r="H68" s="45"/>
    </row>
    <row r="69" spans="1:8" ht="15.95" hidden="1" customHeight="1">
      <c r="A69" s="38"/>
      <c r="B69" s="43"/>
      <c r="C69" s="46"/>
      <c r="D69" s="44"/>
      <c r="E69" s="44"/>
      <c r="F69" s="44"/>
      <c r="G69" s="44"/>
      <c r="H69" s="44"/>
    </row>
    <row r="70" spans="1:8" ht="15.95" hidden="1" customHeight="1">
      <c r="A70" s="38"/>
      <c r="B70" s="43"/>
      <c r="C70" s="46"/>
      <c r="D70" s="45"/>
      <c r="E70" s="45"/>
      <c r="F70" s="45"/>
      <c r="G70" s="45"/>
      <c r="H70" s="45"/>
    </row>
    <row r="71" spans="1:8" ht="15.95" hidden="1" customHeight="1">
      <c r="A71" s="38"/>
      <c r="B71" s="43"/>
      <c r="C71" s="46"/>
      <c r="D71" s="44"/>
      <c r="E71" s="44"/>
      <c r="F71" s="44"/>
      <c r="G71" s="44"/>
      <c r="H71" s="44"/>
    </row>
    <row r="72" spans="1:8" ht="15.95" hidden="1" customHeight="1">
      <c r="A72" s="38"/>
      <c r="B72" s="43"/>
      <c r="C72" s="46"/>
      <c r="D72" s="45"/>
      <c r="E72" s="45"/>
      <c r="F72" s="45"/>
      <c r="G72" s="45"/>
      <c r="H72" s="45"/>
    </row>
    <row r="73" spans="1:8" ht="15.95" hidden="1" customHeight="1">
      <c r="A73" s="38"/>
      <c r="B73" s="43"/>
      <c r="C73" s="46"/>
      <c r="D73" s="44"/>
      <c r="E73" s="44"/>
      <c r="F73" s="44"/>
      <c r="G73" s="44"/>
      <c r="H73" s="44"/>
    </row>
    <row r="74" spans="1:8" ht="15.95" hidden="1" customHeight="1">
      <c r="A74" s="38"/>
      <c r="B74" s="43"/>
      <c r="C74" s="46"/>
      <c r="D74" s="45"/>
      <c r="E74" s="45"/>
      <c r="F74" s="45"/>
      <c r="G74" s="45"/>
      <c r="H74" s="45"/>
    </row>
    <row r="75" spans="1:8" ht="15.95" hidden="1" customHeight="1">
      <c r="A75" s="38"/>
      <c r="B75" s="43"/>
      <c r="C75" s="46"/>
      <c r="D75" s="44"/>
      <c r="E75" s="44"/>
      <c r="F75" s="44"/>
      <c r="G75" s="44"/>
      <c r="H75" s="44"/>
    </row>
    <row r="76" spans="1:8" ht="15.95" hidden="1" customHeight="1">
      <c r="A76" s="38"/>
      <c r="B76" s="43"/>
      <c r="C76" s="46"/>
      <c r="D76" s="45"/>
      <c r="E76" s="45"/>
      <c r="F76" s="45"/>
      <c r="G76" s="45"/>
      <c r="H76" s="45"/>
    </row>
    <row r="77" spans="1:8" ht="15.95" hidden="1" customHeight="1">
      <c r="A77" s="38"/>
      <c r="B77" s="43"/>
      <c r="C77" s="46"/>
      <c r="D77" s="44"/>
      <c r="E77" s="44"/>
      <c r="F77" s="44"/>
      <c r="G77" s="44"/>
      <c r="H77" s="44"/>
    </row>
    <row r="78" spans="1:8" ht="15.95" hidden="1" customHeight="1">
      <c r="A78" s="38"/>
      <c r="B78" s="43"/>
      <c r="C78" s="46"/>
      <c r="D78" s="45"/>
      <c r="E78" s="45"/>
      <c r="F78" s="45"/>
      <c r="G78" s="45"/>
      <c r="H78" s="45"/>
    </row>
    <row r="79" spans="1:8" ht="15.95" hidden="1" customHeight="1">
      <c r="A79" s="38"/>
      <c r="B79" s="43"/>
      <c r="C79" s="46"/>
      <c r="D79" s="44"/>
      <c r="E79" s="44"/>
      <c r="F79" s="44"/>
      <c r="G79" s="44"/>
      <c r="H79" s="44"/>
    </row>
    <row r="80" spans="1:8" ht="15.95" hidden="1" customHeight="1">
      <c r="A80" s="38"/>
      <c r="B80" s="43"/>
      <c r="C80" s="46"/>
      <c r="D80" s="45"/>
      <c r="E80" s="45"/>
      <c r="F80" s="45"/>
      <c r="G80" s="45"/>
      <c r="H80" s="45"/>
    </row>
    <row r="81" spans="1:8" ht="15.95" hidden="1" customHeight="1">
      <c r="A81" s="38"/>
      <c r="B81" s="43"/>
      <c r="C81" s="46"/>
      <c r="D81" s="44"/>
      <c r="E81" s="44"/>
      <c r="F81" s="44"/>
      <c r="G81" s="44"/>
      <c r="H81" s="44"/>
    </row>
    <row r="82" spans="1:8" ht="15.95" hidden="1" customHeight="1">
      <c r="A82" s="38"/>
      <c r="B82" s="43"/>
      <c r="C82" s="46"/>
      <c r="D82" s="45"/>
      <c r="E82" s="45"/>
      <c r="F82" s="45"/>
      <c r="G82" s="45"/>
      <c r="H82" s="45"/>
    </row>
    <row r="83" spans="1:8" ht="15.95" hidden="1" customHeight="1">
      <c r="A83" s="38"/>
      <c r="B83" s="43"/>
      <c r="C83" s="46"/>
      <c r="D83" s="44"/>
      <c r="E83" s="44"/>
      <c r="F83" s="44"/>
      <c r="G83" s="44"/>
      <c r="H83" s="44"/>
    </row>
    <row r="84" spans="1:8" ht="15.95" hidden="1" customHeight="1">
      <c r="A84" s="38"/>
      <c r="B84" s="43"/>
      <c r="C84" s="46"/>
      <c r="D84" s="45"/>
      <c r="E84" s="45"/>
      <c r="F84" s="45"/>
      <c r="G84" s="45"/>
      <c r="H84" s="45"/>
    </row>
    <row r="85" spans="1:8" ht="15.95" hidden="1" customHeight="1">
      <c r="A85" s="38"/>
      <c r="B85" s="43"/>
      <c r="C85" s="46"/>
      <c r="D85" s="44"/>
      <c r="E85" s="44"/>
      <c r="F85" s="44"/>
      <c r="G85" s="44"/>
      <c r="H85" s="44"/>
    </row>
    <row r="86" spans="1:8" ht="15.95" hidden="1" customHeight="1">
      <c r="A86" s="38"/>
      <c r="B86" s="43"/>
      <c r="C86" s="46"/>
      <c r="D86" s="45"/>
      <c r="E86" s="45"/>
      <c r="F86" s="45"/>
      <c r="G86" s="45"/>
      <c r="H86" s="45"/>
    </row>
    <row r="87" spans="1:8" ht="15.95" hidden="1" customHeight="1">
      <c r="A87" s="38"/>
      <c r="B87" s="43"/>
      <c r="C87" s="46"/>
      <c r="D87" s="44"/>
      <c r="E87" s="44"/>
      <c r="F87" s="44"/>
      <c r="G87" s="44"/>
      <c r="H87" s="44"/>
    </row>
    <row r="88" spans="1:8" ht="15.95" hidden="1" customHeight="1">
      <c r="A88" s="38"/>
      <c r="B88" s="43"/>
      <c r="C88" s="46"/>
      <c r="D88" s="45"/>
      <c r="E88" s="45"/>
      <c r="F88" s="45"/>
      <c r="G88" s="45"/>
      <c r="H88" s="45"/>
    </row>
    <row r="89" spans="1:8" ht="15.95" hidden="1" customHeight="1">
      <c r="A89" s="38"/>
      <c r="B89" s="43"/>
      <c r="C89" s="46"/>
      <c r="D89" s="44"/>
      <c r="E89" s="44"/>
      <c r="F89" s="44"/>
      <c r="G89" s="44"/>
      <c r="H89" s="44"/>
    </row>
    <row r="90" spans="1:8" ht="15.95" hidden="1" customHeight="1">
      <c r="A90" s="38"/>
      <c r="B90" s="43"/>
      <c r="C90" s="46"/>
      <c r="D90" s="45"/>
      <c r="E90" s="45"/>
      <c r="F90" s="45"/>
      <c r="G90" s="45"/>
      <c r="H90" s="45"/>
    </row>
    <row r="91" spans="1:8" ht="15.95" hidden="1" customHeight="1">
      <c r="A91" s="38"/>
      <c r="B91" s="43"/>
      <c r="C91" s="46"/>
      <c r="D91" s="44"/>
      <c r="E91" s="44"/>
      <c r="F91" s="44"/>
      <c r="G91" s="44"/>
      <c r="H91" s="44"/>
    </row>
    <row r="92" spans="1:8" ht="15.95" hidden="1" customHeight="1">
      <c r="A92" s="38"/>
      <c r="B92" s="43"/>
      <c r="C92" s="46"/>
      <c r="D92" s="45"/>
      <c r="E92" s="45"/>
      <c r="F92" s="45"/>
      <c r="G92" s="45"/>
      <c r="H92" s="45"/>
    </row>
    <row r="93" spans="1:8" ht="15.95" hidden="1" customHeight="1">
      <c r="A93" s="38"/>
      <c r="B93" s="43"/>
      <c r="C93" s="46"/>
      <c r="D93" s="44"/>
      <c r="E93" s="44"/>
      <c r="F93" s="44"/>
      <c r="G93" s="44"/>
      <c r="H93" s="44"/>
    </row>
    <row r="94" spans="1:8" ht="15.95" hidden="1" customHeight="1">
      <c r="A94" s="38"/>
      <c r="B94" s="43"/>
      <c r="C94" s="46"/>
      <c r="D94" s="45"/>
      <c r="E94" s="45"/>
      <c r="F94" s="45"/>
      <c r="G94" s="45"/>
      <c r="H94" s="45"/>
    </row>
    <row r="95" spans="1:8" ht="15.95" hidden="1" customHeight="1">
      <c r="A95" s="38"/>
      <c r="B95" s="43"/>
      <c r="C95" s="46"/>
      <c r="D95" s="44"/>
      <c r="E95" s="44"/>
      <c r="F95" s="44"/>
      <c r="G95" s="44"/>
      <c r="H95" s="44"/>
    </row>
    <row r="96" spans="1:8" ht="15.95" hidden="1" customHeight="1">
      <c r="A96" s="38"/>
      <c r="B96" s="43"/>
      <c r="C96" s="46"/>
      <c r="D96" s="45"/>
      <c r="E96" s="45"/>
      <c r="F96" s="45"/>
      <c r="G96" s="45"/>
      <c r="H96" s="45"/>
    </row>
    <row r="97" spans="1:8" ht="15.95" hidden="1" customHeight="1">
      <c r="A97" s="38"/>
      <c r="B97" s="43"/>
      <c r="C97" s="46"/>
      <c r="D97" s="44"/>
      <c r="E97" s="44"/>
      <c r="F97" s="44"/>
      <c r="G97" s="44"/>
      <c r="H97" s="44"/>
    </row>
    <row r="98" spans="1:8" ht="15.95" hidden="1" customHeight="1">
      <c r="A98" s="38"/>
      <c r="B98" s="43"/>
      <c r="C98" s="46"/>
      <c r="D98" s="45"/>
      <c r="E98" s="45"/>
      <c r="F98" s="45"/>
      <c r="G98" s="45"/>
      <c r="H98" s="45"/>
    </row>
    <row r="99" spans="1:8" ht="15.95" hidden="1" customHeight="1">
      <c r="A99" s="38"/>
      <c r="B99" s="43"/>
      <c r="C99" s="46"/>
      <c r="D99" s="44"/>
      <c r="E99" s="44"/>
      <c r="F99" s="44"/>
      <c r="G99" s="44"/>
      <c r="H99" s="44"/>
    </row>
    <row r="100" spans="1:8" ht="15.95" hidden="1" customHeight="1">
      <c r="A100" s="38"/>
      <c r="B100" s="43"/>
      <c r="C100" s="46"/>
      <c r="D100" s="45"/>
      <c r="E100" s="45"/>
      <c r="F100" s="45"/>
      <c r="G100" s="45"/>
      <c r="H100" s="45"/>
    </row>
    <row r="101" spans="1:8" ht="15.95" hidden="1" customHeight="1">
      <c r="A101" s="38"/>
      <c r="B101" s="43"/>
      <c r="C101" s="46"/>
      <c r="D101" s="44"/>
      <c r="E101" s="44"/>
      <c r="F101" s="44"/>
      <c r="G101" s="44"/>
      <c r="H101" s="44"/>
    </row>
    <row r="102" spans="1:8" ht="15.95" hidden="1" customHeight="1">
      <c r="A102" s="38"/>
      <c r="B102" s="43"/>
      <c r="C102" s="46"/>
      <c r="D102" s="45"/>
      <c r="E102" s="45"/>
      <c r="F102" s="45"/>
      <c r="G102" s="45"/>
      <c r="H102" s="45"/>
    </row>
    <row r="103" spans="1:8" ht="15.95" hidden="1" customHeight="1">
      <c r="A103" s="38"/>
      <c r="B103" s="43"/>
      <c r="C103" s="46"/>
      <c r="D103" s="44"/>
      <c r="E103" s="44"/>
      <c r="F103" s="44"/>
      <c r="G103" s="44"/>
      <c r="H103" s="44"/>
    </row>
    <row r="104" spans="1:8" ht="15.95" hidden="1" customHeight="1">
      <c r="A104" s="38"/>
      <c r="B104" s="43"/>
      <c r="C104" s="46"/>
      <c r="D104" s="45"/>
      <c r="E104" s="45"/>
      <c r="F104" s="45"/>
      <c r="G104" s="45"/>
      <c r="H104" s="45"/>
    </row>
    <row r="105" spans="1:8" ht="15.95" hidden="1" customHeight="1">
      <c r="A105" s="38"/>
      <c r="B105" s="43"/>
      <c r="C105" s="46"/>
      <c r="D105" s="44"/>
      <c r="E105" s="44"/>
      <c r="F105" s="44"/>
      <c r="G105" s="44"/>
      <c r="H105" s="44"/>
    </row>
    <row r="106" spans="1:8" ht="15.95" hidden="1" customHeight="1">
      <c r="A106" s="38"/>
      <c r="B106" s="43"/>
      <c r="C106" s="46"/>
      <c r="D106" s="45"/>
      <c r="E106" s="45"/>
      <c r="F106" s="45"/>
      <c r="G106" s="45"/>
      <c r="H106" s="45"/>
    </row>
    <row r="107" spans="1:8" ht="15.95" hidden="1" customHeight="1">
      <c r="A107" s="38"/>
      <c r="B107" s="43"/>
      <c r="C107" s="46"/>
      <c r="D107" s="44"/>
      <c r="E107" s="44"/>
      <c r="F107" s="44"/>
      <c r="G107" s="44"/>
      <c r="H107" s="44"/>
    </row>
    <row r="108" spans="1:8" ht="15.95" hidden="1" customHeight="1">
      <c r="A108" s="38"/>
      <c r="B108" s="43"/>
      <c r="C108" s="46"/>
      <c r="D108" s="45"/>
      <c r="E108" s="45"/>
      <c r="F108" s="45"/>
      <c r="G108" s="45"/>
      <c r="H108" s="45"/>
    </row>
    <row r="109" spans="1:8" ht="15.95" hidden="1" customHeight="1">
      <c r="A109" s="38"/>
      <c r="B109" s="43"/>
      <c r="C109" s="46"/>
      <c r="D109" s="44"/>
      <c r="E109" s="44"/>
      <c r="F109" s="44"/>
      <c r="G109" s="44"/>
      <c r="H109" s="44"/>
    </row>
    <row r="110" spans="1:8" ht="15.95" hidden="1" customHeight="1">
      <c r="A110" s="38"/>
      <c r="B110" s="43"/>
      <c r="C110" s="46"/>
      <c r="D110" s="45"/>
      <c r="E110" s="45"/>
      <c r="F110" s="45"/>
      <c r="G110" s="45"/>
      <c r="H110" s="45"/>
    </row>
    <row r="111" spans="1:8" ht="15.95" hidden="1" customHeight="1">
      <c r="A111" s="38"/>
      <c r="B111" s="43"/>
      <c r="C111" s="46"/>
      <c r="D111" s="44"/>
      <c r="E111" s="44"/>
      <c r="F111" s="44"/>
      <c r="G111" s="44"/>
      <c r="H111" s="44"/>
    </row>
    <row r="112" spans="1:8" ht="15.95" hidden="1" customHeight="1">
      <c r="A112" s="38"/>
      <c r="B112" s="43"/>
      <c r="C112" s="46"/>
      <c r="D112" s="45"/>
      <c r="E112" s="45"/>
      <c r="F112" s="45"/>
      <c r="G112" s="45"/>
      <c r="H112" s="45"/>
    </row>
    <row r="113" spans="1:8" ht="15.95" hidden="1" customHeight="1">
      <c r="A113" s="38"/>
      <c r="B113" s="43"/>
      <c r="C113" s="46"/>
      <c r="D113" s="44"/>
      <c r="E113" s="44"/>
      <c r="F113" s="44"/>
      <c r="G113" s="44"/>
      <c r="H113" s="44"/>
    </row>
    <row r="114" spans="1:8" ht="15.95" hidden="1" customHeight="1">
      <c r="A114" s="38"/>
      <c r="B114" s="43"/>
      <c r="C114" s="46"/>
      <c r="D114" s="45"/>
      <c r="E114" s="45"/>
      <c r="F114" s="45"/>
      <c r="G114" s="45"/>
      <c r="H114" s="45"/>
    </row>
    <row r="115" spans="1:8" ht="15.95" hidden="1" customHeight="1">
      <c r="A115" s="38"/>
      <c r="B115" s="43"/>
      <c r="C115" s="46"/>
      <c r="D115" s="44"/>
      <c r="E115" s="44"/>
      <c r="F115" s="44"/>
      <c r="G115" s="44"/>
      <c r="H115" s="44"/>
    </row>
    <row r="116" spans="1:8" ht="15.95" hidden="1" customHeight="1">
      <c r="A116" s="38"/>
      <c r="B116" s="43"/>
      <c r="C116" s="46"/>
      <c r="D116" s="45"/>
      <c r="E116" s="45"/>
      <c r="F116" s="45"/>
      <c r="G116" s="45"/>
      <c r="H116" s="45"/>
    </row>
    <row r="117" spans="1:8" ht="15.95" hidden="1" customHeight="1">
      <c r="A117" s="38"/>
      <c r="B117" s="43"/>
      <c r="C117" s="46"/>
      <c r="D117" s="44"/>
      <c r="E117" s="44"/>
      <c r="F117" s="44"/>
      <c r="G117" s="44"/>
      <c r="H117" s="44"/>
    </row>
    <row r="118" spans="1:8" ht="15.95" hidden="1" customHeight="1">
      <c r="A118" s="38"/>
      <c r="B118" s="43"/>
      <c r="C118" s="46"/>
      <c r="D118" s="45"/>
      <c r="E118" s="45"/>
      <c r="F118" s="45"/>
      <c r="G118" s="45"/>
      <c r="H118" s="45"/>
    </row>
    <row r="119" spans="1:8" ht="15.95" hidden="1" customHeight="1">
      <c r="A119" s="38"/>
      <c r="B119" s="43"/>
      <c r="C119" s="46"/>
      <c r="D119" s="44"/>
      <c r="E119" s="44"/>
      <c r="F119" s="44"/>
      <c r="G119" s="44"/>
      <c r="H119" s="44"/>
    </row>
    <row r="120" spans="1:8" ht="15.95" hidden="1" customHeight="1">
      <c r="A120" s="38"/>
      <c r="B120" s="43"/>
      <c r="C120" s="46"/>
      <c r="D120" s="45"/>
      <c r="E120" s="45"/>
      <c r="F120" s="45"/>
      <c r="G120" s="45"/>
      <c r="H120" s="45"/>
    </row>
    <row r="121" spans="1:8" ht="15.95" hidden="1" customHeight="1">
      <c r="A121" s="38"/>
      <c r="B121" s="43"/>
      <c r="C121" s="46"/>
      <c r="D121" s="44"/>
      <c r="E121" s="44"/>
      <c r="F121" s="44"/>
      <c r="G121" s="44"/>
      <c r="H121" s="44"/>
    </row>
    <row r="122" spans="1:8" ht="15.95" hidden="1" customHeight="1">
      <c r="A122" s="38"/>
      <c r="B122" s="43"/>
      <c r="C122" s="46"/>
      <c r="D122" s="45"/>
      <c r="E122" s="45"/>
      <c r="F122" s="45"/>
      <c r="G122" s="45"/>
      <c r="H122" s="45"/>
    </row>
    <row r="123" spans="1:8" ht="15.95" hidden="1" customHeight="1">
      <c r="A123" s="38"/>
      <c r="B123" s="43"/>
      <c r="C123" s="46"/>
      <c r="D123" s="44"/>
      <c r="E123" s="44"/>
      <c r="F123" s="44"/>
      <c r="G123" s="44"/>
      <c r="H123" s="44"/>
    </row>
    <row r="124" spans="1:8" ht="15.95" hidden="1" customHeight="1">
      <c r="A124" s="38"/>
      <c r="B124" s="43"/>
      <c r="C124" s="46"/>
      <c r="D124" s="45"/>
      <c r="E124" s="45"/>
      <c r="F124" s="45"/>
      <c r="G124" s="45"/>
      <c r="H124" s="45"/>
    </row>
    <row r="125" spans="1:8" ht="15.95" hidden="1" customHeight="1">
      <c r="A125" s="38"/>
      <c r="B125" s="43"/>
      <c r="C125" s="46"/>
      <c r="D125" s="44"/>
      <c r="E125" s="44"/>
      <c r="F125" s="44"/>
      <c r="G125" s="44"/>
      <c r="H125" s="44"/>
    </row>
    <row r="126" spans="1:8" ht="15.95" hidden="1" customHeight="1">
      <c r="A126" s="38"/>
      <c r="B126" s="43"/>
      <c r="C126" s="46"/>
      <c r="D126" s="45"/>
      <c r="E126" s="45"/>
      <c r="F126" s="45"/>
      <c r="G126" s="45"/>
      <c r="H126" s="45"/>
    </row>
    <row r="127" spans="1:8" ht="15.95" hidden="1" customHeight="1">
      <c r="A127" s="38"/>
      <c r="B127" s="43"/>
      <c r="C127" s="46"/>
      <c r="D127" s="44"/>
      <c r="E127" s="44"/>
      <c r="F127" s="44"/>
      <c r="G127" s="44"/>
      <c r="H127" s="44"/>
    </row>
    <row r="128" spans="1:8" ht="15.95" hidden="1" customHeight="1">
      <c r="A128" s="38"/>
      <c r="B128" s="43"/>
      <c r="C128" s="46"/>
      <c r="D128" s="45"/>
      <c r="E128" s="45"/>
      <c r="F128" s="45"/>
      <c r="G128" s="45"/>
      <c r="H128" s="45"/>
    </row>
    <row r="129" spans="1:8" ht="15.95" hidden="1" customHeight="1">
      <c r="A129" s="38"/>
      <c r="B129" s="43"/>
      <c r="C129" s="46"/>
      <c r="D129" s="44"/>
      <c r="E129" s="44"/>
      <c r="F129" s="44"/>
      <c r="G129" s="44"/>
      <c r="H129" s="44"/>
    </row>
    <row r="130" spans="1:8" ht="15.95" hidden="1" customHeight="1">
      <c r="A130" s="38"/>
      <c r="B130" s="43"/>
      <c r="C130" s="46"/>
      <c r="D130" s="45"/>
      <c r="E130" s="45"/>
      <c r="F130" s="45"/>
      <c r="G130" s="45"/>
      <c r="H130" s="45"/>
    </row>
    <row r="131" spans="1:8" ht="15.95" hidden="1" customHeight="1">
      <c r="A131" s="38"/>
      <c r="B131" s="43"/>
      <c r="C131" s="46"/>
      <c r="D131" s="44"/>
      <c r="E131" s="44"/>
      <c r="F131" s="44"/>
      <c r="G131" s="44"/>
      <c r="H131" s="44"/>
    </row>
    <row r="132" spans="1:8" ht="15.95" hidden="1" customHeight="1">
      <c r="A132" s="38"/>
      <c r="B132" s="43"/>
      <c r="C132" s="46"/>
      <c r="D132" s="45"/>
      <c r="E132" s="45"/>
      <c r="F132" s="45"/>
      <c r="G132" s="45"/>
      <c r="H132" s="45"/>
    </row>
    <row r="133" spans="1:8" ht="15.95" hidden="1" customHeight="1">
      <c r="A133" s="38"/>
      <c r="B133" s="43"/>
      <c r="C133" s="46"/>
      <c r="D133" s="44"/>
      <c r="E133" s="44"/>
      <c r="F133" s="44"/>
      <c r="G133" s="44"/>
      <c r="H133" s="44"/>
    </row>
    <row r="134" spans="1:8" ht="15.95" hidden="1" customHeight="1">
      <c r="A134" s="38"/>
      <c r="B134" s="43"/>
      <c r="C134" s="46"/>
      <c r="D134" s="45"/>
      <c r="E134" s="45"/>
      <c r="F134" s="45"/>
      <c r="G134" s="45"/>
      <c r="H134" s="45"/>
    </row>
    <row r="135" spans="1:8" ht="15.95" hidden="1" customHeight="1">
      <c r="A135" s="38"/>
      <c r="B135" s="43"/>
      <c r="C135" s="46"/>
      <c r="D135" s="44"/>
      <c r="E135" s="44"/>
      <c r="F135" s="44"/>
      <c r="G135" s="44"/>
      <c r="H135" s="44"/>
    </row>
    <row r="136" spans="1:8" ht="15.95" hidden="1" customHeight="1">
      <c r="A136" s="38"/>
      <c r="B136" s="43"/>
      <c r="C136" s="46"/>
      <c r="D136" s="45"/>
      <c r="E136" s="45"/>
      <c r="F136" s="45"/>
      <c r="G136" s="45"/>
      <c r="H136" s="45"/>
    </row>
    <row r="137" spans="1:8" ht="15.95" hidden="1" customHeight="1">
      <c r="A137" s="38"/>
      <c r="B137" s="43"/>
      <c r="C137" s="46"/>
      <c r="D137" s="44"/>
      <c r="E137" s="44"/>
      <c r="F137" s="44"/>
      <c r="G137" s="44"/>
      <c r="H137" s="44"/>
    </row>
    <row r="138" spans="1:8" ht="15.95" hidden="1" customHeight="1">
      <c r="A138" s="38"/>
      <c r="B138" s="43"/>
      <c r="C138" s="46"/>
      <c r="D138" s="45"/>
      <c r="E138" s="45"/>
      <c r="F138" s="45"/>
      <c r="G138" s="45"/>
      <c r="H138" s="45"/>
    </row>
    <row r="139" spans="1:8" ht="15.95" hidden="1" customHeight="1">
      <c r="A139" s="38"/>
      <c r="B139" s="43"/>
      <c r="C139" s="46"/>
      <c r="D139" s="44"/>
      <c r="E139" s="44"/>
      <c r="F139" s="44"/>
      <c r="G139" s="44"/>
      <c r="H139" s="44"/>
    </row>
    <row r="140" spans="1:8" ht="15.95" hidden="1" customHeight="1">
      <c r="A140" s="38"/>
      <c r="B140" s="43"/>
      <c r="C140" s="46"/>
      <c r="D140" s="45"/>
      <c r="E140" s="45"/>
      <c r="F140" s="45"/>
      <c r="G140" s="45"/>
      <c r="H140" s="45"/>
    </row>
    <row r="141" spans="1:8" ht="15.95" hidden="1" customHeight="1">
      <c r="A141" s="38"/>
      <c r="B141" s="43"/>
      <c r="C141" s="46"/>
      <c r="D141" s="44"/>
      <c r="E141" s="44"/>
      <c r="F141" s="44"/>
      <c r="G141" s="44"/>
      <c r="H141" s="44"/>
    </row>
    <row r="142" spans="1:8" ht="15.95" hidden="1" customHeight="1">
      <c r="A142" s="38"/>
      <c r="B142" s="43"/>
      <c r="C142" s="46"/>
      <c r="D142" s="45"/>
      <c r="E142" s="45"/>
      <c r="F142" s="45"/>
      <c r="G142" s="45"/>
      <c r="H142" s="45"/>
    </row>
    <row r="143" spans="1:8" ht="15.95" hidden="1" customHeight="1">
      <c r="A143" s="38"/>
      <c r="B143" s="43"/>
      <c r="C143" s="46"/>
      <c r="D143" s="44"/>
      <c r="E143" s="44"/>
      <c r="F143" s="44"/>
      <c r="G143" s="44"/>
      <c r="H143" s="44"/>
    </row>
    <row r="144" spans="1:8" ht="15.95" hidden="1" customHeight="1">
      <c r="A144" s="38"/>
      <c r="B144" s="43"/>
      <c r="C144" s="46"/>
      <c r="D144" s="45"/>
      <c r="E144" s="45"/>
      <c r="F144" s="45"/>
      <c r="G144" s="45"/>
      <c r="H144" s="45"/>
    </row>
    <row r="145" spans="1:8" ht="15.95" hidden="1" customHeight="1">
      <c r="A145" s="38"/>
      <c r="B145" s="43"/>
      <c r="C145" s="46"/>
      <c r="D145" s="44"/>
      <c r="E145" s="44"/>
      <c r="F145" s="44"/>
      <c r="G145" s="44"/>
      <c r="H145" s="44"/>
    </row>
    <row r="146" spans="1:8" ht="15.95" hidden="1" customHeight="1">
      <c r="A146" s="38"/>
      <c r="B146" s="43"/>
      <c r="C146" s="46"/>
      <c r="D146" s="45"/>
      <c r="E146" s="45"/>
      <c r="F146" s="45"/>
      <c r="G146" s="45"/>
      <c r="H146" s="45"/>
    </row>
    <row r="147" spans="1:8" ht="15.95" hidden="1" customHeight="1">
      <c r="A147" s="38"/>
      <c r="B147" s="43"/>
      <c r="C147" s="46"/>
      <c r="D147" s="44"/>
      <c r="E147" s="44"/>
      <c r="F147" s="44"/>
      <c r="G147" s="44"/>
      <c r="H147" s="44"/>
    </row>
    <row r="148" spans="1:8" ht="15.95" hidden="1" customHeight="1">
      <c r="A148" s="38"/>
      <c r="B148" s="43"/>
      <c r="C148" s="46"/>
      <c r="D148" s="45"/>
      <c r="E148" s="45"/>
      <c r="F148" s="45"/>
      <c r="G148" s="45"/>
      <c r="H148" s="45"/>
    </row>
    <row r="149" spans="1:8" ht="15.95" hidden="1" customHeight="1">
      <c r="A149" s="38"/>
      <c r="B149" s="43"/>
      <c r="C149" s="46"/>
      <c r="D149" s="44"/>
      <c r="E149" s="44"/>
      <c r="F149" s="44"/>
      <c r="G149" s="44"/>
      <c r="H149" s="44"/>
    </row>
    <row r="150" spans="1:8" ht="15.95" hidden="1" customHeight="1">
      <c r="A150" s="38"/>
      <c r="B150" s="43"/>
      <c r="C150" s="46"/>
      <c r="D150" s="45"/>
      <c r="E150" s="45"/>
      <c r="F150" s="45"/>
      <c r="G150" s="45"/>
      <c r="H150" s="45"/>
    </row>
    <row r="151" spans="1:8" ht="15.95" hidden="1" customHeight="1">
      <c r="A151" s="38"/>
      <c r="B151" s="43"/>
      <c r="C151" s="46"/>
      <c r="D151" s="44"/>
      <c r="E151" s="44"/>
      <c r="F151" s="44"/>
      <c r="G151" s="44"/>
      <c r="H151" s="44"/>
    </row>
    <row r="152" spans="1:8" ht="15.95" hidden="1" customHeight="1">
      <c r="A152" s="38"/>
      <c r="B152" s="43"/>
      <c r="C152" s="46"/>
      <c r="D152" s="45"/>
      <c r="E152" s="45"/>
      <c r="F152" s="45"/>
      <c r="G152" s="45"/>
      <c r="H152" s="45"/>
    </row>
    <row r="153" spans="1:8" ht="15.95" hidden="1" customHeight="1">
      <c r="A153" s="38"/>
      <c r="B153" s="43"/>
      <c r="C153" s="46"/>
      <c r="D153" s="44"/>
      <c r="E153" s="44"/>
      <c r="F153" s="44"/>
      <c r="G153" s="44"/>
      <c r="H153" s="44"/>
    </row>
    <row r="154" spans="1:8" ht="15.95" hidden="1" customHeight="1">
      <c r="A154" s="38"/>
      <c r="B154" s="43"/>
      <c r="C154" s="46"/>
      <c r="D154" s="45"/>
      <c r="E154" s="45"/>
      <c r="F154" s="45"/>
      <c r="G154" s="45"/>
      <c r="H154" s="45"/>
    </row>
    <row r="155" spans="1:8" ht="15.95" hidden="1" customHeight="1">
      <c r="A155" s="38"/>
      <c r="B155" s="43"/>
      <c r="C155" s="46"/>
      <c r="D155" s="44"/>
      <c r="E155" s="44"/>
      <c r="F155" s="44"/>
      <c r="G155" s="44"/>
      <c r="H155" s="44"/>
    </row>
    <row r="156" spans="1:8" ht="15.95" hidden="1" customHeight="1">
      <c r="A156" s="38"/>
      <c r="B156" s="43"/>
      <c r="C156" s="46"/>
      <c r="D156" s="45"/>
      <c r="E156" s="45"/>
      <c r="F156" s="45"/>
      <c r="G156" s="45"/>
      <c r="H156" s="45"/>
    </row>
    <row r="157" spans="1:8" ht="15.95" hidden="1" customHeight="1">
      <c r="A157" s="38"/>
      <c r="B157" s="43"/>
      <c r="C157" s="46"/>
      <c r="D157" s="44"/>
      <c r="E157" s="44"/>
      <c r="F157" s="44"/>
      <c r="G157" s="44"/>
      <c r="H157" s="44"/>
    </row>
    <row r="158" spans="1:8" ht="15.95" hidden="1" customHeight="1">
      <c r="A158" s="38"/>
      <c r="B158" s="43"/>
      <c r="C158" s="46"/>
      <c r="D158" s="45"/>
      <c r="E158" s="45"/>
      <c r="F158" s="45"/>
      <c r="G158" s="45"/>
      <c r="H158" s="45"/>
    </row>
    <row r="159" spans="1:8" ht="15.95" hidden="1" customHeight="1">
      <c r="A159" s="38"/>
      <c r="B159" s="43"/>
      <c r="C159" s="46"/>
      <c r="D159" s="44"/>
      <c r="E159" s="44"/>
      <c r="F159" s="44"/>
      <c r="G159" s="44"/>
      <c r="H159" s="44"/>
    </row>
    <row r="160" spans="1:8" ht="15.95" hidden="1" customHeight="1">
      <c r="A160" s="38"/>
      <c r="B160" s="43"/>
      <c r="C160" s="46"/>
      <c r="D160" s="45"/>
      <c r="E160" s="45"/>
      <c r="F160" s="45"/>
      <c r="G160" s="45"/>
      <c r="H160" s="45"/>
    </row>
    <row r="161" spans="1:8" ht="15.95" hidden="1" customHeight="1">
      <c r="A161" s="38"/>
      <c r="B161" s="43"/>
      <c r="C161" s="46"/>
      <c r="D161" s="44"/>
      <c r="E161" s="44"/>
      <c r="F161" s="44"/>
      <c r="G161" s="44"/>
      <c r="H161" s="44"/>
    </row>
    <row r="162" spans="1:8" ht="15.95" hidden="1" customHeight="1">
      <c r="A162" s="38"/>
      <c r="B162" s="43"/>
      <c r="C162" s="46"/>
      <c r="D162" s="45"/>
      <c r="E162" s="45"/>
      <c r="F162" s="45"/>
      <c r="G162" s="45"/>
      <c r="H162" s="45"/>
    </row>
    <row r="163" spans="1:8" ht="15.95" hidden="1" customHeight="1">
      <c r="A163" s="38"/>
      <c r="B163" s="43"/>
      <c r="C163" s="46"/>
      <c r="D163" s="44"/>
      <c r="E163" s="44"/>
      <c r="F163" s="44"/>
      <c r="G163" s="44"/>
      <c r="H163" s="44"/>
    </row>
    <row r="164" spans="1:8" ht="15.95" hidden="1" customHeight="1">
      <c r="A164" s="38"/>
      <c r="B164" s="43"/>
      <c r="C164" s="46"/>
      <c r="D164" s="45"/>
      <c r="E164" s="45"/>
      <c r="F164" s="45"/>
      <c r="G164" s="45"/>
      <c r="H164" s="45"/>
    </row>
    <row r="165" spans="1:8" ht="15.95" hidden="1" customHeight="1">
      <c r="A165" s="38"/>
      <c r="B165" s="43"/>
      <c r="C165" s="46"/>
      <c r="D165" s="44"/>
      <c r="E165" s="44"/>
      <c r="F165" s="44"/>
      <c r="G165" s="44"/>
      <c r="H165" s="44"/>
    </row>
    <row r="166" spans="1:8" ht="15.95" hidden="1" customHeight="1">
      <c r="A166" s="38"/>
      <c r="B166" s="43"/>
      <c r="C166" s="46"/>
      <c r="D166" s="45"/>
      <c r="E166" s="45"/>
      <c r="F166" s="45"/>
      <c r="G166" s="45"/>
      <c r="H166" s="45"/>
    </row>
    <row r="167" spans="1:8" ht="15.95" hidden="1" customHeight="1">
      <c r="A167" s="38"/>
      <c r="B167" s="43"/>
      <c r="C167" s="46"/>
      <c r="D167" s="44"/>
      <c r="E167" s="44"/>
      <c r="F167" s="44"/>
      <c r="G167" s="44"/>
      <c r="H167" s="44"/>
    </row>
    <row r="168" spans="1:8" ht="15.95" hidden="1" customHeight="1">
      <c r="A168" s="38"/>
      <c r="B168" s="43"/>
      <c r="C168" s="46"/>
      <c r="D168" s="45"/>
      <c r="E168" s="45"/>
      <c r="F168" s="45"/>
      <c r="G168" s="45"/>
      <c r="H168" s="45"/>
    </row>
    <row r="169" spans="1:8" ht="15.95" hidden="1" customHeight="1">
      <c r="A169" s="38"/>
      <c r="B169" s="43"/>
      <c r="C169" s="46"/>
      <c r="D169" s="44"/>
      <c r="E169" s="44"/>
      <c r="F169" s="44"/>
      <c r="G169" s="44"/>
      <c r="H169" s="44"/>
    </row>
    <row r="170" spans="1:8" ht="15.95" hidden="1" customHeight="1">
      <c r="A170" s="38"/>
      <c r="B170" s="43"/>
      <c r="C170" s="46"/>
      <c r="D170" s="45"/>
      <c r="E170" s="45"/>
      <c r="F170" s="45"/>
      <c r="G170" s="45"/>
      <c r="H170" s="45"/>
    </row>
    <row r="171" spans="1:8" ht="15.95" hidden="1" customHeight="1">
      <c r="A171" s="38"/>
      <c r="B171" s="43"/>
      <c r="C171" s="46"/>
      <c r="D171" s="44"/>
      <c r="E171" s="44"/>
      <c r="F171" s="44"/>
      <c r="G171" s="44"/>
      <c r="H171" s="44"/>
    </row>
    <row r="172" spans="1:8" ht="15.95" hidden="1" customHeight="1">
      <c r="A172" s="38"/>
      <c r="B172" s="43"/>
      <c r="C172" s="46"/>
      <c r="D172" s="45"/>
      <c r="E172" s="45"/>
      <c r="F172" s="45"/>
      <c r="G172" s="45"/>
      <c r="H172" s="45"/>
    </row>
    <row r="173" spans="1:8" ht="15.95" hidden="1" customHeight="1">
      <c r="A173" s="38"/>
      <c r="B173" s="43"/>
      <c r="C173" s="46"/>
      <c r="D173" s="44"/>
      <c r="E173" s="44"/>
      <c r="F173" s="44"/>
      <c r="G173" s="44"/>
      <c r="H173" s="44"/>
    </row>
    <row r="174" spans="1:8" ht="15.95" hidden="1" customHeight="1">
      <c r="A174" s="38"/>
      <c r="B174" s="43"/>
      <c r="C174" s="46"/>
      <c r="D174" s="45"/>
      <c r="E174" s="45"/>
      <c r="F174" s="45"/>
      <c r="G174" s="45"/>
      <c r="H174" s="45"/>
    </row>
    <row r="175" spans="1:8" ht="15.95" hidden="1" customHeight="1">
      <c r="A175" s="38"/>
      <c r="B175" s="43"/>
      <c r="C175" s="46"/>
      <c r="D175" s="44"/>
      <c r="E175" s="44"/>
      <c r="F175" s="44"/>
      <c r="G175" s="44"/>
      <c r="H175" s="44"/>
    </row>
    <row r="176" spans="1:8" ht="15.95" hidden="1" customHeight="1">
      <c r="A176" s="38"/>
      <c r="B176" s="43"/>
      <c r="C176" s="46"/>
      <c r="D176" s="45"/>
      <c r="E176" s="45"/>
      <c r="F176" s="45"/>
      <c r="G176" s="45"/>
      <c r="H176" s="45"/>
    </row>
    <row r="177" spans="1:8" ht="15.95" hidden="1" customHeight="1">
      <c r="A177" s="38"/>
      <c r="B177" s="43"/>
      <c r="C177" s="46"/>
      <c r="D177" s="44"/>
      <c r="E177" s="44"/>
      <c r="F177" s="44"/>
      <c r="G177" s="44"/>
      <c r="H177" s="44"/>
    </row>
    <row r="178" spans="1:8" ht="15.95" hidden="1" customHeight="1">
      <c r="A178" s="38"/>
      <c r="B178" s="43"/>
      <c r="C178" s="46"/>
      <c r="D178" s="45"/>
      <c r="E178" s="45"/>
      <c r="F178" s="45"/>
      <c r="G178" s="45"/>
      <c r="H178" s="45"/>
    </row>
    <row r="179" spans="1:8" ht="15.95" hidden="1" customHeight="1">
      <c r="A179" s="38"/>
      <c r="B179" s="43"/>
      <c r="C179" s="46"/>
      <c r="D179" s="44"/>
      <c r="E179" s="44"/>
      <c r="F179" s="44"/>
      <c r="G179" s="44"/>
      <c r="H179" s="44"/>
    </row>
    <row r="180" spans="1:8" ht="15.95" hidden="1" customHeight="1">
      <c r="A180" s="38"/>
      <c r="B180" s="43"/>
      <c r="C180" s="46"/>
      <c r="D180" s="45"/>
      <c r="E180" s="45"/>
      <c r="F180" s="45"/>
      <c r="G180" s="45"/>
      <c r="H180" s="45"/>
    </row>
    <row r="181" spans="1:8" ht="15.95" hidden="1" customHeight="1">
      <c r="A181" s="38"/>
      <c r="B181" s="43"/>
      <c r="C181" s="46"/>
      <c r="D181" s="44"/>
      <c r="E181" s="44"/>
      <c r="F181" s="44"/>
      <c r="G181" s="44"/>
      <c r="H181" s="44"/>
    </row>
    <row r="182" spans="1:8" ht="15.95" hidden="1" customHeight="1">
      <c r="A182" s="38"/>
      <c r="B182" s="43"/>
      <c r="C182" s="46"/>
      <c r="D182" s="45"/>
      <c r="E182" s="45"/>
      <c r="F182" s="45"/>
      <c r="G182" s="45"/>
      <c r="H182" s="45"/>
    </row>
    <row r="183" spans="1:8" ht="15.95" hidden="1" customHeight="1">
      <c r="A183" s="38"/>
      <c r="B183" s="43"/>
      <c r="C183" s="46"/>
      <c r="D183" s="44"/>
      <c r="E183" s="44"/>
      <c r="F183" s="44"/>
      <c r="G183" s="44"/>
      <c r="H183" s="44"/>
    </row>
    <row r="184" spans="1:8" ht="15.95" hidden="1" customHeight="1">
      <c r="A184" s="38"/>
      <c r="B184" s="43"/>
      <c r="C184" s="46"/>
      <c r="D184" s="45"/>
      <c r="E184" s="45"/>
      <c r="F184" s="45"/>
      <c r="G184" s="45"/>
      <c r="H184" s="45"/>
    </row>
    <row r="185" spans="1:8" ht="15.95" hidden="1" customHeight="1">
      <c r="A185" s="38"/>
      <c r="B185" s="43"/>
      <c r="C185" s="46"/>
      <c r="D185" s="44"/>
      <c r="E185" s="44"/>
      <c r="F185" s="44"/>
      <c r="G185" s="44"/>
      <c r="H185" s="44"/>
    </row>
    <row r="186" spans="1:8" ht="15" hidden="1" customHeight="1">
      <c r="A186" s="38"/>
      <c r="B186" s="40"/>
      <c r="C186" s="37"/>
      <c r="D186" s="37"/>
      <c r="E186" s="37"/>
      <c r="F186" s="37"/>
      <c r="G186" s="37"/>
      <c r="H186" s="37"/>
    </row>
    <row r="187" spans="1:8" ht="15" hidden="1" customHeight="1">
      <c r="A187" s="38"/>
      <c r="B187" s="40"/>
      <c r="C187" s="37"/>
      <c r="D187" s="37"/>
      <c r="E187" s="37"/>
      <c r="F187" s="37"/>
      <c r="G187" s="37"/>
      <c r="H187" s="37"/>
    </row>
    <row r="188" spans="1:8" ht="15" hidden="1" customHeight="1">
      <c r="A188" s="38"/>
      <c r="B188" s="40"/>
      <c r="C188" s="37"/>
      <c r="D188" s="37"/>
      <c r="E188" s="37"/>
      <c r="F188" s="37"/>
      <c r="G188" s="37"/>
      <c r="H188" s="37"/>
    </row>
    <row r="189" spans="1:8" ht="15" hidden="1" customHeight="1">
      <c r="A189" s="38"/>
      <c r="B189" s="40"/>
      <c r="C189" s="37"/>
      <c r="D189" s="37"/>
      <c r="E189" s="37"/>
      <c r="F189" s="37"/>
      <c r="G189" s="37"/>
      <c r="H189" s="37"/>
    </row>
    <row r="190" spans="1:8" ht="15" hidden="1" customHeight="1">
      <c r="A190" s="38"/>
      <c r="B190" s="40"/>
      <c r="C190" s="37"/>
      <c r="D190" s="37"/>
      <c r="E190" s="37"/>
      <c r="F190" s="37"/>
      <c r="G190" s="37"/>
      <c r="H190" s="37"/>
    </row>
    <row r="191" spans="1:8" ht="15" hidden="1" customHeight="1">
      <c r="A191" s="38"/>
      <c r="B191" s="40"/>
      <c r="C191" s="37"/>
      <c r="D191" s="37"/>
      <c r="E191" s="37"/>
      <c r="F191" s="37"/>
      <c r="G191" s="37"/>
      <c r="H191" s="37"/>
    </row>
    <row r="192" spans="1:8" ht="15" hidden="1" customHeight="1">
      <c r="A192" s="38"/>
      <c r="B192" s="40"/>
      <c r="C192" s="37"/>
      <c r="D192" s="37"/>
      <c r="E192" s="37"/>
      <c r="F192" s="37"/>
      <c r="G192" s="37"/>
      <c r="H192" s="37"/>
    </row>
    <row r="193" spans="1:8" ht="15" hidden="1" customHeight="1">
      <c r="A193" s="38"/>
      <c r="B193" s="40"/>
      <c r="C193" s="37"/>
      <c r="D193" s="37"/>
      <c r="E193" s="37"/>
      <c r="F193" s="37"/>
      <c r="G193" s="37"/>
      <c r="H193" s="37"/>
    </row>
    <row r="194" spans="1:8" ht="15" hidden="1" customHeight="1">
      <c r="A194" s="38"/>
      <c r="B194" s="40"/>
      <c r="C194" s="37"/>
      <c r="D194" s="37"/>
      <c r="E194" s="37"/>
      <c r="F194" s="37"/>
      <c r="G194" s="37"/>
      <c r="H194" s="37"/>
    </row>
    <row r="195" spans="1:8" ht="15" hidden="1" customHeight="1">
      <c r="A195" s="38"/>
      <c r="B195" s="40"/>
      <c r="C195" s="37"/>
      <c r="D195" s="37"/>
      <c r="E195" s="37"/>
      <c r="F195" s="37"/>
      <c r="G195" s="37"/>
      <c r="H195" s="37"/>
    </row>
    <row r="196" spans="1:8" ht="15" hidden="1" customHeight="1">
      <c r="A196" s="38"/>
      <c r="B196" s="40"/>
      <c r="C196" s="37"/>
      <c r="D196" s="37"/>
      <c r="E196" s="37"/>
      <c r="F196" s="37"/>
      <c r="G196" s="37"/>
      <c r="H196" s="37"/>
    </row>
    <row r="197" spans="1:8" ht="15" hidden="1" customHeight="1">
      <c r="A197" s="38"/>
      <c r="B197" s="40"/>
      <c r="C197" s="37"/>
      <c r="D197" s="37"/>
      <c r="E197" s="37"/>
      <c r="F197" s="37"/>
      <c r="G197" s="37"/>
      <c r="H197" s="37"/>
    </row>
    <row r="198" spans="1:8" ht="15" hidden="1" customHeight="1">
      <c r="A198" s="38"/>
      <c r="B198" s="40"/>
      <c r="C198" s="37"/>
      <c r="D198" s="37"/>
      <c r="E198" s="37"/>
      <c r="F198" s="37"/>
      <c r="G198" s="37"/>
      <c r="H198" s="37"/>
    </row>
    <row r="199" spans="1:8" ht="15" hidden="1" customHeight="1">
      <c r="A199" s="38"/>
      <c r="B199" s="40"/>
      <c r="C199" s="37"/>
      <c r="D199" s="37"/>
      <c r="E199" s="37"/>
      <c r="F199" s="37"/>
      <c r="G199" s="37"/>
      <c r="H199" s="37"/>
    </row>
    <row r="200" spans="1:8" ht="15" hidden="1" customHeight="1">
      <c r="A200" s="38"/>
      <c r="B200" s="40"/>
      <c r="C200" s="37"/>
      <c r="D200" s="37"/>
      <c r="E200" s="37"/>
      <c r="F200" s="37"/>
      <c r="G200" s="37"/>
      <c r="H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H9">
    <cfRule type="top10" dxfId="7378" priority="90" rank="1"/>
  </conditionalFormatting>
  <conditionalFormatting sqref="E11:H11">
    <cfRule type="top10" dxfId="7377" priority="89" rank="1"/>
  </conditionalFormatting>
  <conditionalFormatting sqref="E13:H13">
    <cfRule type="top10" dxfId="7376" priority="88" rank="1"/>
  </conditionalFormatting>
  <conditionalFormatting sqref="E15:H15">
    <cfRule type="top10" dxfId="7375" priority="87" rank="1"/>
  </conditionalFormatting>
  <conditionalFormatting sqref="E17:H17">
    <cfRule type="top10" dxfId="7374" priority="86" rank="1"/>
  </conditionalFormatting>
  <conditionalFormatting sqref="E19:H19">
    <cfRule type="top10" dxfId="7373" priority="85" rank="1"/>
  </conditionalFormatting>
  <conditionalFormatting sqref="E21:H21">
    <cfRule type="top10" dxfId="7372" priority="84" rank="1"/>
  </conditionalFormatting>
  <conditionalFormatting sqref="E23:H23">
    <cfRule type="top10" dxfId="7371" priority="83" rank="1"/>
  </conditionalFormatting>
  <conditionalFormatting sqref="E25:H25">
    <cfRule type="top10" dxfId="7370" priority="82" rank="1"/>
  </conditionalFormatting>
  <conditionalFormatting sqref="E27:H27">
    <cfRule type="top10" dxfId="7369" priority="81" rank="1"/>
  </conditionalFormatting>
  <conditionalFormatting sqref="E29:H29">
    <cfRule type="top10" dxfId="7368" priority="79" rank="1"/>
  </conditionalFormatting>
  <conditionalFormatting sqref="E31:H31">
    <cfRule type="top10" dxfId="7367" priority="78" rank="1"/>
  </conditionalFormatting>
  <conditionalFormatting sqref="E33:H33">
    <cfRule type="top10" dxfId="7366" priority="77" rank="1"/>
  </conditionalFormatting>
  <conditionalFormatting sqref="E35:H35">
    <cfRule type="top10" dxfId="7365" priority="76" rank="1"/>
  </conditionalFormatting>
  <conditionalFormatting sqref="E37:H37">
    <cfRule type="top10" dxfId="7364" priority="75" rank="1"/>
  </conditionalFormatting>
  <conditionalFormatting sqref="E39:H39">
    <cfRule type="top10" dxfId="7363" priority="74" rank="1"/>
  </conditionalFormatting>
  <conditionalFormatting sqref="E41:H41">
    <cfRule type="top10" dxfId="7362" priority="73" rank="1"/>
  </conditionalFormatting>
  <conditionalFormatting sqref="E43:H43">
    <cfRule type="top10" dxfId="7361" priority="72" rank="1"/>
  </conditionalFormatting>
  <conditionalFormatting sqref="E45:H45">
    <cfRule type="top10" dxfId="7360" priority="71" rank="1"/>
  </conditionalFormatting>
  <conditionalFormatting sqref="E47:H47">
    <cfRule type="top10" dxfId="7359" priority="70" rank="1"/>
  </conditionalFormatting>
  <conditionalFormatting sqref="E49:H49">
    <cfRule type="top10" dxfId="7358" priority="69" rank="1"/>
  </conditionalFormatting>
  <conditionalFormatting sqref="E51:H51">
    <cfRule type="top10" dxfId="7357" priority="68" rank="1"/>
  </conditionalFormatting>
  <conditionalFormatting sqref="E53:H53">
    <cfRule type="top10" dxfId="7356" priority="67" rank="1"/>
  </conditionalFormatting>
  <conditionalFormatting sqref="E55:H55">
    <cfRule type="top10" dxfId="7355" priority="66" rank="1"/>
  </conditionalFormatting>
  <conditionalFormatting sqref="E57:H57">
    <cfRule type="top10" dxfId="7354" priority="65" rank="1"/>
  </conditionalFormatting>
  <conditionalFormatting sqref="E59:H59">
    <cfRule type="top10" dxfId="7353" priority="64" rank="1"/>
  </conditionalFormatting>
  <conditionalFormatting sqref="E61:H61">
    <cfRule type="top10" dxfId="7352" priority="63" rank="1"/>
  </conditionalFormatting>
  <conditionalFormatting sqref="E63:H63">
    <cfRule type="top10" dxfId="7351" priority="62" rank="1"/>
  </conditionalFormatting>
  <conditionalFormatting sqref="E65:H65">
    <cfRule type="top10" dxfId="7350" priority="61" rank="1"/>
  </conditionalFormatting>
  <conditionalFormatting sqref="E67:H67">
    <cfRule type="top10" dxfId="7349" priority="60" rank="1"/>
  </conditionalFormatting>
  <conditionalFormatting sqref="E69:H69">
    <cfRule type="top10" dxfId="7348" priority="59" rank="1"/>
  </conditionalFormatting>
  <conditionalFormatting sqref="E71:H71">
    <cfRule type="top10" dxfId="7347" priority="58" rank="1"/>
  </conditionalFormatting>
  <conditionalFormatting sqref="E73:H73">
    <cfRule type="top10" dxfId="7346" priority="57" rank="1"/>
  </conditionalFormatting>
  <conditionalFormatting sqref="E75:H75">
    <cfRule type="top10" dxfId="7345" priority="56" rank="1"/>
  </conditionalFormatting>
  <conditionalFormatting sqref="E77:H77">
    <cfRule type="top10" dxfId="7344" priority="55" rank="1"/>
  </conditionalFormatting>
  <conditionalFormatting sqref="E79:H79">
    <cfRule type="top10" dxfId="7343" priority="54" rank="1"/>
  </conditionalFormatting>
  <conditionalFormatting sqref="E81:H81">
    <cfRule type="top10" dxfId="7342" priority="53" rank="1"/>
  </conditionalFormatting>
  <conditionalFormatting sqref="E83:H83">
    <cfRule type="top10" dxfId="7341" priority="52" rank="1"/>
  </conditionalFormatting>
  <conditionalFormatting sqref="E85:H85">
    <cfRule type="top10" dxfId="7340" priority="51" rank="1"/>
  </conditionalFormatting>
  <conditionalFormatting sqref="E87:H87">
    <cfRule type="top10" dxfId="7339" priority="50" rank="1"/>
  </conditionalFormatting>
  <conditionalFormatting sqref="E89:H89">
    <cfRule type="top10" dxfId="7338" priority="49" rank="1"/>
  </conditionalFormatting>
  <conditionalFormatting sqref="E91:H91">
    <cfRule type="top10" dxfId="7337" priority="48" rank="1"/>
  </conditionalFormatting>
  <conditionalFormatting sqref="E93:H93">
    <cfRule type="top10" dxfId="7336" priority="47" rank="1"/>
  </conditionalFormatting>
  <conditionalFormatting sqref="E95:H95">
    <cfRule type="top10" dxfId="7335" priority="46" rank="1"/>
  </conditionalFormatting>
  <conditionalFormatting sqref="E97:H97">
    <cfRule type="top10" dxfId="7334" priority="45" rank="1"/>
  </conditionalFormatting>
  <conditionalFormatting sqref="E99:H99">
    <cfRule type="top10" dxfId="7333" priority="44" rank="1"/>
  </conditionalFormatting>
  <conditionalFormatting sqref="E101:H101">
    <cfRule type="top10" dxfId="7332" priority="43" rank="1"/>
  </conditionalFormatting>
  <conditionalFormatting sqref="E103:H103">
    <cfRule type="top10" dxfId="7331" priority="42" rank="1"/>
  </conditionalFormatting>
  <conditionalFormatting sqref="E105:H105">
    <cfRule type="top10" dxfId="7330" priority="41" rank="1"/>
  </conditionalFormatting>
  <conditionalFormatting sqref="E107:H107">
    <cfRule type="top10" dxfId="7329" priority="40" rank="1"/>
  </conditionalFormatting>
  <conditionalFormatting sqref="E109:H109">
    <cfRule type="top10" dxfId="7328" priority="39" rank="1"/>
  </conditionalFormatting>
  <conditionalFormatting sqref="E111:H111">
    <cfRule type="top10" dxfId="7327" priority="38" rank="1"/>
  </conditionalFormatting>
  <conditionalFormatting sqref="E113:H113">
    <cfRule type="top10" dxfId="7326" priority="37" rank="1"/>
  </conditionalFormatting>
  <conditionalFormatting sqref="E115:H115">
    <cfRule type="top10" dxfId="7325" priority="36" rank="1"/>
  </conditionalFormatting>
  <conditionalFormatting sqref="E117:H117">
    <cfRule type="top10" dxfId="7324" priority="35" rank="1"/>
  </conditionalFormatting>
  <conditionalFormatting sqref="E119:H119">
    <cfRule type="top10" dxfId="7323" priority="34" rank="1"/>
  </conditionalFormatting>
  <conditionalFormatting sqref="E121:H121">
    <cfRule type="top10" dxfId="7322" priority="33" rank="1"/>
  </conditionalFormatting>
  <conditionalFormatting sqref="E123:H123">
    <cfRule type="top10" dxfId="7321" priority="32" rank="1"/>
  </conditionalFormatting>
  <conditionalFormatting sqref="E125:H125">
    <cfRule type="top10" dxfId="7320" priority="31" rank="1"/>
  </conditionalFormatting>
  <conditionalFormatting sqref="E127:H127">
    <cfRule type="top10" dxfId="7319" priority="30" rank="1"/>
  </conditionalFormatting>
  <conditionalFormatting sqref="E129:H129">
    <cfRule type="top10" dxfId="7318" priority="29" rank="1"/>
  </conditionalFormatting>
  <conditionalFormatting sqref="E131:H131">
    <cfRule type="top10" dxfId="7317" priority="28" rank="1"/>
  </conditionalFormatting>
  <conditionalFormatting sqref="E133:H133">
    <cfRule type="top10" dxfId="7316" priority="27" rank="1"/>
  </conditionalFormatting>
  <conditionalFormatting sqref="E135:H135">
    <cfRule type="top10" dxfId="7315" priority="26" rank="1"/>
  </conditionalFormatting>
  <conditionalFormatting sqref="E137:H137">
    <cfRule type="top10" dxfId="7314" priority="25" rank="1"/>
  </conditionalFormatting>
  <conditionalFormatting sqref="E139:H139">
    <cfRule type="top10" dxfId="7313" priority="24" rank="1"/>
  </conditionalFormatting>
  <conditionalFormatting sqref="E141:H141">
    <cfRule type="top10" dxfId="7312" priority="23" rank="1"/>
  </conditionalFormatting>
  <conditionalFormatting sqref="E143:H143">
    <cfRule type="top10" dxfId="7311" priority="22" rank="1"/>
  </conditionalFormatting>
  <conditionalFormatting sqref="E145:H145">
    <cfRule type="top10" dxfId="7310" priority="21" rank="1"/>
  </conditionalFormatting>
  <conditionalFormatting sqref="E147:H147">
    <cfRule type="top10" dxfId="7309" priority="20" rank="1"/>
  </conditionalFormatting>
  <conditionalFormatting sqref="E149:H149">
    <cfRule type="top10" dxfId="7308" priority="19" rank="1"/>
  </conditionalFormatting>
  <conditionalFormatting sqref="E151:H151">
    <cfRule type="top10" dxfId="7307" priority="18" rank="1"/>
  </conditionalFormatting>
  <conditionalFormatting sqref="E153:H153">
    <cfRule type="top10" dxfId="7306" priority="17" rank="1"/>
  </conditionalFormatting>
  <conditionalFormatting sqref="E155:H155">
    <cfRule type="top10" dxfId="7305" priority="16" rank="1"/>
  </conditionalFormatting>
  <conditionalFormatting sqref="E157:H157">
    <cfRule type="top10" dxfId="7304" priority="15" rank="1"/>
  </conditionalFormatting>
  <conditionalFormatting sqref="E159:H159">
    <cfRule type="top10" dxfId="7303" priority="14" rank="1"/>
  </conditionalFormatting>
  <conditionalFormatting sqref="E161:H161">
    <cfRule type="top10" dxfId="7302" priority="13" rank="1"/>
  </conditionalFormatting>
  <conditionalFormatting sqref="E163:H163">
    <cfRule type="top10" dxfId="7301" priority="12" rank="1"/>
  </conditionalFormatting>
  <conditionalFormatting sqref="E165:H165">
    <cfRule type="top10" dxfId="7300" priority="11" rank="1"/>
  </conditionalFormatting>
  <conditionalFormatting sqref="E167:H167">
    <cfRule type="top10" dxfId="7299" priority="10" rank="1"/>
  </conditionalFormatting>
  <conditionalFormatting sqref="E169:H169">
    <cfRule type="top10" dxfId="7298" priority="9" rank="1"/>
  </conditionalFormatting>
  <conditionalFormatting sqref="E171:H171">
    <cfRule type="top10" dxfId="7297" priority="8" rank="1"/>
  </conditionalFormatting>
  <conditionalFormatting sqref="E173:H173">
    <cfRule type="top10" dxfId="7296" priority="7" rank="1"/>
  </conditionalFormatting>
  <conditionalFormatting sqref="E175:H175">
    <cfRule type="top10" dxfId="7295" priority="6" rank="1"/>
  </conditionalFormatting>
  <conditionalFormatting sqref="E177:H177">
    <cfRule type="top10" dxfId="7294" priority="5" rank="1"/>
  </conditionalFormatting>
  <conditionalFormatting sqref="E179:H179">
    <cfRule type="top10" dxfId="7293" priority="4" rank="1"/>
  </conditionalFormatting>
  <conditionalFormatting sqref="E181:H181">
    <cfRule type="top10" dxfId="7292" priority="3" rank="1"/>
  </conditionalFormatting>
  <conditionalFormatting sqref="E183:H183">
    <cfRule type="top10" dxfId="7291" priority="2" rank="1"/>
  </conditionalFormatting>
  <conditionalFormatting sqref="E185:H185">
    <cfRule type="top10" dxfId="729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309</v>
      </c>
    </row>
    <row r="3" spans="1:12" ht="15" customHeight="1">
      <c r="B3" s="4"/>
    </row>
    <row r="4" spans="1:12" ht="15" customHeight="1">
      <c r="B4" s="4" t="s">
        <v>42</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1926</v>
      </c>
      <c r="E8" s="16">
        <v>153</v>
      </c>
      <c r="F8" s="17">
        <v>365</v>
      </c>
      <c r="G8" s="17">
        <v>529</v>
      </c>
      <c r="H8" s="17">
        <v>610</v>
      </c>
      <c r="I8" s="17">
        <v>396</v>
      </c>
      <c r="J8" s="17">
        <v>124</v>
      </c>
      <c r="K8" s="17">
        <v>485</v>
      </c>
      <c r="L8" s="17">
        <v>107</v>
      </c>
    </row>
    <row r="9" spans="1:12" ht="15.95" customHeight="1">
      <c r="B9" s="50"/>
      <c r="C9" s="51"/>
      <c r="D9" s="18">
        <v>1</v>
      </c>
      <c r="E9" s="32">
        <v>7.9000000000000001E-2</v>
      </c>
      <c r="F9" s="33">
        <v>0.19</v>
      </c>
      <c r="G9" s="33">
        <v>0.27500000000000002</v>
      </c>
      <c r="H9" s="33">
        <v>0.317</v>
      </c>
      <c r="I9" s="33">
        <v>0.20599999999999999</v>
      </c>
      <c r="J9" s="33">
        <v>6.4000000000000001E-2</v>
      </c>
      <c r="K9" s="33">
        <v>0.252</v>
      </c>
      <c r="L9" s="33">
        <v>5.6000000000000001E-2</v>
      </c>
    </row>
    <row r="10" spans="1:12" ht="15.95" customHeight="1">
      <c r="B10" s="57" t="s">
        <v>495</v>
      </c>
      <c r="C10" s="52" t="s">
        <v>189</v>
      </c>
      <c r="D10" s="34">
        <v>707</v>
      </c>
      <c r="E10" s="35">
        <v>78</v>
      </c>
      <c r="F10" s="36">
        <v>155</v>
      </c>
      <c r="G10" s="36">
        <v>164</v>
      </c>
      <c r="H10" s="36">
        <v>234</v>
      </c>
      <c r="I10" s="36">
        <v>157</v>
      </c>
      <c r="J10" s="36">
        <v>46</v>
      </c>
      <c r="K10" s="36">
        <v>168</v>
      </c>
      <c r="L10" s="36">
        <v>34</v>
      </c>
    </row>
    <row r="11" spans="1:12" ht="15.95" customHeight="1">
      <c r="B11" s="58"/>
      <c r="C11" s="53"/>
      <c r="D11" s="18">
        <v>1</v>
      </c>
      <c r="E11" s="19">
        <v>0.11032531824611033</v>
      </c>
      <c r="F11" s="20">
        <v>0.21923620933521923</v>
      </c>
      <c r="G11" s="20">
        <v>0.23196605374823195</v>
      </c>
      <c r="H11" s="20">
        <v>0.33097595473833097</v>
      </c>
      <c r="I11" s="20">
        <v>0.22206506364922207</v>
      </c>
      <c r="J11" s="20">
        <v>6.5063649222065062E-2</v>
      </c>
      <c r="K11" s="20">
        <v>0.23762376237623761</v>
      </c>
      <c r="L11" s="20">
        <v>4.8090523338048093E-2</v>
      </c>
    </row>
    <row r="12" spans="1:12" ht="15.95" customHeight="1">
      <c r="B12" s="58"/>
      <c r="C12" s="54" t="s">
        <v>190</v>
      </c>
      <c r="D12" s="21">
        <v>444</v>
      </c>
      <c r="E12" s="22">
        <v>24</v>
      </c>
      <c r="F12" s="23">
        <v>77</v>
      </c>
      <c r="G12" s="23">
        <v>102</v>
      </c>
      <c r="H12" s="23">
        <v>136</v>
      </c>
      <c r="I12" s="23">
        <v>93</v>
      </c>
      <c r="J12" s="23">
        <v>23</v>
      </c>
      <c r="K12" s="23">
        <v>144</v>
      </c>
      <c r="L12" s="23">
        <v>21</v>
      </c>
    </row>
    <row r="13" spans="1:12" ht="15.95" customHeight="1">
      <c r="B13" s="58"/>
      <c r="C13" s="53"/>
      <c r="D13" s="24">
        <v>1</v>
      </c>
      <c r="E13" s="19">
        <v>5.4054054054054057E-2</v>
      </c>
      <c r="F13" s="20">
        <v>0.17342342342342343</v>
      </c>
      <c r="G13" s="20">
        <v>0.22972972972972974</v>
      </c>
      <c r="H13" s="20">
        <v>0.30630630630630629</v>
      </c>
      <c r="I13" s="20">
        <v>0.20945945945945946</v>
      </c>
      <c r="J13" s="20">
        <v>5.18018018018018E-2</v>
      </c>
      <c r="K13" s="20">
        <v>0.32432432432432434</v>
      </c>
      <c r="L13" s="20">
        <v>4.72972972972973E-2</v>
      </c>
    </row>
    <row r="14" spans="1:12" ht="15.95" customHeight="1">
      <c r="B14" s="58"/>
      <c r="C14" s="54" t="s">
        <v>191</v>
      </c>
      <c r="D14" s="21">
        <v>427</v>
      </c>
      <c r="E14" s="22">
        <v>29</v>
      </c>
      <c r="F14" s="23">
        <v>73</v>
      </c>
      <c r="G14" s="23">
        <v>135</v>
      </c>
      <c r="H14" s="23">
        <v>144</v>
      </c>
      <c r="I14" s="23">
        <v>89</v>
      </c>
      <c r="J14" s="23">
        <v>21</v>
      </c>
      <c r="K14" s="23">
        <v>101</v>
      </c>
      <c r="L14" s="23">
        <v>19</v>
      </c>
    </row>
    <row r="15" spans="1:12" ht="15.95" customHeight="1">
      <c r="B15" s="58"/>
      <c r="C15" s="53"/>
      <c r="D15" s="24">
        <v>1</v>
      </c>
      <c r="E15" s="19">
        <v>6.7915690866510545E-2</v>
      </c>
      <c r="F15" s="20">
        <v>0.17096018735362997</v>
      </c>
      <c r="G15" s="20">
        <v>0.31615925058548011</v>
      </c>
      <c r="H15" s="20">
        <v>0.33723653395784542</v>
      </c>
      <c r="I15" s="20">
        <v>0.20843091334894615</v>
      </c>
      <c r="J15" s="20">
        <v>4.9180327868852458E-2</v>
      </c>
      <c r="K15" s="20">
        <v>0.23653395784543327</v>
      </c>
      <c r="L15" s="20">
        <v>4.449648711943794E-2</v>
      </c>
    </row>
    <row r="16" spans="1:12" ht="15.95" customHeight="1">
      <c r="B16" s="58"/>
      <c r="C16" s="54" t="s">
        <v>192</v>
      </c>
      <c r="D16" s="21">
        <v>40</v>
      </c>
      <c r="E16" s="22">
        <v>2</v>
      </c>
      <c r="F16" s="23">
        <v>9</v>
      </c>
      <c r="G16" s="23">
        <v>12</v>
      </c>
      <c r="H16" s="23">
        <v>14</v>
      </c>
      <c r="I16" s="23">
        <v>7</v>
      </c>
      <c r="J16" s="23">
        <v>3</v>
      </c>
      <c r="K16" s="23">
        <v>13</v>
      </c>
      <c r="L16" s="23">
        <v>1</v>
      </c>
    </row>
    <row r="17" spans="1:12" ht="15.95" customHeight="1">
      <c r="B17" s="58"/>
      <c r="C17" s="53"/>
      <c r="D17" s="24">
        <v>1</v>
      </c>
      <c r="E17" s="19">
        <v>0.05</v>
      </c>
      <c r="F17" s="20">
        <v>0.22500000000000001</v>
      </c>
      <c r="G17" s="20">
        <v>0.3</v>
      </c>
      <c r="H17" s="20">
        <v>0.35</v>
      </c>
      <c r="I17" s="20">
        <v>0.17499999999999999</v>
      </c>
      <c r="J17" s="20">
        <v>7.4999999999999997E-2</v>
      </c>
      <c r="K17" s="20">
        <v>0.32500000000000001</v>
      </c>
      <c r="L17" s="20">
        <v>2.5000000000000001E-2</v>
      </c>
    </row>
    <row r="18" spans="1:12" ht="15.95" customHeight="1">
      <c r="B18" s="58"/>
      <c r="C18" s="54" t="s">
        <v>193</v>
      </c>
      <c r="D18" s="21">
        <v>98</v>
      </c>
      <c r="E18" s="22">
        <v>11</v>
      </c>
      <c r="F18" s="23">
        <v>23</v>
      </c>
      <c r="G18" s="23">
        <v>24</v>
      </c>
      <c r="H18" s="23">
        <v>27</v>
      </c>
      <c r="I18" s="23">
        <v>23</v>
      </c>
      <c r="J18" s="23">
        <v>8</v>
      </c>
      <c r="K18" s="23">
        <v>36</v>
      </c>
      <c r="L18" s="23">
        <v>3</v>
      </c>
    </row>
    <row r="19" spans="1:12" ht="15.95" customHeight="1">
      <c r="B19" s="58"/>
      <c r="C19" s="53"/>
      <c r="D19" s="24">
        <v>1</v>
      </c>
      <c r="E19" s="19">
        <v>0.11224489795918367</v>
      </c>
      <c r="F19" s="20">
        <v>0.23469387755102042</v>
      </c>
      <c r="G19" s="20">
        <v>0.24489795918367346</v>
      </c>
      <c r="H19" s="20">
        <v>0.27551020408163263</v>
      </c>
      <c r="I19" s="20">
        <v>0.23469387755102042</v>
      </c>
      <c r="J19" s="20">
        <v>8.1632653061224483E-2</v>
      </c>
      <c r="K19" s="20">
        <v>0.36734693877551022</v>
      </c>
      <c r="L19" s="20">
        <v>3.0612244897959183E-2</v>
      </c>
    </row>
    <row r="20" spans="1:12" ht="15.95" customHeight="1">
      <c r="B20" s="58"/>
      <c r="C20" s="54" t="s">
        <v>194</v>
      </c>
      <c r="D20" s="21">
        <v>45</v>
      </c>
      <c r="E20" s="22">
        <v>6</v>
      </c>
      <c r="F20" s="23">
        <v>16</v>
      </c>
      <c r="G20" s="23">
        <v>13</v>
      </c>
      <c r="H20" s="23">
        <v>13</v>
      </c>
      <c r="I20" s="23">
        <v>17</v>
      </c>
      <c r="J20" s="23">
        <v>2</v>
      </c>
      <c r="K20" s="23">
        <v>13</v>
      </c>
      <c r="L20" s="23">
        <v>2</v>
      </c>
    </row>
    <row r="21" spans="1:12" ht="15.95" customHeight="1">
      <c r="B21" s="58"/>
      <c r="C21" s="53"/>
      <c r="D21" s="24">
        <v>1</v>
      </c>
      <c r="E21" s="19">
        <v>0.13333333333333333</v>
      </c>
      <c r="F21" s="20">
        <v>0.35555555555555557</v>
      </c>
      <c r="G21" s="20">
        <v>0.28888888888888886</v>
      </c>
      <c r="H21" s="20">
        <v>0.28888888888888886</v>
      </c>
      <c r="I21" s="20">
        <v>0.37777777777777777</v>
      </c>
      <c r="J21" s="20">
        <v>4.4444444444444446E-2</v>
      </c>
      <c r="K21" s="20">
        <v>0.28888888888888886</v>
      </c>
      <c r="L21" s="20">
        <v>4.4444444444444446E-2</v>
      </c>
    </row>
    <row r="22" spans="1:12" ht="15.95" customHeight="1">
      <c r="B22" s="58"/>
      <c r="C22" s="54" t="s">
        <v>195</v>
      </c>
      <c r="D22" s="21">
        <v>152</v>
      </c>
      <c r="E22" s="22">
        <v>13</v>
      </c>
      <c r="F22" s="23">
        <v>32</v>
      </c>
      <c r="G22" s="23">
        <v>53</v>
      </c>
      <c r="H22" s="23">
        <v>55</v>
      </c>
      <c r="I22" s="23">
        <v>35</v>
      </c>
      <c r="J22" s="23">
        <v>9</v>
      </c>
      <c r="K22" s="23">
        <v>41</v>
      </c>
      <c r="L22" s="23">
        <v>4</v>
      </c>
    </row>
    <row r="23" spans="1:12" ht="15.95" customHeight="1">
      <c r="B23" s="58"/>
      <c r="C23" s="53"/>
      <c r="D23" s="24">
        <v>1</v>
      </c>
      <c r="E23" s="19">
        <v>8.5526315789473686E-2</v>
      </c>
      <c r="F23" s="20">
        <v>0.21052631578947367</v>
      </c>
      <c r="G23" s="20">
        <v>0.34868421052631576</v>
      </c>
      <c r="H23" s="20">
        <v>0.36184210526315791</v>
      </c>
      <c r="I23" s="20">
        <v>0.23026315789473684</v>
      </c>
      <c r="J23" s="20">
        <v>5.921052631578947E-2</v>
      </c>
      <c r="K23" s="20">
        <v>0.26973684210526316</v>
      </c>
      <c r="L23" s="20">
        <v>2.6315789473684209E-2</v>
      </c>
    </row>
    <row r="24" spans="1:12" ht="15.95" customHeight="1">
      <c r="B24" s="58"/>
      <c r="C24" s="54" t="s">
        <v>196</v>
      </c>
      <c r="D24" s="21">
        <v>94</v>
      </c>
      <c r="E24" s="22">
        <v>5</v>
      </c>
      <c r="F24" s="23">
        <v>23</v>
      </c>
      <c r="G24" s="23">
        <v>16</v>
      </c>
      <c r="H24" s="23">
        <v>22</v>
      </c>
      <c r="I24" s="23">
        <v>22</v>
      </c>
      <c r="J24" s="23">
        <v>3</v>
      </c>
      <c r="K24" s="23">
        <v>37</v>
      </c>
      <c r="L24" s="23">
        <v>5</v>
      </c>
    </row>
    <row r="25" spans="1:12" ht="15.95" customHeight="1">
      <c r="B25" s="58"/>
      <c r="C25" s="53"/>
      <c r="D25" s="24">
        <v>1</v>
      </c>
      <c r="E25" s="19">
        <v>5.3191489361702128E-2</v>
      </c>
      <c r="F25" s="20">
        <v>0.24468085106382978</v>
      </c>
      <c r="G25" s="20">
        <v>0.1702127659574468</v>
      </c>
      <c r="H25" s="20">
        <v>0.23404255319148937</v>
      </c>
      <c r="I25" s="20">
        <v>0.23404255319148937</v>
      </c>
      <c r="J25" s="20">
        <v>3.1914893617021274E-2</v>
      </c>
      <c r="K25" s="20">
        <v>0.39361702127659576</v>
      </c>
      <c r="L25" s="20">
        <v>5.3191489361702128E-2</v>
      </c>
    </row>
    <row r="26" spans="1:12" ht="15.95" customHeight="1">
      <c r="B26" s="58"/>
      <c r="C26" s="54" t="s">
        <v>106</v>
      </c>
      <c r="D26" s="21">
        <v>253</v>
      </c>
      <c r="E26" s="22">
        <v>10</v>
      </c>
      <c r="F26" s="23">
        <v>29</v>
      </c>
      <c r="G26" s="23">
        <v>84</v>
      </c>
      <c r="H26" s="23">
        <v>86</v>
      </c>
      <c r="I26" s="23">
        <v>55</v>
      </c>
      <c r="J26" s="23">
        <v>26</v>
      </c>
      <c r="K26" s="23">
        <v>60</v>
      </c>
      <c r="L26" s="23">
        <v>12</v>
      </c>
    </row>
    <row r="27" spans="1:12" ht="15.95" customHeight="1">
      <c r="B27" s="58"/>
      <c r="C27" s="59"/>
      <c r="D27" s="18">
        <v>1</v>
      </c>
      <c r="E27" s="32">
        <v>3.9525691699604744E-2</v>
      </c>
      <c r="F27" s="33">
        <v>0.11462450592885376</v>
      </c>
      <c r="G27" s="33">
        <v>0.33201581027667987</v>
      </c>
      <c r="H27" s="33">
        <v>0.33992094861660077</v>
      </c>
      <c r="I27" s="33">
        <v>0.21739130434782608</v>
      </c>
      <c r="J27" s="33">
        <v>0.10276679841897234</v>
      </c>
      <c r="K27" s="33">
        <v>0.23715415019762845</v>
      </c>
      <c r="L27" s="33">
        <v>4.7430830039525688E-2</v>
      </c>
    </row>
    <row r="28" spans="1:12" ht="15.95" customHeight="1">
      <c r="A28" s="38"/>
      <c r="B28" s="41"/>
      <c r="C28" s="47"/>
      <c r="D28" s="42"/>
      <c r="E28" s="42"/>
      <c r="F28" s="42"/>
      <c r="G28" s="42"/>
      <c r="H28" s="42"/>
      <c r="I28" s="42"/>
      <c r="J28" s="42"/>
      <c r="K28" s="42"/>
      <c r="L28" s="42"/>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7289" priority="90" rank="1"/>
  </conditionalFormatting>
  <conditionalFormatting sqref="E11:L11">
    <cfRule type="top10" dxfId="7288" priority="89" rank="1"/>
  </conditionalFormatting>
  <conditionalFormatting sqref="E13:L13">
    <cfRule type="top10" dxfId="7287" priority="88" rank="1"/>
  </conditionalFormatting>
  <conditionalFormatting sqref="E15:L15">
    <cfRule type="top10" dxfId="7286" priority="87" rank="1"/>
  </conditionalFormatting>
  <conditionalFormatting sqref="E17:L17">
    <cfRule type="top10" dxfId="7285" priority="86" rank="1"/>
  </conditionalFormatting>
  <conditionalFormatting sqref="E19:L19">
    <cfRule type="top10" dxfId="7284" priority="85" rank="1"/>
  </conditionalFormatting>
  <conditionalFormatting sqref="E21:L21">
    <cfRule type="top10" dxfId="7283" priority="84" rank="1"/>
  </conditionalFormatting>
  <conditionalFormatting sqref="E23:L23">
    <cfRule type="top10" dxfId="7282" priority="83" rank="1"/>
  </conditionalFormatting>
  <conditionalFormatting sqref="E25:L25">
    <cfRule type="top10" dxfId="7281" priority="82" rank="1"/>
  </conditionalFormatting>
  <conditionalFormatting sqref="E27:L27">
    <cfRule type="top10" dxfId="7280" priority="81" rank="1"/>
  </conditionalFormatting>
  <conditionalFormatting sqref="E29:L29">
    <cfRule type="top10" dxfId="7279" priority="79" rank="1"/>
  </conditionalFormatting>
  <conditionalFormatting sqref="E31:L31">
    <cfRule type="top10" dxfId="7278" priority="78" rank="1"/>
  </conditionalFormatting>
  <conditionalFormatting sqref="E33:L33">
    <cfRule type="top10" dxfId="7277" priority="77" rank="1"/>
  </conditionalFormatting>
  <conditionalFormatting sqref="E35:L35">
    <cfRule type="top10" dxfId="7276" priority="76" rank="1"/>
  </conditionalFormatting>
  <conditionalFormatting sqref="E37:L37">
    <cfRule type="top10" dxfId="7275" priority="75" rank="1"/>
  </conditionalFormatting>
  <conditionalFormatting sqref="E39:L39">
    <cfRule type="top10" dxfId="7274" priority="74" rank="1"/>
  </conditionalFormatting>
  <conditionalFormatting sqref="E41:L41">
    <cfRule type="top10" dxfId="7273" priority="73" rank="1"/>
  </conditionalFormatting>
  <conditionalFormatting sqref="E43:L43">
    <cfRule type="top10" dxfId="7272" priority="72" rank="1"/>
  </conditionalFormatting>
  <conditionalFormatting sqref="E45:L45">
    <cfRule type="top10" dxfId="7271" priority="71" rank="1"/>
  </conditionalFormatting>
  <conditionalFormatting sqref="E47:L47">
    <cfRule type="top10" dxfId="7270" priority="70" rank="1"/>
  </conditionalFormatting>
  <conditionalFormatting sqref="E49:L49">
    <cfRule type="top10" dxfId="7269" priority="69" rank="1"/>
  </conditionalFormatting>
  <conditionalFormatting sqref="E51:L51">
    <cfRule type="top10" dxfId="7268" priority="68" rank="1"/>
  </conditionalFormatting>
  <conditionalFormatting sqref="E53:L53">
    <cfRule type="top10" dxfId="7267" priority="67" rank="1"/>
  </conditionalFormatting>
  <conditionalFormatting sqref="E55:L55">
    <cfRule type="top10" dxfId="7266" priority="66" rank="1"/>
  </conditionalFormatting>
  <conditionalFormatting sqref="E57:L57">
    <cfRule type="top10" dxfId="7265" priority="65" rank="1"/>
  </conditionalFormatting>
  <conditionalFormatting sqref="E59:L59">
    <cfRule type="top10" dxfId="7264" priority="64" rank="1"/>
  </conditionalFormatting>
  <conditionalFormatting sqref="E61:L61">
    <cfRule type="top10" dxfId="7263" priority="63" rank="1"/>
  </conditionalFormatting>
  <conditionalFormatting sqref="E63:L63">
    <cfRule type="top10" dxfId="7262" priority="62" rank="1"/>
  </conditionalFormatting>
  <conditionalFormatting sqref="E65:L65">
    <cfRule type="top10" dxfId="7261" priority="61" rank="1"/>
  </conditionalFormatting>
  <conditionalFormatting sqref="E67:L67">
    <cfRule type="top10" dxfId="7260" priority="60" rank="1"/>
  </conditionalFormatting>
  <conditionalFormatting sqref="E69:L69">
    <cfRule type="top10" dxfId="7259" priority="59" rank="1"/>
  </conditionalFormatting>
  <conditionalFormatting sqref="E71:L71">
    <cfRule type="top10" dxfId="7258" priority="58" rank="1"/>
  </conditionalFormatting>
  <conditionalFormatting sqref="E73:L73">
    <cfRule type="top10" dxfId="7257" priority="57" rank="1"/>
  </conditionalFormatting>
  <conditionalFormatting sqref="E75:L75">
    <cfRule type="top10" dxfId="7256" priority="56" rank="1"/>
  </conditionalFormatting>
  <conditionalFormatting sqref="E77:L77">
    <cfRule type="top10" dxfId="7255" priority="55" rank="1"/>
  </conditionalFormatting>
  <conditionalFormatting sqref="E79:L79">
    <cfRule type="top10" dxfId="7254" priority="54" rank="1"/>
  </conditionalFormatting>
  <conditionalFormatting sqref="E81:L81">
    <cfRule type="top10" dxfId="7253" priority="53" rank="1"/>
  </conditionalFormatting>
  <conditionalFormatting sqref="E83:L83">
    <cfRule type="top10" dxfId="7252" priority="52" rank="1"/>
  </conditionalFormatting>
  <conditionalFormatting sqref="E85:L85">
    <cfRule type="top10" dxfId="7251" priority="51" rank="1"/>
  </conditionalFormatting>
  <conditionalFormatting sqref="E87:L87">
    <cfRule type="top10" dxfId="7250" priority="50" rank="1"/>
  </conditionalFormatting>
  <conditionalFormatting sqref="E89:L89">
    <cfRule type="top10" dxfId="7249" priority="49" rank="1"/>
  </conditionalFormatting>
  <conditionalFormatting sqref="E91:L91">
    <cfRule type="top10" dxfId="7248" priority="48" rank="1"/>
  </conditionalFormatting>
  <conditionalFormatting sqref="E93:L93">
    <cfRule type="top10" dxfId="7247" priority="47" rank="1"/>
  </conditionalFormatting>
  <conditionalFormatting sqref="E95:L95">
    <cfRule type="top10" dxfId="7246" priority="46" rank="1"/>
  </conditionalFormatting>
  <conditionalFormatting sqref="E97:L97">
    <cfRule type="top10" dxfId="7245" priority="45" rank="1"/>
  </conditionalFormatting>
  <conditionalFormatting sqref="E99:L99">
    <cfRule type="top10" dxfId="7244" priority="44" rank="1"/>
  </conditionalFormatting>
  <conditionalFormatting sqref="E101:L101">
    <cfRule type="top10" dxfId="7243" priority="43" rank="1"/>
  </conditionalFormatting>
  <conditionalFormatting sqref="E103:L103">
    <cfRule type="top10" dxfId="7242" priority="42" rank="1"/>
  </conditionalFormatting>
  <conditionalFormatting sqref="E105:L105">
    <cfRule type="top10" dxfId="7241" priority="41" rank="1"/>
  </conditionalFormatting>
  <conditionalFormatting sqref="E107:L107">
    <cfRule type="top10" dxfId="7240" priority="40" rank="1"/>
  </conditionalFormatting>
  <conditionalFormatting sqref="E109:L109">
    <cfRule type="top10" dxfId="7239" priority="39" rank="1"/>
  </conditionalFormatting>
  <conditionalFormatting sqref="E111:L111">
    <cfRule type="top10" dxfId="7238" priority="38" rank="1"/>
  </conditionalFormatting>
  <conditionalFormatting sqref="E113:L113">
    <cfRule type="top10" dxfId="7237" priority="37" rank="1"/>
  </conditionalFormatting>
  <conditionalFormatting sqref="E115:L115">
    <cfRule type="top10" dxfId="7236" priority="36" rank="1"/>
  </conditionalFormatting>
  <conditionalFormatting sqref="E117:L117">
    <cfRule type="top10" dxfId="7235" priority="35" rank="1"/>
  </conditionalFormatting>
  <conditionalFormatting sqref="E119:L119">
    <cfRule type="top10" dxfId="7234" priority="34" rank="1"/>
  </conditionalFormatting>
  <conditionalFormatting sqref="E121:L121">
    <cfRule type="top10" dxfId="7233" priority="33" rank="1"/>
  </conditionalFormatting>
  <conditionalFormatting sqref="E123:L123">
    <cfRule type="top10" dxfId="7232" priority="32" rank="1"/>
  </conditionalFormatting>
  <conditionalFormatting sqref="E125:L125">
    <cfRule type="top10" dxfId="7231" priority="31" rank="1"/>
  </conditionalFormatting>
  <conditionalFormatting sqref="E127:L127">
    <cfRule type="top10" dxfId="7230" priority="30" rank="1"/>
  </conditionalFormatting>
  <conditionalFormatting sqref="E129:L129">
    <cfRule type="top10" dxfId="7229" priority="29" rank="1"/>
  </conditionalFormatting>
  <conditionalFormatting sqref="E131:L131">
    <cfRule type="top10" dxfId="7228" priority="28" rank="1"/>
  </conditionalFormatting>
  <conditionalFormatting sqref="E133:L133">
    <cfRule type="top10" dxfId="7227" priority="27" rank="1"/>
  </conditionalFormatting>
  <conditionalFormatting sqref="E135:L135">
    <cfRule type="top10" dxfId="7226" priority="26" rank="1"/>
  </conditionalFormatting>
  <conditionalFormatting sqref="E137:L137">
    <cfRule type="top10" dxfId="7225" priority="25" rank="1"/>
  </conditionalFormatting>
  <conditionalFormatting sqref="E139:L139">
    <cfRule type="top10" dxfId="7224" priority="24" rank="1"/>
  </conditionalFormatting>
  <conditionalFormatting sqref="E141:L141">
    <cfRule type="top10" dxfId="7223" priority="23" rank="1"/>
  </conditionalFormatting>
  <conditionalFormatting sqref="E143:L143">
    <cfRule type="top10" dxfId="7222" priority="22" rank="1"/>
  </conditionalFormatting>
  <conditionalFormatting sqref="E145:L145">
    <cfRule type="top10" dxfId="7221" priority="21" rank="1"/>
  </conditionalFormatting>
  <conditionalFormatting sqref="E147:L147">
    <cfRule type="top10" dxfId="7220" priority="20" rank="1"/>
  </conditionalFormatting>
  <conditionalFormatting sqref="E149:L149">
    <cfRule type="top10" dxfId="7219" priority="19" rank="1"/>
  </conditionalFormatting>
  <conditionalFormatting sqref="E151:L151">
    <cfRule type="top10" dxfId="7218" priority="18" rank="1"/>
  </conditionalFormatting>
  <conditionalFormatting sqref="E153:L153">
    <cfRule type="top10" dxfId="7217" priority="17" rank="1"/>
  </conditionalFormatting>
  <conditionalFormatting sqref="E155:L155">
    <cfRule type="top10" dxfId="7216" priority="16" rank="1"/>
  </conditionalFormatting>
  <conditionalFormatting sqref="E157:L157">
    <cfRule type="top10" dxfId="7215" priority="15" rank="1"/>
  </conditionalFormatting>
  <conditionalFormatting sqref="E159:L159">
    <cfRule type="top10" dxfId="7214" priority="14" rank="1"/>
  </conditionalFormatting>
  <conditionalFormatting sqref="E161:L161">
    <cfRule type="top10" dxfId="7213" priority="13" rank="1"/>
  </conditionalFormatting>
  <conditionalFormatting sqref="E163:L163">
    <cfRule type="top10" dxfId="7212" priority="12" rank="1"/>
  </conditionalFormatting>
  <conditionalFormatting sqref="E165:L165">
    <cfRule type="top10" dxfId="7211" priority="11" rank="1"/>
  </conditionalFormatting>
  <conditionalFormatting sqref="E167:L167">
    <cfRule type="top10" dxfId="7210" priority="10" rank="1"/>
  </conditionalFormatting>
  <conditionalFormatting sqref="E169:L169">
    <cfRule type="top10" dxfId="7209" priority="9" rank="1"/>
  </conditionalFormatting>
  <conditionalFormatting sqref="E171:L171">
    <cfRule type="top10" dxfId="7208" priority="8" rank="1"/>
  </conditionalFormatting>
  <conditionalFormatting sqref="E173:L173">
    <cfRule type="top10" dxfId="7207" priority="7" rank="1"/>
  </conditionalFormatting>
  <conditionalFormatting sqref="E175:L175">
    <cfRule type="top10" dxfId="7206" priority="6" rank="1"/>
  </conditionalFormatting>
  <conditionalFormatting sqref="E177:L177">
    <cfRule type="top10" dxfId="7205" priority="5" rank="1"/>
  </conditionalFormatting>
  <conditionalFormatting sqref="E179:L179">
    <cfRule type="top10" dxfId="7204" priority="4" rank="1"/>
  </conditionalFormatting>
  <conditionalFormatting sqref="E181:L181">
    <cfRule type="top10" dxfId="7203" priority="3" rank="1"/>
  </conditionalFormatting>
  <conditionalFormatting sqref="E183:L183">
    <cfRule type="top10" dxfId="7202" priority="2" rank="1"/>
  </conditionalFormatting>
  <conditionalFormatting sqref="E185:L185">
    <cfRule type="top10" dxfId="720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9" width="8.625" style="4"/>
    <col min="10" max="16384" width="8.625" style="39"/>
  </cols>
  <sheetData>
    <row r="1" spans="1:9" ht="15" customHeight="1">
      <c r="A1" s="38"/>
      <c r="B1" s="37"/>
      <c r="C1" s="37"/>
      <c r="D1" s="37"/>
      <c r="E1" s="37"/>
      <c r="F1" s="37"/>
      <c r="G1" s="37"/>
      <c r="H1" s="37"/>
      <c r="I1" s="37"/>
    </row>
    <row r="2" spans="1:9" ht="15" customHeight="1">
      <c r="B2" s="4" t="s">
        <v>304</v>
      </c>
    </row>
    <row r="3" spans="1:9" ht="15" customHeight="1">
      <c r="B3" s="4"/>
    </row>
    <row r="4" spans="1:9" ht="15" customHeight="1">
      <c r="B4" s="4" t="s">
        <v>3</v>
      </c>
    </row>
    <row r="5" spans="1:9" ht="15" customHeight="1">
      <c r="B5" s="4"/>
    </row>
    <row r="6" spans="1:9" ht="2.1" customHeight="1">
      <c r="B6" s="5"/>
      <c r="C6" s="6"/>
      <c r="D6" s="7"/>
      <c r="E6" s="8"/>
      <c r="F6" s="9"/>
      <c r="G6" s="9"/>
      <c r="H6" s="9"/>
      <c r="I6" s="9"/>
    </row>
    <row r="7" spans="1:9" ht="117.95" customHeight="1" thickBot="1">
      <c r="A7" s="10"/>
      <c r="B7" s="11"/>
      <c r="C7" s="12" t="s">
        <v>298</v>
      </c>
      <c r="D7" s="13" t="s">
        <v>299</v>
      </c>
      <c r="E7" s="14" t="s">
        <v>135</v>
      </c>
      <c r="F7" s="14" t="s">
        <v>136</v>
      </c>
      <c r="G7" s="14" t="s">
        <v>137</v>
      </c>
      <c r="H7" s="14" t="s">
        <v>138</v>
      </c>
      <c r="I7" s="14" t="s">
        <v>103</v>
      </c>
    </row>
    <row r="8" spans="1:9" ht="15.95" customHeight="1" thickTop="1">
      <c r="B8" s="48" t="s">
        <v>300</v>
      </c>
      <c r="C8" s="49"/>
      <c r="D8" s="15">
        <v>16158</v>
      </c>
      <c r="E8" s="16">
        <v>3930</v>
      </c>
      <c r="F8" s="17">
        <v>2527</v>
      </c>
      <c r="G8" s="17">
        <v>7784</v>
      </c>
      <c r="H8" s="17">
        <v>1566</v>
      </c>
      <c r="I8" s="17">
        <v>351</v>
      </c>
    </row>
    <row r="9" spans="1:9" ht="15.95" customHeight="1">
      <c r="B9" s="50"/>
      <c r="C9" s="51"/>
      <c r="D9" s="18">
        <v>1</v>
      </c>
      <c r="E9" s="32">
        <v>0.24322317118455256</v>
      </c>
      <c r="F9" s="33">
        <v>0.15639311796014357</v>
      </c>
      <c r="G9" s="33">
        <v>0.48174278994925113</v>
      </c>
      <c r="H9" s="33">
        <v>9.6917935388043081E-2</v>
      </c>
      <c r="I9" s="33">
        <v>2.1722985518009656E-2</v>
      </c>
    </row>
    <row r="10" spans="1:9" ht="15.95" customHeight="1">
      <c r="B10" s="57" t="s">
        <v>305</v>
      </c>
      <c r="C10" s="52" t="s">
        <v>139</v>
      </c>
      <c r="D10" s="34">
        <v>9581</v>
      </c>
      <c r="E10" s="35">
        <v>3343</v>
      </c>
      <c r="F10" s="36">
        <v>1740</v>
      </c>
      <c r="G10" s="36">
        <v>4074</v>
      </c>
      <c r="H10" s="36">
        <v>316</v>
      </c>
      <c r="I10" s="36">
        <v>108</v>
      </c>
    </row>
    <row r="11" spans="1:9" ht="15.95" customHeight="1">
      <c r="B11" s="58"/>
      <c r="C11" s="53"/>
      <c r="D11" s="18">
        <v>1</v>
      </c>
      <c r="E11" s="19">
        <v>0.34891973697943846</v>
      </c>
      <c r="F11" s="20">
        <v>0.18160943534077861</v>
      </c>
      <c r="G11" s="20">
        <v>0.42521657447030581</v>
      </c>
      <c r="H11" s="20">
        <v>3.2981943429704626E-2</v>
      </c>
      <c r="I11" s="20">
        <v>1.1272309779772467E-2</v>
      </c>
    </row>
    <row r="12" spans="1:9" ht="15.95" customHeight="1">
      <c r="B12" s="58"/>
      <c r="C12" s="54" t="s">
        <v>140</v>
      </c>
      <c r="D12" s="21">
        <v>6128</v>
      </c>
      <c r="E12" s="22">
        <v>497</v>
      </c>
      <c r="F12" s="23">
        <v>743</v>
      </c>
      <c r="G12" s="23">
        <v>3626</v>
      </c>
      <c r="H12" s="23">
        <v>1225</v>
      </c>
      <c r="I12" s="23">
        <v>37</v>
      </c>
    </row>
    <row r="13" spans="1:9" ht="15.95" customHeight="1">
      <c r="B13" s="58"/>
      <c r="C13" s="59"/>
      <c r="D13" s="18">
        <v>1</v>
      </c>
      <c r="E13" s="32">
        <v>8.1103133159268925E-2</v>
      </c>
      <c r="F13" s="33">
        <v>0.1212467362924282</v>
      </c>
      <c r="G13" s="33">
        <v>0.59171018276762399</v>
      </c>
      <c r="H13" s="33">
        <v>0.19990208877284596</v>
      </c>
      <c r="I13" s="33">
        <v>6.037859007832898E-3</v>
      </c>
    </row>
    <row r="14" spans="1:9" ht="15.95" customHeight="1">
      <c r="A14" s="38"/>
      <c r="B14" s="41"/>
      <c r="C14" s="47"/>
      <c r="D14" s="42"/>
      <c r="E14" s="42"/>
      <c r="F14" s="42"/>
      <c r="G14" s="42"/>
      <c r="H14" s="42"/>
      <c r="I14" s="42"/>
    </row>
    <row r="15" spans="1:9" ht="15.95" hidden="1" customHeight="1">
      <c r="A15" s="38"/>
      <c r="B15" s="43"/>
      <c r="C15" s="46"/>
      <c r="D15" s="44"/>
      <c r="E15" s="44"/>
      <c r="F15" s="44"/>
      <c r="G15" s="44"/>
      <c r="H15" s="44"/>
      <c r="I15" s="44"/>
    </row>
    <row r="16" spans="1:9" ht="15.95" hidden="1" customHeight="1">
      <c r="A16" s="38"/>
      <c r="B16" s="43"/>
      <c r="C16" s="46"/>
      <c r="D16" s="45"/>
      <c r="E16" s="45"/>
      <c r="F16" s="45"/>
      <c r="G16" s="45"/>
      <c r="H16" s="45"/>
      <c r="I16" s="45"/>
    </row>
    <row r="17" spans="1:9" ht="15.95" hidden="1" customHeight="1">
      <c r="A17" s="38"/>
      <c r="B17" s="43"/>
      <c r="C17" s="46"/>
      <c r="D17" s="44"/>
      <c r="E17" s="44"/>
      <c r="F17" s="44"/>
      <c r="G17" s="44"/>
      <c r="H17" s="44"/>
      <c r="I17" s="44"/>
    </row>
    <row r="18" spans="1:9" ht="15.95" hidden="1" customHeight="1">
      <c r="A18" s="38"/>
      <c r="B18" s="43"/>
      <c r="C18" s="46"/>
      <c r="D18" s="45"/>
      <c r="E18" s="45"/>
      <c r="F18" s="45"/>
      <c r="G18" s="45"/>
      <c r="H18" s="45"/>
      <c r="I18" s="45"/>
    </row>
    <row r="19" spans="1:9" ht="15.95" hidden="1" customHeight="1">
      <c r="A19" s="38"/>
      <c r="B19" s="43"/>
      <c r="C19" s="46"/>
      <c r="D19" s="44"/>
      <c r="E19" s="44"/>
      <c r="F19" s="44"/>
      <c r="G19" s="44"/>
      <c r="H19" s="44"/>
      <c r="I19" s="44"/>
    </row>
    <row r="20" spans="1:9" ht="15.95" hidden="1" customHeight="1">
      <c r="A20" s="38"/>
      <c r="B20" s="43"/>
      <c r="C20" s="46"/>
      <c r="D20" s="45"/>
      <c r="E20" s="45"/>
      <c r="F20" s="45"/>
      <c r="G20" s="45"/>
      <c r="H20" s="45"/>
      <c r="I20" s="45"/>
    </row>
    <row r="21" spans="1:9" ht="15.95" hidden="1" customHeight="1">
      <c r="A21" s="38"/>
      <c r="B21" s="43"/>
      <c r="C21" s="46"/>
      <c r="D21" s="44"/>
      <c r="E21" s="44"/>
      <c r="F21" s="44"/>
      <c r="G21" s="44"/>
      <c r="H21" s="44"/>
      <c r="I21" s="44"/>
    </row>
    <row r="22" spans="1:9" ht="15.95" hidden="1" customHeight="1">
      <c r="A22" s="38"/>
      <c r="B22" s="43"/>
      <c r="C22" s="46"/>
      <c r="D22" s="45"/>
      <c r="E22" s="45"/>
      <c r="F22" s="45"/>
      <c r="G22" s="45"/>
      <c r="H22" s="45"/>
      <c r="I22" s="45"/>
    </row>
    <row r="23" spans="1:9" ht="15.95" hidden="1" customHeight="1">
      <c r="A23" s="38"/>
      <c r="B23" s="43"/>
      <c r="C23" s="46"/>
      <c r="D23" s="44"/>
      <c r="E23" s="44"/>
      <c r="F23" s="44"/>
      <c r="G23" s="44"/>
      <c r="H23" s="44"/>
      <c r="I23" s="44"/>
    </row>
    <row r="24" spans="1:9" ht="15.95" hidden="1" customHeight="1">
      <c r="A24" s="38"/>
      <c r="B24" s="43"/>
      <c r="C24" s="46"/>
      <c r="D24" s="45"/>
      <c r="E24" s="45"/>
      <c r="F24" s="45"/>
      <c r="G24" s="45"/>
      <c r="H24" s="45"/>
      <c r="I24" s="45"/>
    </row>
    <row r="25" spans="1:9" ht="15.95" hidden="1" customHeight="1">
      <c r="A25" s="38"/>
      <c r="B25" s="43"/>
      <c r="C25" s="46"/>
      <c r="D25" s="44"/>
      <c r="E25" s="44"/>
      <c r="F25" s="44"/>
      <c r="G25" s="44"/>
      <c r="H25" s="44"/>
      <c r="I25" s="44"/>
    </row>
    <row r="26" spans="1:9" ht="15.95" hidden="1" customHeight="1">
      <c r="A26" s="38"/>
      <c r="B26" s="43"/>
      <c r="C26" s="46"/>
      <c r="D26" s="45"/>
      <c r="E26" s="45"/>
      <c r="F26" s="45"/>
      <c r="G26" s="45"/>
      <c r="H26" s="45"/>
      <c r="I26" s="45"/>
    </row>
    <row r="27" spans="1:9" ht="15.95" hidden="1" customHeight="1">
      <c r="A27" s="38"/>
      <c r="B27" s="43"/>
      <c r="C27" s="46"/>
      <c r="D27" s="44"/>
      <c r="E27" s="44"/>
      <c r="F27" s="44"/>
      <c r="G27" s="44"/>
      <c r="H27" s="44"/>
      <c r="I27" s="44"/>
    </row>
    <row r="28" spans="1:9" ht="15.95" hidden="1" customHeight="1">
      <c r="A28" s="38"/>
      <c r="B28" s="43"/>
      <c r="C28" s="46"/>
      <c r="D28" s="45"/>
      <c r="E28" s="45"/>
      <c r="F28" s="45"/>
      <c r="G28" s="45"/>
      <c r="H28" s="45"/>
      <c r="I28" s="45"/>
    </row>
    <row r="29" spans="1:9" ht="15.95" hidden="1" customHeight="1">
      <c r="A29" s="38"/>
      <c r="B29" s="43"/>
      <c r="C29" s="46"/>
      <c r="D29" s="44"/>
      <c r="E29" s="44"/>
      <c r="F29" s="44"/>
      <c r="G29" s="44"/>
      <c r="H29" s="44"/>
      <c r="I29" s="44"/>
    </row>
    <row r="30" spans="1:9" ht="15.95" hidden="1" customHeight="1">
      <c r="A30" s="38"/>
      <c r="B30" s="43"/>
      <c r="C30" s="46"/>
      <c r="D30" s="45"/>
      <c r="E30" s="45"/>
      <c r="F30" s="45"/>
      <c r="G30" s="45"/>
      <c r="H30" s="45"/>
      <c r="I30" s="45"/>
    </row>
    <row r="31" spans="1:9" ht="15.95" hidden="1" customHeight="1">
      <c r="A31" s="38"/>
      <c r="B31" s="43"/>
      <c r="C31" s="46"/>
      <c r="D31" s="44"/>
      <c r="E31" s="44"/>
      <c r="F31" s="44"/>
      <c r="G31" s="44"/>
      <c r="H31" s="44"/>
      <c r="I31" s="44"/>
    </row>
    <row r="32" spans="1:9" ht="15.95" hidden="1" customHeight="1">
      <c r="A32" s="38"/>
      <c r="B32" s="43"/>
      <c r="C32" s="46"/>
      <c r="D32" s="45"/>
      <c r="E32" s="45"/>
      <c r="F32" s="45"/>
      <c r="G32" s="45"/>
      <c r="H32" s="45"/>
      <c r="I32" s="45"/>
    </row>
    <row r="33" spans="1:9" ht="15.95" hidden="1" customHeight="1">
      <c r="A33" s="38"/>
      <c r="B33" s="43"/>
      <c r="C33" s="46"/>
      <c r="D33" s="44"/>
      <c r="E33" s="44"/>
      <c r="F33" s="44"/>
      <c r="G33" s="44"/>
      <c r="H33" s="44"/>
      <c r="I33" s="44"/>
    </row>
    <row r="34" spans="1:9" ht="15.95" hidden="1" customHeight="1">
      <c r="A34" s="38"/>
      <c r="B34" s="43"/>
      <c r="C34" s="46"/>
      <c r="D34" s="45"/>
      <c r="E34" s="45"/>
      <c r="F34" s="45"/>
      <c r="G34" s="45"/>
      <c r="H34" s="45"/>
      <c r="I34" s="45"/>
    </row>
    <row r="35" spans="1:9" ht="15.95" hidden="1" customHeight="1">
      <c r="A35" s="38"/>
      <c r="B35" s="43"/>
      <c r="C35" s="46"/>
      <c r="D35" s="44"/>
      <c r="E35" s="44"/>
      <c r="F35" s="44"/>
      <c r="G35" s="44"/>
      <c r="H35" s="44"/>
      <c r="I35" s="44"/>
    </row>
    <row r="36" spans="1:9" ht="15.95" hidden="1" customHeight="1">
      <c r="A36" s="38"/>
      <c r="B36" s="43"/>
      <c r="C36" s="46"/>
      <c r="D36" s="45"/>
      <c r="E36" s="45"/>
      <c r="F36" s="45"/>
      <c r="G36" s="45"/>
      <c r="H36" s="45"/>
      <c r="I36" s="45"/>
    </row>
    <row r="37" spans="1:9" ht="15.95" hidden="1" customHeight="1">
      <c r="A37" s="38"/>
      <c r="B37" s="43"/>
      <c r="C37" s="46"/>
      <c r="D37" s="44"/>
      <c r="E37" s="44"/>
      <c r="F37" s="44"/>
      <c r="G37" s="44"/>
      <c r="H37" s="44"/>
      <c r="I37" s="44"/>
    </row>
    <row r="38" spans="1:9" ht="15.95" hidden="1" customHeight="1">
      <c r="A38" s="38"/>
      <c r="B38" s="43"/>
      <c r="C38" s="46"/>
      <c r="D38" s="45"/>
      <c r="E38" s="45"/>
      <c r="F38" s="45"/>
      <c r="G38" s="45"/>
      <c r="H38" s="45"/>
      <c r="I38" s="45"/>
    </row>
    <row r="39" spans="1:9" ht="15.95" hidden="1" customHeight="1">
      <c r="A39" s="38"/>
      <c r="B39" s="43"/>
      <c r="C39" s="46"/>
      <c r="D39" s="44"/>
      <c r="E39" s="44"/>
      <c r="F39" s="44"/>
      <c r="G39" s="44"/>
      <c r="H39" s="44"/>
      <c r="I39" s="44"/>
    </row>
    <row r="40" spans="1:9" ht="15.95" hidden="1" customHeight="1">
      <c r="A40" s="38"/>
      <c r="B40" s="43"/>
      <c r="C40" s="46"/>
      <c r="D40" s="45"/>
      <c r="E40" s="45"/>
      <c r="F40" s="45"/>
      <c r="G40" s="45"/>
      <c r="H40" s="45"/>
      <c r="I40" s="45"/>
    </row>
    <row r="41" spans="1:9" ht="15.95" hidden="1" customHeight="1">
      <c r="A41" s="38"/>
      <c r="B41" s="43"/>
      <c r="C41" s="46"/>
      <c r="D41" s="44"/>
      <c r="E41" s="44"/>
      <c r="F41" s="44"/>
      <c r="G41" s="44"/>
      <c r="H41" s="44"/>
      <c r="I41" s="44"/>
    </row>
    <row r="42" spans="1:9" ht="15.95" hidden="1" customHeight="1">
      <c r="A42" s="38"/>
      <c r="B42" s="43"/>
      <c r="C42" s="46"/>
      <c r="D42" s="45"/>
      <c r="E42" s="45"/>
      <c r="F42" s="45"/>
      <c r="G42" s="45"/>
      <c r="H42" s="45"/>
      <c r="I42" s="45"/>
    </row>
    <row r="43" spans="1:9" ht="15.95" hidden="1" customHeight="1">
      <c r="A43" s="38"/>
      <c r="B43" s="43"/>
      <c r="C43" s="46"/>
      <c r="D43" s="44"/>
      <c r="E43" s="44"/>
      <c r="F43" s="44"/>
      <c r="G43" s="44"/>
      <c r="H43" s="44"/>
      <c r="I43" s="44"/>
    </row>
    <row r="44" spans="1:9" ht="15.95" hidden="1" customHeight="1">
      <c r="A44" s="38"/>
      <c r="B44" s="43"/>
      <c r="C44" s="46"/>
      <c r="D44" s="45"/>
      <c r="E44" s="45"/>
      <c r="F44" s="45"/>
      <c r="G44" s="45"/>
      <c r="H44" s="45"/>
      <c r="I44" s="45"/>
    </row>
    <row r="45" spans="1:9" ht="15.95" hidden="1" customHeight="1">
      <c r="A45" s="38"/>
      <c r="B45" s="43"/>
      <c r="C45" s="46"/>
      <c r="D45" s="44"/>
      <c r="E45" s="44"/>
      <c r="F45" s="44"/>
      <c r="G45" s="44"/>
      <c r="H45" s="44"/>
      <c r="I45" s="44"/>
    </row>
    <row r="46" spans="1:9" ht="15.95" hidden="1" customHeight="1">
      <c r="A46" s="38"/>
      <c r="B46" s="43"/>
      <c r="C46" s="46"/>
      <c r="D46" s="45"/>
      <c r="E46" s="45"/>
      <c r="F46" s="45"/>
      <c r="G46" s="45"/>
      <c r="H46" s="45"/>
      <c r="I46" s="45"/>
    </row>
    <row r="47" spans="1:9" ht="15.95" hidden="1" customHeight="1">
      <c r="A47" s="38"/>
      <c r="B47" s="43"/>
      <c r="C47" s="46"/>
      <c r="D47" s="44"/>
      <c r="E47" s="44"/>
      <c r="F47" s="44"/>
      <c r="G47" s="44"/>
      <c r="H47" s="44"/>
      <c r="I47" s="44"/>
    </row>
    <row r="48" spans="1:9" ht="15.95" hidden="1" customHeight="1">
      <c r="A48" s="38"/>
      <c r="B48" s="43"/>
      <c r="C48" s="46"/>
      <c r="D48" s="45"/>
      <c r="E48" s="45"/>
      <c r="F48" s="45"/>
      <c r="G48" s="45"/>
      <c r="H48" s="45"/>
      <c r="I48" s="45"/>
    </row>
    <row r="49" spans="1:9" ht="15.95" hidden="1" customHeight="1">
      <c r="A49" s="38"/>
      <c r="B49" s="43"/>
      <c r="C49" s="46"/>
      <c r="D49" s="44"/>
      <c r="E49" s="44"/>
      <c r="F49" s="44"/>
      <c r="G49" s="44"/>
      <c r="H49" s="44"/>
      <c r="I49" s="44"/>
    </row>
    <row r="50" spans="1:9" ht="15.95" hidden="1" customHeight="1">
      <c r="A50" s="38"/>
      <c r="B50" s="43"/>
      <c r="C50" s="46"/>
      <c r="D50" s="45"/>
      <c r="E50" s="45"/>
      <c r="F50" s="45"/>
      <c r="G50" s="45"/>
      <c r="H50" s="45"/>
      <c r="I50" s="45"/>
    </row>
    <row r="51" spans="1:9" ht="15.95" hidden="1" customHeight="1">
      <c r="A51" s="38"/>
      <c r="B51" s="43"/>
      <c r="C51" s="46"/>
      <c r="D51" s="44"/>
      <c r="E51" s="44"/>
      <c r="F51" s="44"/>
      <c r="G51" s="44"/>
      <c r="H51" s="44"/>
      <c r="I51" s="44"/>
    </row>
    <row r="52" spans="1:9" ht="15.95" hidden="1" customHeight="1">
      <c r="A52" s="38"/>
      <c r="B52" s="43"/>
      <c r="C52" s="46"/>
      <c r="D52" s="45"/>
      <c r="E52" s="45"/>
      <c r="F52" s="45"/>
      <c r="G52" s="45"/>
      <c r="H52" s="45"/>
      <c r="I52" s="45"/>
    </row>
    <row r="53" spans="1:9" ht="15.95" hidden="1" customHeight="1">
      <c r="A53" s="38"/>
      <c r="B53" s="43"/>
      <c r="C53" s="46"/>
      <c r="D53" s="44"/>
      <c r="E53" s="44"/>
      <c r="F53" s="44"/>
      <c r="G53" s="44"/>
      <c r="H53" s="44"/>
      <c r="I53" s="44"/>
    </row>
    <row r="54" spans="1:9" ht="15.95" hidden="1" customHeight="1">
      <c r="A54" s="38"/>
      <c r="B54" s="43"/>
      <c r="C54" s="46"/>
      <c r="D54" s="45"/>
      <c r="E54" s="45"/>
      <c r="F54" s="45"/>
      <c r="G54" s="45"/>
      <c r="H54" s="45"/>
      <c r="I54" s="45"/>
    </row>
    <row r="55" spans="1:9" ht="15.95" hidden="1" customHeight="1">
      <c r="A55" s="38"/>
      <c r="B55" s="43"/>
      <c r="C55" s="46"/>
      <c r="D55" s="44"/>
      <c r="E55" s="44"/>
      <c r="F55" s="44"/>
      <c r="G55" s="44"/>
      <c r="H55" s="44"/>
      <c r="I55" s="44"/>
    </row>
    <row r="56" spans="1:9" ht="15.95" hidden="1" customHeight="1">
      <c r="A56" s="38"/>
      <c r="B56" s="43"/>
      <c r="C56" s="46"/>
      <c r="D56" s="45"/>
      <c r="E56" s="45"/>
      <c r="F56" s="45"/>
      <c r="G56" s="45"/>
      <c r="H56" s="45"/>
      <c r="I56" s="45"/>
    </row>
    <row r="57" spans="1:9" ht="15.95" hidden="1" customHeight="1">
      <c r="A57" s="38"/>
      <c r="B57" s="43"/>
      <c r="C57" s="46"/>
      <c r="D57" s="44"/>
      <c r="E57" s="44"/>
      <c r="F57" s="44"/>
      <c r="G57" s="44"/>
      <c r="H57" s="44"/>
      <c r="I57" s="44"/>
    </row>
    <row r="58" spans="1:9" ht="15.95" hidden="1" customHeight="1">
      <c r="A58" s="38"/>
      <c r="B58" s="43"/>
      <c r="C58" s="46"/>
      <c r="D58" s="45"/>
      <c r="E58" s="45"/>
      <c r="F58" s="45"/>
      <c r="G58" s="45"/>
      <c r="H58" s="45"/>
      <c r="I58" s="45"/>
    </row>
    <row r="59" spans="1:9" ht="15.95" hidden="1" customHeight="1">
      <c r="A59" s="38"/>
      <c r="B59" s="43"/>
      <c r="C59" s="46"/>
      <c r="D59" s="44"/>
      <c r="E59" s="44"/>
      <c r="F59" s="44"/>
      <c r="G59" s="44"/>
      <c r="H59" s="44"/>
      <c r="I59" s="44"/>
    </row>
    <row r="60" spans="1:9" ht="15.95" hidden="1" customHeight="1">
      <c r="A60" s="38"/>
      <c r="B60" s="43"/>
      <c r="C60" s="46"/>
      <c r="D60" s="45"/>
      <c r="E60" s="45"/>
      <c r="F60" s="45"/>
      <c r="G60" s="45"/>
      <c r="H60" s="45"/>
      <c r="I60" s="45"/>
    </row>
    <row r="61" spans="1:9" ht="15.95" hidden="1" customHeight="1">
      <c r="A61" s="38"/>
      <c r="B61" s="43"/>
      <c r="C61" s="46"/>
      <c r="D61" s="44"/>
      <c r="E61" s="44"/>
      <c r="F61" s="44"/>
      <c r="G61" s="44"/>
      <c r="H61" s="44"/>
      <c r="I61" s="44"/>
    </row>
    <row r="62" spans="1:9" ht="15.95" hidden="1" customHeight="1">
      <c r="A62" s="38"/>
      <c r="B62" s="43"/>
      <c r="C62" s="46"/>
      <c r="D62" s="45"/>
      <c r="E62" s="45"/>
      <c r="F62" s="45"/>
      <c r="G62" s="45"/>
      <c r="H62" s="45"/>
      <c r="I62" s="45"/>
    </row>
    <row r="63" spans="1:9" ht="15.95" hidden="1" customHeight="1">
      <c r="A63" s="38"/>
      <c r="B63" s="43"/>
      <c r="C63" s="46"/>
      <c r="D63" s="44"/>
      <c r="E63" s="44"/>
      <c r="F63" s="44"/>
      <c r="G63" s="44"/>
      <c r="H63" s="44"/>
      <c r="I63" s="44"/>
    </row>
    <row r="64" spans="1:9" ht="15.95" hidden="1" customHeight="1">
      <c r="A64" s="38"/>
      <c r="B64" s="43"/>
      <c r="C64" s="46"/>
      <c r="D64" s="45"/>
      <c r="E64" s="45"/>
      <c r="F64" s="45"/>
      <c r="G64" s="45"/>
      <c r="H64" s="45"/>
      <c r="I64" s="45"/>
    </row>
    <row r="65" spans="1:9" ht="15.95" hidden="1" customHeight="1">
      <c r="A65" s="38"/>
      <c r="B65" s="43"/>
      <c r="C65" s="46"/>
      <c r="D65" s="44"/>
      <c r="E65" s="44"/>
      <c r="F65" s="44"/>
      <c r="G65" s="44"/>
      <c r="H65" s="44"/>
      <c r="I65" s="44"/>
    </row>
    <row r="66" spans="1:9" ht="15.95" hidden="1" customHeight="1">
      <c r="A66" s="38"/>
      <c r="B66" s="43"/>
      <c r="C66" s="46"/>
      <c r="D66" s="45"/>
      <c r="E66" s="45"/>
      <c r="F66" s="45"/>
      <c r="G66" s="45"/>
      <c r="H66" s="45"/>
      <c r="I66" s="45"/>
    </row>
    <row r="67" spans="1:9" ht="15.95" hidden="1" customHeight="1">
      <c r="A67" s="38"/>
      <c r="B67" s="43"/>
      <c r="C67" s="46"/>
      <c r="D67" s="44"/>
      <c r="E67" s="44"/>
      <c r="F67" s="44"/>
      <c r="G67" s="44"/>
      <c r="H67" s="44"/>
      <c r="I67" s="44"/>
    </row>
    <row r="68" spans="1:9" ht="15.95" hidden="1" customHeight="1">
      <c r="A68" s="38"/>
      <c r="B68" s="43"/>
      <c r="C68" s="46"/>
      <c r="D68" s="45"/>
      <c r="E68" s="45"/>
      <c r="F68" s="45"/>
      <c r="G68" s="45"/>
      <c r="H68" s="45"/>
      <c r="I68" s="45"/>
    </row>
    <row r="69" spans="1:9" ht="15.95" hidden="1" customHeight="1">
      <c r="A69" s="38"/>
      <c r="B69" s="43"/>
      <c r="C69" s="46"/>
      <c r="D69" s="44"/>
      <c r="E69" s="44"/>
      <c r="F69" s="44"/>
      <c r="G69" s="44"/>
      <c r="H69" s="44"/>
      <c r="I69" s="44"/>
    </row>
    <row r="70" spans="1:9" ht="15.95" hidden="1" customHeight="1">
      <c r="A70" s="38"/>
      <c r="B70" s="43"/>
      <c r="C70" s="46"/>
      <c r="D70" s="45"/>
      <c r="E70" s="45"/>
      <c r="F70" s="45"/>
      <c r="G70" s="45"/>
      <c r="H70" s="45"/>
      <c r="I70" s="45"/>
    </row>
    <row r="71" spans="1:9" ht="15.95" hidden="1" customHeight="1">
      <c r="A71" s="38"/>
      <c r="B71" s="43"/>
      <c r="C71" s="46"/>
      <c r="D71" s="44"/>
      <c r="E71" s="44"/>
      <c r="F71" s="44"/>
      <c r="G71" s="44"/>
      <c r="H71" s="44"/>
      <c r="I71" s="44"/>
    </row>
    <row r="72" spans="1:9" ht="15.95" hidden="1" customHeight="1">
      <c r="A72" s="38"/>
      <c r="B72" s="43"/>
      <c r="C72" s="46"/>
      <c r="D72" s="45"/>
      <c r="E72" s="45"/>
      <c r="F72" s="45"/>
      <c r="G72" s="45"/>
      <c r="H72" s="45"/>
      <c r="I72" s="45"/>
    </row>
    <row r="73" spans="1:9" ht="15.95" hidden="1" customHeight="1">
      <c r="A73" s="38"/>
      <c r="B73" s="43"/>
      <c r="C73" s="46"/>
      <c r="D73" s="44"/>
      <c r="E73" s="44"/>
      <c r="F73" s="44"/>
      <c r="G73" s="44"/>
      <c r="H73" s="44"/>
      <c r="I73" s="44"/>
    </row>
    <row r="74" spans="1:9" ht="15.95" hidden="1" customHeight="1">
      <c r="A74" s="38"/>
      <c r="B74" s="43"/>
      <c r="C74" s="46"/>
      <c r="D74" s="45"/>
      <c r="E74" s="45"/>
      <c r="F74" s="45"/>
      <c r="G74" s="45"/>
      <c r="H74" s="45"/>
      <c r="I74" s="45"/>
    </row>
    <row r="75" spans="1:9" ht="15.95" hidden="1" customHeight="1">
      <c r="A75" s="38"/>
      <c r="B75" s="43"/>
      <c r="C75" s="46"/>
      <c r="D75" s="44"/>
      <c r="E75" s="44"/>
      <c r="F75" s="44"/>
      <c r="G75" s="44"/>
      <c r="H75" s="44"/>
      <c r="I75" s="44"/>
    </row>
    <row r="76" spans="1:9" ht="15.95" hidden="1" customHeight="1">
      <c r="A76" s="38"/>
      <c r="B76" s="43"/>
      <c r="C76" s="46"/>
      <c r="D76" s="45"/>
      <c r="E76" s="45"/>
      <c r="F76" s="45"/>
      <c r="G76" s="45"/>
      <c r="H76" s="45"/>
      <c r="I76" s="45"/>
    </row>
    <row r="77" spans="1:9" ht="15.95" hidden="1" customHeight="1">
      <c r="A77" s="38"/>
      <c r="B77" s="43"/>
      <c r="C77" s="46"/>
      <c r="D77" s="44"/>
      <c r="E77" s="44"/>
      <c r="F77" s="44"/>
      <c r="G77" s="44"/>
      <c r="H77" s="44"/>
      <c r="I77" s="44"/>
    </row>
    <row r="78" spans="1:9" ht="15.95" hidden="1" customHeight="1">
      <c r="A78" s="38"/>
      <c r="B78" s="43"/>
      <c r="C78" s="46"/>
      <c r="D78" s="45"/>
      <c r="E78" s="45"/>
      <c r="F78" s="45"/>
      <c r="G78" s="45"/>
      <c r="H78" s="45"/>
      <c r="I78" s="45"/>
    </row>
    <row r="79" spans="1:9" ht="15.95" hidden="1" customHeight="1">
      <c r="A79" s="38"/>
      <c r="B79" s="43"/>
      <c r="C79" s="46"/>
      <c r="D79" s="44"/>
      <c r="E79" s="44"/>
      <c r="F79" s="44"/>
      <c r="G79" s="44"/>
      <c r="H79" s="44"/>
      <c r="I79" s="44"/>
    </row>
    <row r="80" spans="1:9" ht="15.95" hidden="1" customHeight="1">
      <c r="A80" s="38"/>
      <c r="B80" s="43"/>
      <c r="C80" s="46"/>
      <c r="D80" s="45"/>
      <c r="E80" s="45"/>
      <c r="F80" s="45"/>
      <c r="G80" s="45"/>
      <c r="H80" s="45"/>
      <c r="I80" s="45"/>
    </row>
    <row r="81" spans="1:9" ht="15.95" hidden="1" customHeight="1">
      <c r="A81" s="38"/>
      <c r="B81" s="43"/>
      <c r="C81" s="46"/>
      <c r="D81" s="44"/>
      <c r="E81" s="44"/>
      <c r="F81" s="44"/>
      <c r="G81" s="44"/>
      <c r="H81" s="44"/>
      <c r="I81" s="44"/>
    </row>
    <row r="82" spans="1:9" ht="15.95" hidden="1" customHeight="1">
      <c r="A82" s="38"/>
      <c r="B82" s="43"/>
      <c r="C82" s="46"/>
      <c r="D82" s="45"/>
      <c r="E82" s="45"/>
      <c r="F82" s="45"/>
      <c r="G82" s="45"/>
      <c r="H82" s="45"/>
      <c r="I82" s="45"/>
    </row>
    <row r="83" spans="1:9" ht="15.95" hidden="1" customHeight="1">
      <c r="A83" s="38"/>
      <c r="B83" s="43"/>
      <c r="C83" s="46"/>
      <c r="D83" s="44"/>
      <c r="E83" s="44"/>
      <c r="F83" s="44"/>
      <c r="G83" s="44"/>
      <c r="H83" s="44"/>
      <c r="I83" s="44"/>
    </row>
    <row r="84" spans="1:9" ht="15.95" hidden="1" customHeight="1">
      <c r="A84" s="38"/>
      <c r="B84" s="43"/>
      <c r="C84" s="46"/>
      <c r="D84" s="45"/>
      <c r="E84" s="45"/>
      <c r="F84" s="45"/>
      <c r="G84" s="45"/>
      <c r="H84" s="45"/>
      <c r="I84" s="45"/>
    </row>
    <row r="85" spans="1:9" ht="15.95" hidden="1" customHeight="1">
      <c r="A85" s="38"/>
      <c r="B85" s="43"/>
      <c r="C85" s="46"/>
      <c r="D85" s="44"/>
      <c r="E85" s="44"/>
      <c r="F85" s="44"/>
      <c r="G85" s="44"/>
      <c r="H85" s="44"/>
      <c r="I85" s="44"/>
    </row>
    <row r="86" spans="1:9" ht="15.95" hidden="1" customHeight="1">
      <c r="A86" s="38"/>
      <c r="B86" s="43"/>
      <c r="C86" s="46"/>
      <c r="D86" s="45"/>
      <c r="E86" s="45"/>
      <c r="F86" s="45"/>
      <c r="G86" s="45"/>
      <c r="H86" s="45"/>
      <c r="I86" s="45"/>
    </row>
    <row r="87" spans="1:9" ht="15.95" hidden="1" customHeight="1">
      <c r="A87" s="38"/>
      <c r="B87" s="43"/>
      <c r="C87" s="46"/>
      <c r="D87" s="44"/>
      <c r="E87" s="44"/>
      <c r="F87" s="44"/>
      <c r="G87" s="44"/>
      <c r="H87" s="44"/>
      <c r="I87" s="44"/>
    </row>
    <row r="88" spans="1:9" ht="15.95" hidden="1" customHeight="1">
      <c r="A88" s="38"/>
      <c r="B88" s="43"/>
      <c r="C88" s="46"/>
      <c r="D88" s="45"/>
      <c r="E88" s="45"/>
      <c r="F88" s="45"/>
      <c r="G88" s="45"/>
      <c r="H88" s="45"/>
      <c r="I88" s="45"/>
    </row>
    <row r="89" spans="1:9" ht="15.95" hidden="1" customHeight="1">
      <c r="A89" s="38"/>
      <c r="B89" s="43"/>
      <c r="C89" s="46"/>
      <c r="D89" s="44"/>
      <c r="E89" s="44"/>
      <c r="F89" s="44"/>
      <c r="G89" s="44"/>
      <c r="H89" s="44"/>
      <c r="I89" s="44"/>
    </row>
    <row r="90" spans="1:9" ht="15.95" hidden="1" customHeight="1">
      <c r="A90" s="38"/>
      <c r="B90" s="43"/>
      <c r="C90" s="46"/>
      <c r="D90" s="45"/>
      <c r="E90" s="45"/>
      <c r="F90" s="45"/>
      <c r="G90" s="45"/>
      <c r="H90" s="45"/>
      <c r="I90" s="45"/>
    </row>
    <row r="91" spans="1:9" ht="15.95" hidden="1" customHeight="1">
      <c r="A91" s="38"/>
      <c r="B91" s="43"/>
      <c r="C91" s="46"/>
      <c r="D91" s="44"/>
      <c r="E91" s="44"/>
      <c r="F91" s="44"/>
      <c r="G91" s="44"/>
      <c r="H91" s="44"/>
      <c r="I91" s="44"/>
    </row>
    <row r="92" spans="1:9" ht="15.95" hidden="1" customHeight="1">
      <c r="A92" s="38"/>
      <c r="B92" s="43"/>
      <c r="C92" s="46"/>
      <c r="D92" s="45"/>
      <c r="E92" s="45"/>
      <c r="F92" s="45"/>
      <c r="G92" s="45"/>
      <c r="H92" s="45"/>
      <c r="I92" s="45"/>
    </row>
    <row r="93" spans="1:9" ht="15.95" hidden="1" customHeight="1">
      <c r="A93" s="38"/>
      <c r="B93" s="43"/>
      <c r="C93" s="46"/>
      <c r="D93" s="44"/>
      <c r="E93" s="44"/>
      <c r="F93" s="44"/>
      <c r="G93" s="44"/>
      <c r="H93" s="44"/>
      <c r="I93" s="44"/>
    </row>
    <row r="94" spans="1:9" ht="15.95" hidden="1" customHeight="1">
      <c r="A94" s="38"/>
      <c r="B94" s="43"/>
      <c r="C94" s="46"/>
      <c r="D94" s="45"/>
      <c r="E94" s="45"/>
      <c r="F94" s="45"/>
      <c r="G94" s="45"/>
      <c r="H94" s="45"/>
      <c r="I94" s="45"/>
    </row>
    <row r="95" spans="1:9" ht="15.95" hidden="1" customHeight="1">
      <c r="A95" s="38"/>
      <c r="B95" s="43"/>
      <c r="C95" s="46"/>
      <c r="D95" s="44"/>
      <c r="E95" s="44"/>
      <c r="F95" s="44"/>
      <c r="G95" s="44"/>
      <c r="H95" s="44"/>
      <c r="I95" s="44"/>
    </row>
    <row r="96" spans="1:9" ht="15.95" hidden="1" customHeight="1">
      <c r="A96" s="38"/>
      <c r="B96" s="43"/>
      <c r="C96" s="46"/>
      <c r="D96" s="45"/>
      <c r="E96" s="45"/>
      <c r="F96" s="45"/>
      <c r="G96" s="45"/>
      <c r="H96" s="45"/>
      <c r="I96" s="45"/>
    </row>
    <row r="97" spans="1:9" ht="15.95" hidden="1" customHeight="1">
      <c r="A97" s="38"/>
      <c r="B97" s="43"/>
      <c r="C97" s="46"/>
      <c r="D97" s="44"/>
      <c r="E97" s="44"/>
      <c r="F97" s="44"/>
      <c r="G97" s="44"/>
      <c r="H97" s="44"/>
      <c r="I97" s="44"/>
    </row>
    <row r="98" spans="1:9" ht="15.95" hidden="1" customHeight="1">
      <c r="A98" s="38"/>
      <c r="B98" s="43"/>
      <c r="C98" s="46"/>
      <c r="D98" s="45"/>
      <c r="E98" s="45"/>
      <c r="F98" s="45"/>
      <c r="G98" s="45"/>
      <c r="H98" s="45"/>
      <c r="I98" s="45"/>
    </row>
    <row r="99" spans="1:9" ht="15.95" hidden="1" customHeight="1">
      <c r="A99" s="38"/>
      <c r="B99" s="43"/>
      <c r="C99" s="46"/>
      <c r="D99" s="44"/>
      <c r="E99" s="44"/>
      <c r="F99" s="44"/>
      <c r="G99" s="44"/>
      <c r="H99" s="44"/>
      <c r="I99" s="44"/>
    </row>
    <row r="100" spans="1:9" ht="15.95" hidden="1" customHeight="1">
      <c r="A100" s="38"/>
      <c r="B100" s="43"/>
      <c r="C100" s="46"/>
      <c r="D100" s="45"/>
      <c r="E100" s="45"/>
      <c r="F100" s="45"/>
      <c r="G100" s="45"/>
      <c r="H100" s="45"/>
      <c r="I100" s="45"/>
    </row>
    <row r="101" spans="1:9" ht="15.95" hidden="1" customHeight="1">
      <c r="A101" s="38"/>
      <c r="B101" s="43"/>
      <c r="C101" s="46"/>
      <c r="D101" s="44"/>
      <c r="E101" s="44"/>
      <c r="F101" s="44"/>
      <c r="G101" s="44"/>
      <c r="H101" s="44"/>
      <c r="I101" s="44"/>
    </row>
    <row r="102" spans="1:9" ht="15.95" hidden="1" customHeight="1">
      <c r="A102" s="38"/>
      <c r="B102" s="43"/>
      <c r="C102" s="46"/>
      <c r="D102" s="45"/>
      <c r="E102" s="45"/>
      <c r="F102" s="45"/>
      <c r="G102" s="45"/>
      <c r="H102" s="45"/>
      <c r="I102" s="45"/>
    </row>
    <row r="103" spans="1:9" ht="15.95" hidden="1" customHeight="1">
      <c r="A103" s="38"/>
      <c r="B103" s="43"/>
      <c r="C103" s="46"/>
      <c r="D103" s="44"/>
      <c r="E103" s="44"/>
      <c r="F103" s="44"/>
      <c r="G103" s="44"/>
      <c r="H103" s="44"/>
      <c r="I103" s="44"/>
    </row>
    <row r="104" spans="1:9" ht="15.95" hidden="1" customHeight="1">
      <c r="A104" s="38"/>
      <c r="B104" s="43"/>
      <c r="C104" s="46"/>
      <c r="D104" s="45"/>
      <c r="E104" s="45"/>
      <c r="F104" s="45"/>
      <c r="G104" s="45"/>
      <c r="H104" s="45"/>
      <c r="I104" s="45"/>
    </row>
    <row r="105" spans="1:9" ht="15.95" hidden="1" customHeight="1">
      <c r="A105" s="38"/>
      <c r="B105" s="43"/>
      <c r="C105" s="46"/>
      <c r="D105" s="44"/>
      <c r="E105" s="44"/>
      <c r="F105" s="44"/>
      <c r="G105" s="44"/>
      <c r="H105" s="44"/>
      <c r="I105" s="44"/>
    </row>
    <row r="106" spans="1:9" ht="15.95" hidden="1" customHeight="1">
      <c r="A106" s="38"/>
      <c r="B106" s="43"/>
      <c r="C106" s="46"/>
      <c r="D106" s="45"/>
      <c r="E106" s="45"/>
      <c r="F106" s="45"/>
      <c r="G106" s="45"/>
      <c r="H106" s="45"/>
      <c r="I106" s="45"/>
    </row>
    <row r="107" spans="1:9" ht="15.95" hidden="1" customHeight="1">
      <c r="A107" s="38"/>
      <c r="B107" s="43"/>
      <c r="C107" s="46"/>
      <c r="D107" s="44"/>
      <c r="E107" s="44"/>
      <c r="F107" s="44"/>
      <c r="G107" s="44"/>
      <c r="H107" s="44"/>
      <c r="I107" s="44"/>
    </row>
    <row r="108" spans="1:9" ht="15.95" hidden="1" customHeight="1">
      <c r="A108" s="38"/>
      <c r="B108" s="43"/>
      <c r="C108" s="46"/>
      <c r="D108" s="45"/>
      <c r="E108" s="45"/>
      <c r="F108" s="45"/>
      <c r="G108" s="45"/>
      <c r="H108" s="45"/>
      <c r="I108" s="45"/>
    </row>
    <row r="109" spans="1:9" ht="15.95" hidden="1" customHeight="1">
      <c r="A109" s="38"/>
      <c r="B109" s="43"/>
      <c r="C109" s="46"/>
      <c r="D109" s="44"/>
      <c r="E109" s="44"/>
      <c r="F109" s="44"/>
      <c r="G109" s="44"/>
      <c r="H109" s="44"/>
      <c r="I109" s="44"/>
    </row>
    <row r="110" spans="1:9" ht="15.95" hidden="1" customHeight="1">
      <c r="A110" s="38"/>
      <c r="B110" s="43"/>
      <c r="C110" s="46"/>
      <c r="D110" s="45"/>
      <c r="E110" s="45"/>
      <c r="F110" s="45"/>
      <c r="G110" s="45"/>
      <c r="H110" s="45"/>
      <c r="I110" s="45"/>
    </row>
    <row r="111" spans="1:9" ht="15.95" hidden="1" customHeight="1">
      <c r="A111" s="38"/>
      <c r="B111" s="43"/>
      <c r="C111" s="46"/>
      <c r="D111" s="44"/>
      <c r="E111" s="44"/>
      <c r="F111" s="44"/>
      <c r="G111" s="44"/>
      <c r="H111" s="44"/>
      <c r="I111" s="44"/>
    </row>
    <row r="112" spans="1:9" ht="15.95" hidden="1" customHeight="1">
      <c r="A112" s="38"/>
      <c r="B112" s="43"/>
      <c r="C112" s="46"/>
      <c r="D112" s="45"/>
      <c r="E112" s="45"/>
      <c r="F112" s="45"/>
      <c r="G112" s="45"/>
      <c r="H112" s="45"/>
      <c r="I112" s="45"/>
    </row>
    <row r="113" spans="1:9" ht="15.95" hidden="1" customHeight="1">
      <c r="A113" s="38"/>
      <c r="B113" s="43"/>
      <c r="C113" s="46"/>
      <c r="D113" s="44"/>
      <c r="E113" s="44"/>
      <c r="F113" s="44"/>
      <c r="G113" s="44"/>
      <c r="H113" s="44"/>
      <c r="I113" s="44"/>
    </row>
    <row r="114" spans="1:9" ht="15.95" hidden="1" customHeight="1">
      <c r="A114" s="38"/>
      <c r="B114" s="43"/>
      <c r="C114" s="46"/>
      <c r="D114" s="45"/>
      <c r="E114" s="45"/>
      <c r="F114" s="45"/>
      <c r="G114" s="45"/>
      <c r="H114" s="45"/>
      <c r="I114" s="45"/>
    </row>
    <row r="115" spans="1:9" ht="15.95" hidden="1" customHeight="1">
      <c r="A115" s="38"/>
      <c r="B115" s="43"/>
      <c r="C115" s="46"/>
      <c r="D115" s="44"/>
      <c r="E115" s="44"/>
      <c r="F115" s="44"/>
      <c r="G115" s="44"/>
      <c r="H115" s="44"/>
      <c r="I115" s="44"/>
    </row>
    <row r="116" spans="1:9" ht="15.95" hidden="1" customHeight="1">
      <c r="A116" s="38"/>
      <c r="B116" s="43"/>
      <c r="C116" s="46"/>
      <c r="D116" s="45"/>
      <c r="E116" s="45"/>
      <c r="F116" s="45"/>
      <c r="G116" s="45"/>
      <c r="H116" s="45"/>
      <c r="I116" s="45"/>
    </row>
    <row r="117" spans="1:9" ht="15.95" hidden="1" customHeight="1">
      <c r="A117" s="38"/>
      <c r="B117" s="43"/>
      <c r="C117" s="46"/>
      <c r="D117" s="44"/>
      <c r="E117" s="44"/>
      <c r="F117" s="44"/>
      <c r="G117" s="44"/>
      <c r="H117" s="44"/>
      <c r="I117" s="44"/>
    </row>
    <row r="118" spans="1:9" ht="15.95" hidden="1" customHeight="1">
      <c r="A118" s="38"/>
      <c r="B118" s="43"/>
      <c r="C118" s="46"/>
      <c r="D118" s="45"/>
      <c r="E118" s="45"/>
      <c r="F118" s="45"/>
      <c r="G118" s="45"/>
      <c r="H118" s="45"/>
      <c r="I118" s="45"/>
    </row>
    <row r="119" spans="1:9" ht="15.95" hidden="1" customHeight="1">
      <c r="A119" s="38"/>
      <c r="B119" s="43"/>
      <c r="C119" s="46"/>
      <c r="D119" s="44"/>
      <c r="E119" s="44"/>
      <c r="F119" s="44"/>
      <c r="G119" s="44"/>
      <c r="H119" s="44"/>
      <c r="I119" s="44"/>
    </row>
    <row r="120" spans="1:9" ht="15.95" hidden="1" customHeight="1">
      <c r="A120" s="38"/>
      <c r="B120" s="43"/>
      <c r="C120" s="46"/>
      <c r="D120" s="45"/>
      <c r="E120" s="45"/>
      <c r="F120" s="45"/>
      <c r="G120" s="45"/>
      <c r="H120" s="45"/>
      <c r="I120" s="45"/>
    </row>
    <row r="121" spans="1:9" ht="15.95" hidden="1" customHeight="1">
      <c r="A121" s="38"/>
      <c r="B121" s="43"/>
      <c r="C121" s="46"/>
      <c r="D121" s="44"/>
      <c r="E121" s="44"/>
      <c r="F121" s="44"/>
      <c r="G121" s="44"/>
      <c r="H121" s="44"/>
      <c r="I121" s="44"/>
    </row>
    <row r="122" spans="1:9" ht="15.95" hidden="1" customHeight="1">
      <c r="A122" s="38"/>
      <c r="B122" s="43"/>
      <c r="C122" s="46"/>
      <c r="D122" s="45"/>
      <c r="E122" s="45"/>
      <c r="F122" s="45"/>
      <c r="G122" s="45"/>
      <c r="H122" s="45"/>
      <c r="I122" s="45"/>
    </row>
    <row r="123" spans="1:9" ht="15.95" hidden="1" customHeight="1">
      <c r="A123" s="38"/>
      <c r="B123" s="43"/>
      <c r="C123" s="46"/>
      <c r="D123" s="44"/>
      <c r="E123" s="44"/>
      <c r="F123" s="44"/>
      <c r="G123" s="44"/>
      <c r="H123" s="44"/>
      <c r="I123" s="44"/>
    </row>
    <row r="124" spans="1:9" ht="15.95" hidden="1" customHeight="1">
      <c r="A124" s="38"/>
      <c r="B124" s="43"/>
      <c r="C124" s="46"/>
      <c r="D124" s="45"/>
      <c r="E124" s="45"/>
      <c r="F124" s="45"/>
      <c r="G124" s="45"/>
      <c r="H124" s="45"/>
      <c r="I124" s="45"/>
    </row>
    <row r="125" spans="1:9" ht="15.95" hidden="1" customHeight="1">
      <c r="A125" s="38"/>
      <c r="B125" s="43"/>
      <c r="C125" s="46"/>
      <c r="D125" s="44"/>
      <c r="E125" s="44"/>
      <c r="F125" s="44"/>
      <c r="G125" s="44"/>
      <c r="H125" s="44"/>
      <c r="I125" s="44"/>
    </row>
    <row r="126" spans="1:9" ht="15.95" hidden="1" customHeight="1">
      <c r="A126" s="38"/>
      <c r="B126" s="43"/>
      <c r="C126" s="46"/>
      <c r="D126" s="45"/>
      <c r="E126" s="45"/>
      <c r="F126" s="45"/>
      <c r="G126" s="45"/>
      <c r="H126" s="45"/>
      <c r="I126" s="45"/>
    </row>
    <row r="127" spans="1:9" ht="15.95" hidden="1" customHeight="1">
      <c r="A127" s="38"/>
      <c r="B127" s="43"/>
      <c r="C127" s="46"/>
      <c r="D127" s="44"/>
      <c r="E127" s="44"/>
      <c r="F127" s="44"/>
      <c r="G127" s="44"/>
      <c r="H127" s="44"/>
      <c r="I127" s="44"/>
    </row>
    <row r="128" spans="1:9" ht="15.95" hidden="1" customHeight="1">
      <c r="A128" s="38"/>
      <c r="B128" s="43"/>
      <c r="C128" s="46"/>
      <c r="D128" s="45"/>
      <c r="E128" s="45"/>
      <c r="F128" s="45"/>
      <c r="G128" s="45"/>
      <c r="H128" s="45"/>
      <c r="I128" s="45"/>
    </row>
    <row r="129" spans="1:9" ht="15.95" hidden="1" customHeight="1">
      <c r="A129" s="38"/>
      <c r="B129" s="43"/>
      <c r="C129" s="46"/>
      <c r="D129" s="44"/>
      <c r="E129" s="44"/>
      <c r="F129" s="44"/>
      <c r="G129" s="44"/>
      <c r="H129" s="44"/>
      <c r="I129" s="44"/>
    </row>
    <row r="130" spans="1:9" ht="15.95" hidden="1" customHeight="1">
      <c r="A130" s="38"/>
      <c r="B130" s="43"/>
      <c r="C130" s="46"/>
      <c r="D130" s="45"/>
      <c r="E130" s="45"/>
      <c r="F130" s="45"/>
      <c r="G130" s="45"/>
      <c r="H130" s="45"/>
      <c r="I130" s="45"/>
    </row>
    <row r="131" spans="1:9" ht="15.95" hidden="1" customHeight="1">
      <c r="A131" s="38"/>
      <c r="B131" s="43"/>
      <c r="C131" s="46"/>
      <c r="D131" s="44"/>
      <c r="E131" s="44"/>
      <c r="F131" s="44"/>
      <c r="G131" s="44"/>
      <c r="H131" s="44"/>
      <c r="I131" s="44"/>
    </row>
    <row r="132" spans="1:9" ht="15.95" hidden="1" customHeight="1">
      <c r="A132" s="38"/>
      <c r="B132" s="43"/>
      <c r="C132" s="46"/>
      <c r="D132" s="45"/>
      <c r="E132" s="45"/>
      <c r="F132" s="45"/>
      <c r="G132" s="45"/>
      <c r="H132" s="45"/>
      <c r="I132" s="45"/>
    </row>
    <row r="133" spans="1:9" ht="15.95" hidden="1" customHeight="1">
      <c r="A133" s="38"/>
      <c r="B133" s="43"/>
      <c r="C133" s="46"/>
      <c r="D133" s="44"/>
      <c r="E133" s="44"/>
      <c r="F133" s="44"/>
      <c r="G133" s="44"/>
      <c r="H133" s="44"/>
      <c r="I133" s="44"/>
    </row>
    <row r="134" spans="1:9" ht="15.95" hidden="1" customHeight="1">
      <c r="A134" s="38"/>
      <c r="B134" s="43"/>
      <c r="C134" s="46"/>
      <c r="D134" s="45"/>
      <c r="E134" s="45"/>
      <c r="F134" s="45"/>
      <c r="G134" s="45"/>
      <c r="H134" s="45"/>
      <c r="I134" s="45"/>
    </row>
    <row r="135" spans="1:9" ht="15.95" hidden="1" customHeight="1">
      <c r="A135" s="38"/>
      <c r="B135" s="43"/>
      <c r="C135" s="46"/>
      <c r="D135" s="44"/>
      <c r="E135" s="44"/>
      <c r="F135" s="44"/>
      <c r="G135" s="44"/>
      <c r="H135" s="44"/>
      <c r="I135" s="44"/>
    </row>
    <row r="136" spans="1:9" ht="15.95" hidden="1" customHeight="1">
      <c r="A136" s="38"/>
      <c r="B136" s="43"/>
      <c r="C136" s="46"/>
      <c r="D136" s="45"/>
      <c r="E136" s="45"/>
      <c r="F136" s="45"/>
      <c r="G136" s="45"/>
      <c r="H136" s="45"/>
      <c r="I136" s="45"/>
    </row>
    <row r="137" spans="1:9" ht="15.95" hidden="1" customHeight="1">
      <c r="A137" s="38"/>
      <c r="B137" s="43"/>
      <c r="C137" s="46"/>
      <c r="D137" s="44"/>
      <c r="E137" s="44"/>
      <c r="F137" s="44"/>
      <c r="G137" s="44"/>
      <c r="H137" s="44"/>
      <c r="I137" s="44"/>
    </row>
    <row r="138" spans="1:9" ht="15.95" hidden="1" customHeight="1">
      <c r="A138" s="38"/>
      <c r="B138" s="43"/>
      <c r="C138" s="46"/>
      <c r="D138" s="45"/>
      <c r="E138" s="45"/>
      <c r="F138" s="45"/>
      <c r="G138" s="45"/>
      <c r="H138" s="45"/>
      <c r="I138" s="45"/>
    </row>
    <row r="139" spans="1:9" ht="15.95" hidden="1" customHeight="1">
      <c r="A139" s="38"/>
      <c r="B139" s="43"/>
      <c r="C139" s="46"/>
      <c r="D139" s="44"/>
      <c r="E139" s="44"/>
      <c r="F139" s="44"/>
      <c r="G139" s="44"/>
      <c r="H139" s="44"/>
      <c r="I139" s="44"/>
    </row>
    <row r="140" spans="1:9" ht="15.95" hidden="1" customHeight="1">
      <c r="A140" s="38"/>
      <c r="B140" s="43"/>
      <c r="C140" s="46"/>
      <c r="D140" s="45"/>
      <c r="E140" s="45"/>
      <c r="F140" s="45"/>
      <c r="G140" s="45"/>
      <c r="H140" s="45"/>
      <c r="I140" s="45"/>
    </row>
    <row r="141" spans="1:9" ht="15.95" hidden="1" customHeight="1">
      <c r="A141" s="38"/>
      <c r="B141" s="43"/>
      <c r="C141" s="46"/>
      <c r="D141" s="44"/>
      <c r="E141" s="44"/>
      <c r="F141" s="44"/>
      <c r="G141" s="44"/>
      <c r="H141" s="44"/>
      <c r="I141" s="44"/>
    </row>
    <row r="142" spans="1:9" ht="15.95" hidden="1" customHeight="1">
      <c r="A142" s="38"/>
      <c r="B142" s="43"/>
      <c r="C142" s="46"/>
      <c r="D142" s="45"/>
      <c r="E142" s="45"/>
      <c r="F142" s="45"/>
      <c r="G142" s="45"/>
      <c r="H142" s="45"/>
      <c r="I142" s="45"/>
    </row>
    <row r="143" spans="1:9" ht="15.95" hidden="1" customHeight="1">
      <c r="A143" s="38"/>
      <c r="B143" s="43"/>
      <c r="C143" s="46"/>
      <c r="D143" s="44"/>
      <c r="E143" s="44"/>
      <c r="F143" s="44"/>
      <c r="G143" s="44"/>
      <c r="H143" s="44"/>
      <c r="I143" s="44"/>
    </row>
    <row r="144" spans="1:9" ht="15.95" hidden="1" customHeight="1">
      <c r="A144" s="38"/>
      <c r="B144" s="43"/>
      <c r="C144" s="46"/>
      <c r="D144" s="45"/>
      <c r="E144" s="45"/>
      <c r="F144" s="45"/>
      <c r="G144" s="45"/>
      <c r="H144" s="45"/>
      <c r="I144" s="45"/>
    </row>
    <row r="145" spans="1:9" ht="15.95" hidden="1" customHeight="1">
      <c r="A145" s="38"/>
      <c r="B145" s="43"/>
      <c r="C145" s="46"/>
      <c r="D145" s="44"/>
      <c r="E145" s="44"/>
      <c r="F145" s="44"/>
      <c r="G145" s="44"/>
      <c r="H145" s="44"/>
      <c r="I145" s="44"/>
    </row>
    <row r="146" spans="1:9" ht="15.95" hidden="1" customHeight="1">
      <c r="A146" s="38"/>
      <c r="B146" s="43"/>
      <c r="C146" s="46"/>
      <c r="D146" s="45"/>
      <c r="E146" s="45"/>
      <c r="F146" s="45"/>
      <c r="G146" s="45"/>
      <c r="H146" s="45"/>
      <c r="I146" s="45"/>
    </row>
    <row r="147" spans="1:9" ht="15.95" hidden="1" customHeight="1">
      <c r="A147" s="38"/>
      <c r="B147" s="43"/>
      <c r="C147" s="46"/>
      <c r="D147" s="44"/>
      <c r="E147" s="44"/>
      <c r="F147" s="44"/>
      <c r="G147" s="44"/>
      <c r="H147" s="44"/>
      <c r="I147" s="44"/>
    </row>
    <row r="148" spans="1:9" ht="15.95" hidden="1" customHeight="1">
      <c r="A148" s="38"/>
      <c r="B148" s="43"/>
      <c r="C148" s="46"/>
      <c r="D148" s="45"/>
      <c r="E148" s="45"/>
      <c r="F148" s="45"/>
      <c r="G148" s="45"/>
      <c r="H148" s="45"/>
      <c r="I148" s="45"/>
    </row>
    <row r="149" spans="1:9" ht="15.95" hidden="1" customHeight="1">
      <c r="A149" s="38"/>
      <c r="B149" s="43"/>
      <c r="C149" s="46"/>
      <c r="D149" s="44"/>
      <c r="E149" s="44"/>
      <c r="F149" s="44"/>
      <c r="G149" s="44"/>
      <c r="H149" s="44"/>
      <c r="I149" s="44"/>
    </row>
    <row r="150" spans="1:9" ht="15.95" hidden="1" customHeight="1">
      <c r="A150" s="38"/>
      <c r="B150" s="43"/>
      <c r="C150" s="46"/>
      <c r="D150" s="45"/>
      <c r="E150" s="45"/>
      <c r="F150" s="45"/>
      <c r="G150" s="45"/>
      <c r="H150" s="45"/>
      <c r="I150" s="45"/>
    </row>
    <row r="151" spans="1:9" ht="15.95" hidden="1" customHeight="1">
      <c r="A151" s="38"/>
      <c r="B151" s="43"/>
      <c r="C151" s="46"/>
      <c r="D151" s="44"/>
      <c r="E151" s="44"/>
      <c r="F151" s="44"/>
      <c r="G151" s="44"/>
      <c r="H151" s="44"/>
      <c r="I151" s="44"/>
    </row>
    <row r="152" spans="1:9" ht="15.95" hidden="1" customHeight="1">
      <c r="A152" s="38"/>
      <c r="B152" s="43"/>
      <c r="C152" s="46"/>
      <c r="D152" s="45"/>
      <c r="E152" s="45"/>
      <c r="F152" s="45"/>
      <c r="G152" s="45"/>
      <c r="H152" s="45"/>
      <c r="I152" s="45"/>
    </row>
    <row r="153" spans="1:9" ht="15.95" hidden="1" customHeight="1">
      <c r="A153" s="38"/>
      <c r="B153" s="43"/>
      <c r="C153" s="46"/>
      <c r="D153" s="44"/>
      <c r="E153" s="44"/>
      <c r="F153" s="44"/>
      <c r="G153" s="44"/>
      <c r="H153" s="44"/>
      <c r="I153" s="44"/>
    </row>
    <row r="154" spans="1:9" ht="15.95" hidden="1" customHeight="1">
      <c r="A154" s="38"/>
      <c r="B154" s="43"/>
      <c r="C154" s="46"/>
      <c r="D154" s="45"/>
      <c r="E154" s="45"/>
      <c r="F154" s="45"/>
      <c r="G154" s="45"/>
      <c r="H154" s="45"/>
      <c r="I154" s="45"/>
    </row>
    <row r="155" spans="1:9" ht="15.95" hidden="1" customHeight="1">
      <c r="A155" s="38"/>
      <c r="B155" s="43"/>
      <c r="C155" s="46"/>
      <c r="D155" s="44"/>
      <c r="E155" s="44"/>
      <c r="F155" s="44"/>
      <c r="G155" s="44"/>
      <c r="H155" s="44"/>
      <c r="I155" s="44"/>
    </row>
    <row r="156" spans="1:9" ht="15.95" hidden="1" customHeight="1">
      <c r="A156" s="38"/>
      <c r="B156" s="43"/>
      <c r="C156" s="46"/>
      <c r="D156" s="45"/>
      <c r="E156" s="45"/>
      <c r="F156" s="45"/>
      <c r="G156" s="45"/>
      <c r="H156" s="45"/>
      <c r="I156" s="45"/>
    </row>
    <row r="157" spans="1:9" ht="15.95" hidden="1" customHeight="1">
      <c r="A157" s="38"/>
      <c r="B157" s="43"/>
      <c r="C157" s="46"/>
      <c r="D157" s="44"/>
      <c r="E157" s="44"/>
      <c r="F157" s="44"/>
      <c r="G157" s="44"/>
      <c r="H157" s="44"/>
      <c r="I157" s="44"/>
    </row>
    <row r="158" spans="1:9" ht="15.95" hidden="1" customHeight="1">
      <c r="A158" s="38"/>
      <c r="B158" s="43"/>
      <c r="C158" s="46"/>
      <c r="D158" s="45"/>
      <c r="E158" s="45"/>
      <c r="F158" s="45"/>
      <c r="G158" s="45"/>
      <c r="H158" s="45"/>
      <c r="I158" s="45"/>
    </row>
    <row r="159" spans="1:9" ht="15.95" hidden="1" customHeight="1">
      <c r="A159" s="38"/>
      <c r="B159" s="43"/>
      <c r="C159" s="46"/>
      <c r="D159" s="44"/>
      <c r="E159" s="44"/>
      <c r="F159" s="44"/>
      <c r="G159" s="44"/>
      <c r="H159" s="44"/>
      <c r="I159" s="44"/>
    </row>
    <row r="160" spans="1:9" ht="15.95" hidden="1" customHeight="1">
      <c r="A160" s="38"/>
      <c r="B160" s="43"/>
      <c r="C160" s="46"/>
      <c r="D160" s="45"/>
      <c r="E160" s="45"/>
      <c r="F160" s="45"/>
      <c r="G160" s="45"/>
      <c r="H160" s="45"/>
      <c r="I160" s="45"/>
    </row>
    <row r="161" spans="1:9" ht="15.95" hidden="1" customHeight="1">
      <c r="A161" s="38"/>
      <c r="B161" s="43"/>
      <c r="C161" s="46"/>
      <c r="D161" s="44"/>
      <c r="E161" s="44"/>
      <c r="F161" s="44"/>
      <c r="G161" s="44"/>
      <c r="H161" s="44"/>
      <c r="I161" s="44"/>
    </row>
    <row r="162" spans="1:9" ht="15.95" hidden="1" customHeight="1">
      <c r="A162" s="38"/>
      <c r="B162" s="43"/>
      <c r="C162" s="46"/>
      <c r="D162" s="45"/>
      <c r="E162" s="45"/>
      <c r="F162" s="45"/>
      <c r="G162" s="45"/>
      <c r="H162" s="45"/>
      <c r="I162" s="45"/>
    </row>
    <row r="163" spans="1:9" ht="15.95" hidden="1" customHeight="1">
      <c r="A163" s="38"/>
      <c r="B163" s="43"/>
      <c r="C163" s="46"/>
      <c r="D163" s="44"/>
      <c r="E163" s="44"/>
      <c r="F163" s="44"/>
      <c r="G163" s="44"/>
      <c r="H163" s="44"/>
      <c r="I163" s="44"/>
    </row>
    <row r="164" spans="1:9" ht="15.95" hidden="1" customHeight="1">
      <c r="A164" s="38"/>
      <c r="B164" s="43"/>
      <c r="C164" s="46"/>
      <c r="D164" s="45"/>
      <c r="E164" s="45"/>
      <c r="F164" s="45"/>
      <c r="G164" s="45"/>
      <c r="H164" s="45"/>
      <c r="I164" s="45"/>
    </row>
    <row r="165" spans="1:9" ht="15.95" hidden="1" customHeight="1">
      <c r="A165" s="38"/>
      <c r="B165" s="43"/>
      <c r="C165" s="46"/>
      <c r="D165" s="44"/>
      <c r="E165" s="44"/>
      <c r="F165" s="44"/>
      <c r="G165" s="44"/>
      <c r="H165" s="44"/>
      <c r="I165" s="44"/>
    </row>
    <row r="166" spans="1:9" ht="15.95" hidden="1" customHeight="1">
      <c r="A166" s="38"/>
      <c r="B166" s="43"/>
      <c r="C166" s="46"/>
      <c r="D166" s="45"/>
      <c r="E166" s="45"/>
      <c r="F166" s="45"/>
      <c r="G166" s="45"/>
      <c r="H166" s="45"/>
      <c r="I166" s="45"/>
    </row>
    <row r="167" spans="1:9" ht="15.95" hidden="1" customHeight="1">
      <c r="A167" s="38"/>
      <c r="B167" s="43"/>
      <c r="C167" s="46"/>
      <c r="D167" s="44"/>
      <c r="E167" s="44"/>
      <c r="F167" s="44"/>
      <c r="G167" s="44"/>
      <c r="H167" s="44"/>
      <c r="I167" s="44"/>
    </row>
    <row r="168" spans="1:9" ht="15.95" hidden="1" customHeight="1">
      <c r="A168" s="38"/>
      <c r="B168" s="43"/>
      <c r="C168" s="46"/>
      <c r="D168" s="45"/>
      <c r="E168" s="45"/>
      <c r="F168" s="45"/>
      <c r="G168" s="45"/>
      <c r="H168" s="45"/>
      <c r="I168" s="45"/>
    </row>
    <row r="169" spans="1:9" ht="15.95" hidden="1" customHeight="1">
      <c r="A169" s="38"/>
      <c r="B169" s="43"/>
      <c r="C169" s="46"/>
      <c r="D169" s="44"/>
      <c r="E169" s="44"/>
      <c r="F169" s="44"/>
      <c r="G169" s="44"/>
      <c r="H169" s="44"/>
      <c r="I169" s="44"/>
    </row>
    <row r="170" spans="1:9" ht="15.95" hidden="1" customHeight="1">
      <c r="A170" s="38"/>
      <c r="B170" s="43"/>
      <c r="C170" s="46"/>
      <c r="D170" s="45"/>
      <c r="E170" s="45"/>
      <c r="F170" s="45"/>
      <c r="G170" s="45"/>
      <c r="H170" s="45"/>
      <c r="I170" s="45"/>
    </row>
    <row r="171" spans="1:9" ht="15.95" hidden="1" customHeight="1">
      <c r="A171" s="38"/>
      <c r="B171" s="43"/>
      <c r="C171" s="46"/>
      <c r="D171" s="44"/>
      <c r="E171" s="44"/>
      <c r="F171" s="44"/>
      <c r="G171" s="44"/>
      <c r="H171" s="44"/>
      <c r="I171" s="44"/>
    </row>
    <row r="172" spans="1:9" ht="15.95" hidden="1" customHeight="1">
      <c r="A172" s="38"/>
      <c r="B172" s="43"/>
      <c r="C172" s="46"/>
      <c r="D172" s="45"/>
      <c r="E172" s="45"/>
      <c r="F172" s="45"/>
      <c r="G172" s="45"/>
      <c r="H172" s="45"/>
      <c r="I172" s="45"/>
    </row>
    <row r="173" spans="1:9" ht="15.95" hidden="1" customHeight="1">
      <c r="A173" s="38"/>
      <c r="B173" s="43"/>
      <c r="C173" s="46"/>
      <c r="D173" s="44"/>
      <c r="E173" s="44"/>
      <c r="F173" s="44"/>
      <c r="G173" s="44"/>
      <c r="H173" s="44"/>
      <c r="I173" s="44"/>
    </row>
    <row r="174" spans="1:9" ht="15.95" hidden="1" customHeight="1">
      <c r="A174" s="38"/>
      <c r="B174" s="43"/>
      <c r="C174" s="46"/>
      <c r="D174" s="45"/>
      <c r="E174" s="45"/>
      <c r="F174" s="45"/>
      <c r="G174" s="45"/>
      <c r="H174" s="45"/>
      <c r="I174" s="45"/>
    </row>
    <row r="175" spans="1:9" ht="15.95" hidden="1" customHeight="1">
      <c r="A175" s="38"/>
      <c r="B175" s="43"/>
      <c r="C175" s="46"/>
      <c r="D175" s="44"/>
      <c r="E175" s="44"/>
      <c r="F175" s="44"/>
      <c r="G175" s="44"/>
      <c r="H175" s="44"/>
      <c r="I175" s="44"/>
    </row>
    <row r="176" spans="1:9" ht="15.95" hidden="1" customHeight="1">
      <c r="A176" s="38"/>
      <c r="B176" s="43"/>
      <c r="C176" s="46"/>
      <c r="D176" s="45"/>
      <c r="E176" s="45"/>
      <c r="F176" s="45"/>
      <c r="G176" s="45"/>
      <c r="H176" s="45"/>
      <c r="I176" s="45"/>
    </row>
    <row r="177" spans="1:9" ht="15.95" hidden="1" customHeight="1">
      <c r="A177" s="38"/>
      <c r="B177" s="43"/>
      <c r="C177" s="46"/>
      <c r="D177" s="44"/>
      <c r="E177" s="44"/>
      <c r="F177" s="44"/>
      <c r="G177" s="44"/>
      <c r="H177" s="44"/>
      <c r="I177" s="44"/>
    </row>
    <row r="178" spans="1:9" ht="15.95" hidden="1" customHeight="1">
      <c r="A178" s="38"/>
      <c r="B178" s="43"/>
      <c r="C178" s="46"/>
      <c r="D178" s="45"/>
      <c r="E178" s="45"/>
      <c r="F178" s="45"/>
      <c r="G178" s="45"/>
      <c r="H178" s="45"/>
      <c r="I178" s="45"/>
    </row>
    <row r="179" spans="1:9" ht="15.95" hidden="1" customHeight="1">
      <c r="A179" s="38"/>
      <c r="B179" s="43"/>
      <c r="C179" s="46"/>
      <c r="D179" s="44"/>
      <c r="E179" s="44"/>
      <c r="F179" s="44"/>
      <c r="G179" s="44"/>
      <c r="H179" s="44"/>
      <c r="I179" s="44"/>
    </row>
    <row r="180" spans="1:9" ht="15.95" hidden="1" customHeight="1">
      <c r="A180" s="38"/>
      <c r="B180" s="43"/>
      <c r="C180" s="46"/>
      <c r="D180" s="45"/>
      <c r="E180" s="45"/>
      <c r="F180" s="45"/>
      <c r="G180" s="45"/>
      <c r="H180" s="45"/>
      <c r="I180" s="45"/>
    </row>
    <row r="181" spans="1:9" ht="15.95" hidden="1" customHeight="1">
      <c r="A181" s="38"/>
      <c r="B181" s="43"/>
      <c r="C181" s="46"/>
      <c r="D181" s="44"/>
      <c r="E181" s="44"/>
      <c r="F181" s="44"/>
      <c r="G181" s="44"/>
      <c r="H181" s="44"/>
      <c r="I181" s="44"/>
    </row>
    <row r="182" spans="1:9" ht="15.95" hidden="1" customHeight="1">
      <c r="A182" s="38"/>
      <c r="B182" s="43"/>
      <c r="C182" s="46"/>
      <c r="D182" s="45"/>
      <c r="E182" s="45"/>
      <c r="F182" s="45"/>
      <c r="G182" s="45"/>
      <c r="H182" s="45"/>
      <c r="I182" s="45"/>
    </row>
    <row r="183" spans="1:9" ht="15.95" hidden="1" customHeight="1">
      <c r="A183" s="38"/>
      <c r="B183" s="43"/>
      <c r="C183" s="46"/>
      <c r="D183" s="44"/>
      <c r="E183" s="44"/>
      <c r="F183" s="44"/>
      <c r="G183" s="44"/>
      <c r="H183" s="44"/>
      <c r="I183" s="44"/>
    </row>
    <row r="184" spans="1:9" ht="15.95" hidden="1" customHeight="1">
      <c r="A184" s="38"/>
      <c r="B184" s="43"/>
      <c r="C184" s="46"/>
      <c r="D184" s="45"/>
      <c r="E184" s="45"/>
      <c r="F184" s="45"/>
      <c r="G184" s="45"/>
      <c r="H184" s="45"/>
      <c r="I184" s="45"/>
    </row>
    <row r="185" spans="1:9" ht="15.95" hidden="1" customHeight="1">
      <c r="A185" s="38"/>
      <c r="B185" s="43"/>
      <c r="C185" s="46"/>
      <c r="D185" s="44"/>
      <c r="E185" s="44"/>
      <c r="F185" s="44"/>
      <c r="G185" s="44"/>
      <c r="H185" s="44"/>
      <c r="I185" s="44"/>
    </row>
    <row r="186" spans="1:9" ht="15" hidden="1" customHeight="1">
      <c r="A186" s="38"/>
      <c r="B186" s="40"/>
      <c r="C186" s="37"/>
      <c r="D186" s="37"/>
      <c r="E186" s="37"/>
      <c r="F186" s="37"/>
      <c r="G186" s="37"/>
      <c r="H186" s="37"/>
      <c r="I186" s="37"/>
    </row>
    <row r="187" spans="1:9" ht="15" hidden="1" customHeight="1">
      <c r="A187" s="38"/>
      <c r="B187" s="40"/>
      <c r="C187" s="37"/>
      <c r="D187" s="37"/>
      <c r="E187" s="37"/>
      <c r="F187" s="37"/>
      <c r="G187" s="37"/>
      <c r="H187" s="37"/>
      <c r="I187" s="37"/>
    </row>
    <row r="188" spans="1:9" ht="15" hidden="1" customHeight="1">
      <c r="A188" s="38"/>
      <c r="B188" s="40"/>
      <c r="C188" s="37"/>
      <c r="D188" s="37"/>
      <c r="E188" s="37"/>
      <c r="F188" s="37"/>
      <c r="G188" s="37"/>
      <c r="H188" s="37"/>
      <c r="I188" s="37"/>
    </row>
    <row r="189" spans="1:9" ht="15" hidden="1" customHeight="1">
      <c r="A189" s="38"/>
      <c r="B189" s="40"/>
      <c r="C189" s="37"/>
      <c r="D189" s="37"/>
      <c r="E189" s="37"/>
      <c r="F189" s="37"/>
      <c r="G189" s="37"/>
      <c r="H189" s="37"/>
      <c r="I189" s="37"/>
    </row>
    <row r="190" spans="1:9" ht="15" hidden="1" customHeight="1">
      <c r="A190" s="38"/>
      <c r="B190" s="40"/>
      <c r="C190" s="37"/>
      <c r="D190" s="37"/>
      <c r="E190" s="37"/>
      <c r="F190" s="37"/>
      <c r="G190" s="37"/>
      <c r="H190" s="37"/>
      <c r="I190" s="37"/>
    </row>
    <row r="191" spans="1:9" ht="15" hidden="1" customHeight="1">
      <c r="A191" s="38"/>
      <c r="B191" s="40"/>
      <c r="C191" s="37"/>
      <c r="D191" s="37"/>
      <c r="E191" s="37"/>
      <c r="F191" s="37"/>
      <c r="G191" s="37"/>
      <c r="H191" s="37"/>
      <c r="I191" s="37"/>
    </row>
    <row r="192" spans="1:9" ht="15" hidden="1" customHeight="1">
      <c r="A192" s="38"/>
      <c r="B192" s="40"/>
      <c r="C192" s="37"/>
      <c r="D192" s="37"/>
      <c r="E192" s="37"/>
      <c r="F192" s="37"/>
      <c r="G192" s="37"/>
      <c r="H192" s="37"/>
      <c r="I192" s="37"/>
    </row>
    <row r="193" spans="1:9" ht="15" hidden="1" customHeight="1">
      <c r="A193" s="38"/>
      <c r="B193" s="40"/>
      <c r="C193" s="37"/>
      <c r="D193" s="37"/>
      <c r="E193" s="37"/>
      <c r="F193" s="37"/>
      <c r="G193" s="37"/>
      <c r="H193" s="37"/>
      <c r="I193" s="37"/>
    </row>
    <row r="194" spans="1:9" ht="15" hidden="1" customHeight="1">
      <c r="A194" s="38"/>
      <c r="B194" s="40"/>
      <c r="C194" s="37"/>
      <c r="D194" s="37"/>
      <c r="E194" s="37"/>
      <c r="F194" s="37"/>
      <c r="G194" s="37"/>
      <c r="H194" s="37"/>
      <c r="I194" s="37"/>
    </row>
    <row r="195" spans="1:9" ht="15" hidden="1" customHeight="1">
      <c r="A195" s="38"/>
      <c r="B195" s="40"/>
      <c r="C195" s="37"/>
      <c r="D195" s="37"/>
      <c r="E195" s="37"/>
      <c r="F195" s="37"/>
      <c r="G195" s="37"/>
      <c r="H195" s="37"/>
      <c r="I195" s="37"/>
    </row>
    <row r="196" spans="1:9" ht="15" hidden="1" customHeight="1">
      <c r="A196" s="38"/>
      <c r="B196" s="40"/>
      <c r="C196" s="37"/>
      <c r="D196" s="37"/>
      <c r="E196" s="37"/>
      <c r="F196" s="37"/>
      <c r="G196" s="37"/>
      <c r="H196" s="37"/>
      <c r="I196" s="37"/>
    </row>
    <row r="197" spans="1:9" ht="15" hidden="1" customHeight="1">
      <c r="A197" s="38"/>
      <c r="B197" s="40"/>
      <c r="C197" s="37"/>
      <c r="D197" s="37"/>
      <c r="E197" s="37"/>
      <c r="F197" s="37"/>
      <c r="G197" s="37"/>
      <c r="H197" s="37"/>
      <c r="I197" s="37"/>
    </row>
    <row r="198" spans="1:9" ht="15" hidden="1" customHeight="1">
      <c r="A198" s="38"/>
      <c r="B198" s="40"/>
      <c r="C198" s="37"/>
      <c r="D198" s="37"/>
      <c r="E198" s="37"/>
      <c r="F198" s="37"/>
      <c r="G198" s="37"/>
      <c r="H198" s="37"/>
      <c r="I198" s="37"/>
    </row>
    <row r="199" spans="1:9" ht="15" hidden="1" customHeight="1">
      <c r="A199" s="38"/>
      <c r="B199" s="40"/>
      <c r="C199" s="37"/>
      <c r="D199" s="37"/>
      <c r="E199" s="37"/>
      <c r="F199" s="37"/>
      <c r="G199" s="37"/>
      <c r="H199" s="37"/>
      <c r="I199" s="37"/>
    </row>
    <row r="200" spans="1:9" ht="15" hidden="1" customHeight="1">
      <c r="A200" s="38"/>
      <c r="B200" s="40"/>
      <c r="C200" s="37"/>
      <c r="D200" s="37"/>
      <c r="E200" s="37"/>
      <c r="F200" s="37"/>
      <c r="G200" s="37"/>
      <c r="H200" s="37"/>
      <c r="I200" s="37"/>
    </row>
  </sheetData>
  <mergeCells count="90">
    <mergeCell ref="C16:C17"/>
    <mergeCell ref="B8:C9"/>
    <mergeCell ref="C10:C11"/>
    <mergeCell ref="C12:C13"/>
    <mergeCell ref="C14:C15"/>
    <mergeCell ref="B10:B13"/>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I9">
    <cfRule type="top10" dxfId="11205" priority="90" rank="1"/>
  </conditionalFormatting>
  <conditionalFormatting sqref="E11:I11">
    <cfRule type="top10" dxfId="11204" priority="89" rank="1"/>
  </conditionalFormatting>
  <conditionalFormatting sqref="E13:I13">
    <cfRule type="top10" dxfId="11203" priority="88" rank="1"/>
  </conditionalFormatting>
  <conditionalFormatting sqref="E15:I15">
    <cfRule type="top10" dxfId="11202" priority="86" rank="1"/>
  </conditionalFormatting>
  <conditionalFormatting sqref="E17:I17">
    <cfRule type="top10" dxfId="11201" priority="85" rank="1"/>
  </conditionalFormatting>
  <conditionalFormatting sqref="E19:I19">
    <cfRule type="top10" dxfId="11200" priority="84" rank="1"/>
  </conditionalFormatting>
  <conditionalFormatting sqref="E21:I21">
    <cfRule type="top10" dxfId="11199" priority="83" rank="1"/>
  </conditionalFormatting>
  <conditionalFormatting sqref="E23:I23">
    <cfRule type="top10" dxfId="11198" priority="82" rank="1"/>
  </conditionalFormatting>
  <conditionalFormatting sqref="E25:I25">
    <cfRule type="top10" dxfId="11197" priority="81" rank="1"/>
  </conditionalFormatting>
  <conditionalFormatting sqref="E27:I27">
    <cfRule type="top10" dxfId="11196" priority="80" rank="1"/>
  </conditionalFormatting>
  <conditionalFormatting sqref="E29:I29">
    <cfRule type="top10" dxfId="11195" priority="79" rank="1"/>
  </conditionalFormatting>
  <conditionalFormatting sqref="E31:I31">
    <cfRule type="top10" dxfId="11194" priority="78" rank="1"/>
  </conditionalFormatting>
  <conditionalFormatting sqref="E33:I33">
    <cfRule type="top10" dxfId="11193" priority="77" rank="1"/>
  </conditionalFormatting>
  <conditionalFormatting sqref="E35:I35">
    <cfRule type="top10" dxfId="11192" priority="76" rank="1"/>
  </conditionalFormatting>
  <conditionalFormatting sqref="E37:I37">
    <cfRule type="top10" dxfId="11191" priority="75" rank="1"/>
  </conditionalFormatting>
  <conditionalFormatting sqref="E39:I39">
    <cfRule type="top10" dxfId="11190" priority="74" rank="1"/>
  </conditionalFormatting>
  <conditionalFormatting sqref="E41:I41">
    <cfRule type="top10" dxfId="11189" priority="73" rank="1"/>
  </conditionalFormatting>
  <conditionalFormatting sqref="E43:I43">
    <cfRule type="top10" dxfId="11188" priority="72" rank="1"/>
  </conditionalFormatting>
  <conditionalFormatting sqref="E45:I45">
    <cfRule type="top10" dxfId="11187" priority="71" rank="1"/>
  </conditionalFormatting>
  <conditionalFormatting sqref="E47:I47">
    <cfRule type="top10" dxfId="11186" priority="70" rank="1"/>
  </conditionalFormatting>
  <conditionalFormatting sqref="E49:I49">
    <cfRule type="top10" dxfId="11185" priority="69" rank="1"/>
  </conditionalFormatting>
  <conditionalFormatting sqref="E51:I51">
    <cfRule type="top10" dxfId="11184" priority="68" rank="1"/>
  </conditionalFormatting>
  <conditionalFormatting sqref="E53:I53">
    <cfRule type="top10" dxfId="11183" priority="67" rank="1"/>
  </conditionalFormatting>
  <conditionalFormatting sqref="E55:I55">
    <cfRule type="top10" dxfId="11182" priority="66" rank="1"/>
  </conditionalFormatting>
  <conditionalFormatting sqref="E57:I57">
    <cfRule type="top10" dxfId="11181" priority="65" rank="1"/>
  </conditionalFormatting>
  <conditionalFormatting sqref="E59:I59">
    <cfRule type="top10" dxfId="11180" priority="64" rank="1"/>
  </conditionalFormatting>
  <conditionalFormatting sqref="E61:I61">
    <cfRule type="top10" dxfId="11179" priority="63" rank="1"/>
  </conditionalFormatting>
  <conditionalFormatting sqref="E63:I63">
    <cfRule type="top10" dxfId="11178" priority="62" rank="1"/>
  </conditionalFormatting>
  <conditionalFormatting sqref="E65:I65">
    <cfRule type="top10" dxfId="11177" priority="61" rank="1"/>
  </conditionalFormatting>
  <conditionalFormatting sqref="E67:I67">
    <cfRule type="top10" dxfId="11176" priority="60" rank="1"/>
  </conditionalFormatting>
  <conditionalFormatting sqref="E69:I69">
    <cfRule type="top10" dxfId="11175" priority="59" rank="1"/>
  </conditionalFormatting>
  <conditionalFormatting sqref="E71:I71">
    <cfRule type="top10" dxfId="11174" priority="58" rank="1"/>
  </conditionalFormatting>
  <conditionalFormatting sqref="E73:I73">
    <cfRule type="top10" dxfId="11173" priority="57" rank="1"/>
  </conditionalFormatting>
  <conditionalFormatting sqref="E75:I75">
    <cfRule type="top10" dxfId="11172" priority="56" rank="1"/>
  </conditionalFormatting>
  <conditionalFormatting sqref="E77:I77">
    <cfRule type="top10" dxfId="11171" priority="55" rank="1"/>
  </conditionalFormatting>
  <conditionalFormatting sqref="E79:I79">
    <cfRule type="top10" dxfId="11170" priority="54" rank="1"/>
  </conditionalFormatting>
  <conditionalFormatting sqref="E81:I81">
    <cfRule type="top10" dxfId="11169" priority="53" rank="1"/>
  </conditionalFormatting>
  <conditionalFormatting sqref="E83:I83">
    <cfRule type="top10" dxfId="11168" priority="52" rank="1"/>
  </conditionalFormatting>
  <conditionalFormatting sqref="E85:I85">
    <cfRule type="top10" dxfId="11167" priority="51" rank="1"/>
  </conditionalFormatting>
  <conditionalFormatting sqref="E87:I87">
    <cfRule type="top10" dxfId="11166" priority="50" rank="1"/>
  </conditionalFormatting>
  <conditionalFormatting sqref="E89:I89">
    <cfRule type="top10" dxfId="11165" priority="49" rank="1"/>
  </conditionalFormatting>
  <conditionalFormatting sqref="E91:I91">
    <cfRule type="top10" dxfId="11164" priority="48" rank="1"/>
  </conditionalFormatting>
  <conditionalFormatting sqref="E93:I93">
    <cfRule type="top10" dxfId="11163" priority="47" rank="1"/>
  </conditionalFormatting>
  <conditionalFormatting sqref="E95:I95">
    <cfRule type="top10" dxfId="11162" priority="46" rank="1"/>
  </conditionalFormatting>
  <conditionalFormatting sqref="E97:I97">
    <cfRule type="top10" dxfId="11161" priority="45" rank="1"/>
  </conditionalFormatting>
  <conditionalFormatting sqref="E99:I99">
    <cfRule type="top10" dxfId="11160" priority="44" rank="1"/>
  </conditionalFormatting>
  <conditionalFormatting sqref="E101:I101">
    <cfRule type="top10" dxfId="11159" priority="43" rank="1"/>
  </conditionalFormatting>
  <conditionalFormatting sqref="E103:I103">
    <cfRule type="top10" dxfId="11158" priority="42" rank="1"/>
  </conditionalFormatting>
  <conditionalFormatting sqref="E105:I105">
    <cfRule type="top10" dxfId="11157" priority="41" rank="1"/>
  </conditionalFormatting>
  <conditionalFormatting sqref="E107:I107">
    <cfRule type="top10" dxfId="11156" priority="40" rank="1"/>
  </conditionalFormatting>
  <conditionalFormatting sqref="E109:I109">
    <cfRule type="top10" dxfId="11155" priority="39" rank="1"/>
  </conditionalFormatting>
  <conditionalFormatting sqref="E111:I111">
    <cfRule type="top10" dxfId="11154" priority="38" rank="1"/>
  </conditionalFormatting>
  <conditionalFormatting sqref="E113:I113">
    <cfRule type="top10" dxfId="11153" priority="37" rank="1"/>
  </conditionalFormatting>
  <conditionalFormatting sqref="E115:I115">
    <cfRule type="top10" dxfId="11152" priority="36" rank="1"/>
  </conditionalFormatting>
  <conditionalFormatting sqref="E117:I117">
    <cfRule type="top10" dxfId="11151" priority="35" rank="1"/>
  </conditionalFormatting>
  <conditionalFormatting sqref="E119:I119">
    <cfRule type="top10" dxfId="11150" priority="34" rank="1"/>
  </conditionalFormatting>
  <conditionalFormatting sqref="E121:I121">
    <cfRule type="top10" dxfId="11149" priority="33" rank="1"/>
  </conditionalFormatting>
  <conditionalFormatting sqref="E123:I123">
    <cfRule type="top10" dxfId="11148" priority="32" rank="1"/>
  </conditionalFormatting>
  <conditionalFormatting sqref="E125:I125">
    <cfRule type="top10" dxfId="11147" priority="31" rank="1"/>
  </conditionalFormatting>
  <conditionalFormatting sqref="E127:I127">
    <cfRule type="top10" dxfId="11146" priority="30" rank="1"/>
  </conditionalFormatting>
  <conditionalFormatting sqref="E129:I129">
    <cfRule type="top10" dxfId="11145" priority="29" rank="1"/>
  </conditionalFormatting>
  <conditionalFormatting sqref="E131:I131">
    <cfRule type="top10" dxfId="11144" priority="28" rank="1"/>
  </conditionalFormatting>
  <conditionalFormatting sqref="E133:I133">
    <cfRule type="top10" dxfId="11143" priority="27" rank="1"/>
  </conditionalFormatting>
  <conditionalFormatting sqref="E135:I135">
    <cfRule type="top10" dxfId="11142" priority="26" rank="1"/>
  </conditionalFormatting>
  <conditionalFormatting sqref="E137:I137">
    <cfRule type="top10" dxfId="11141" priority="25" rank="1"/>
  </conditionalFormatting>
  <conditionalFormatting sqref="E139:I139">
    <cfRule type="top10" dxfId="11140" priority="24" rank="1"/>
  </conditionalFormatting>
  <conditionalFormatting sqref="E141:I141">
    <cfRule type="top10" dxfId="11139" priority="23" rank="1"/>
  </conditionalFormatting>
  <conditionalFormatting sqref="E143:I143">
    <cfRule type="top10" dxfId="11138" priority="22" rank="1"/>
  </conditionalFormatting>
  <conditionalFormatting sqref="E145:I145">
    <cfRule type="top10" dxfId="11137" priority="21" rank="1"/>
  </conditionalFormatting>
  <conditionalFormatting sqref="E147:I147">
    <cfRule type="top10" dxfId="11136" priority="20" rank="1"/>
  </conditionalFormatting>
  <conditionalFormatting sqref="E149:I149">
    <cfRule type="top10" dxfId="11135" priority="19" rank="1"/>
  </conditionalFormatting>
  <conditionalFormatting sqref="E151:I151">
    <cfRule type="top10" dxfId="11134" priority="18" rank="1"/>
  </conditionalFormatting>
  <conditionalFormatting sqref="E153:I153">
    <cfRule type="top10" dxfId="11133" priority="17" rank="1"/>
  </conditionalFormatting>
  <conditionalFormatting sqref="E155:I155">
    <cfRule type="top10" dxfId="11132" priority="16" rank="1"/>
  </conditionalFormatting>
  <conditionalFormatting sqref="E157:I157">
    <cfRule type="top10" dxfId="11131" priority="15" rank="1"/>
  </conditionalFormatting>
  <conditionalFormatting sqref="E159:I159">
    <cfRule type="top10" dxfId="11130" priority="14" rank="1"/>
  </conditionalFormatting>
  <conditionalFormatting sqref="E161:I161">
    <cfRule type="top10" dxfId="11129" priority="13" rank="1"/>
  </conditionalFormatting>
  <conditionalFormatting sqref="E163:I163">
    <cfRule type="top10" dxfId="11128" priority="12" rank="1"/>
  </conditionalFormatting>
  <conditionalFormatting sqref="E165:I165">
    <cfRule type="top10" dxfId="11127" priority="11" rank="1"/>
  </conditionalFormatting>
  <conditionalFormatting sqref="E167:I167">
    <cfRule type="top10" dxfId="11126" priority="10" rank="1"/>
  </conditionalFormatting>
  <conditionalFormatting sqref="E169:I169">
    <cfRule type="top10" dxfId="11125" priority="9" rank="1"/>
  </conditionalFormatting>
  <conditionalFormatting sqref="E171:I171">
    <cfRule type="top10" dxfId="11124" priority="8" rank="1"/>
  </conditionalFormatting>
  <conditionalFormatting sqref="E173:I173">
    <cfRule type="top10" dxfId="11123" priority="7" rank="1"/>
  </conditionalFormatting>
  <conditionalFormatting sqref="E175:I175">
    <cfRule type="top10" dxfId="11122" priority="6" rank="1"/>
  </conditionalFormatting>
  <conditionalFormatting sqref="E177:I177">
    <cfRule type="top10" dxfId="11121" priority="5" rank="1"/>
  </conditionalFormatting>
  <conditionalFormatting sqref="E179:I179">
    <cfRule type="top10" dxfId="11120" priority="4" rank="1"/>
  </conditionalFormatting>
  <conditionalFormatting sqref="E181:I181">
    <cfRule type="top10" dxfId="11119" priority="3" rank="1"/>
  </conditionalFormatting>
  <conditionalFormatting sqref="E183:I183">
    <cfRule type="top10" dxfId="11118" priority="2" rank="1"/>
  </conditionalFormatting>
  <conditionalFormatting sqref="E185:I185">
    <cfRule type="top10" dxfId="1111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309</v>
      </c>
    </row>
    <row r="3" spans="1:15" ht="15" customHeight="1">
      <c r="B3" s="4"/>
    </row>
    <row r="4" spans="1:15" ht="15" customHeight="1">
      <c r="B4" s="4" t="s">
        <v>51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1926</v>
      </c>
      <c r="E8" s="16">
        <v>711</v>
      </c>
      <c r="F8" s="17">
        <v>927</v>
      </c>
      <c r="G8" s="17">
        <v>427</v>
      </c>
      <c r="H8" s="17">
        <v>289</v>
      </c>
      <c r="I8" s="17">
        <v>308</v>
      </c>
      <c r="J8" s="17">
        <v>94</v>
      </c>
      <c r="K8" s="17">
        <v>186</v>
      </c>
      <c r="L8" s="17">
        <v>423</v>
      </c>
      <c r="M8" s="17">
        <v>321</v>
      </c>
      <c r="N8" s="17">
        <v>113</v>
      </c>
      <c r="O8" s="17">
        <v>121</v>
      </c>
    </row>
    <row r="9" spans="1:15" ht="15.95" customHeight="1">
      <c r="B9" s="50"/>
      <c r="C9" s="51"/>
      <c r="D9" s="18">
        <v>1</v>
      </c>
      <c r="E9" s="32">
        <v>0.36899999999999999</v>
      </c>
      <c r="F9" s="33">
        <v>0.48099999999999998</v>
      </c>
      <c r="G9" s="33">
        <v>0.222</v>
      </c>
      <c r="H9" s="33">
        <v>0.15</v>
      </c>
      <c r="I9" s="33">
        <v>0.16</v>
      </c>
      <c r="J9" s="33">
        <v>4.9000000000000002E-2</v>
      </c>
      <c r="K9" s="33">
        <v>9.7000000000000003E-2</v>
      </c>
      <c r="L9" s="33">
        <v>0.22</v>
      </c>
      <c r="M9" s="33">
        <v>0.16700000000000001</v>
      </c>
      <c r="N9" s="33">
        <v>5.8999999999999997E-2</v>
      </c>
      <c r="O9" s="33">
        <v>6.3E-2</v>
      </c>
    </row>
    <row r="10" spans="1:15" ht="15.95" customHeight="1">
      <c r="B10" s="57" t="s">
        <v>495</v>
      </c>
      <c r="C10" s="52" t="s">
        <v>189</v>
      </c>
      <c r="D10" s="34">
        <v>707</v>
      </c>
      <c r="E10" s="35">
        <v>204</v>
      </c>
      <c r="F10" s="36">
        <v>286</v>
      </c>
      <c r="G10" s="36">
        <v>126</v>
      </c>
      <c r="H10" s="36">
        <v>86</v>
      </c>
      <c r="I10" s="36">
        <v>75</v>
      </c>
      <c r="J10" s="36">
        <v>24</v>
      </c>
      <c r="K10" s="36">
        <v>51</v>
      </c>
      <c r="L10" s="36">
        <v>102</v>
      </c>
      <c r="M10" s="36">
        <v>185</v>
      </c>
      <c r="N10" s="36">
        <v>29</v>
      </c>
      <c r="O10" s="36">
        <v>45</v>
      </c>
    </row>
    <row r="11" spans="1:15" ht="15.95" customHeight="1">
      <c r="B11" s="58"/>
      <c r="C11" s="53"/>
      <c r="D11" s="18">
        <v>1</v>
      </c>
      <c r="E11" s="19">
        <v>0.28854314002828857</v>
      </c>
      <c r="F11" s="20">
        <v>0.4045261669024045</v>
      </c>
      <c r="G11" s="20">
        <v>0.17821782178217821</v>
      </c>
      <c r="H11" s="20">
        <v>0.12164073550212164</v>
      </c>
      <c r="I11" s="20">
        <v>0.10608203677510608</v>
      </c>
      <c r="J11" s="20">
        <v>3.3946251768033946E-2</v>
      </c>
      <c r="K11" s="20">
        <v>7.2135785007072142E-2</v>
      </c>
      <c r="L11" s="20">
        <v>0.14427157001414428</v>
      </c>
      <c r="M11" s="20">
        <v>0.26166902404526166</v>
      </c>
      <c r="N11" s="20">
        <v>4.1018387553041019E-2</v>
      </c>
      <c r="O11" s="20">
        <v>6.3649222065063654E-2</v>
      </c>
    </row>
    <row r="12" spans="1:15" ht="15.95" customHeight="1">
      <c r="B12" s="58"/>
      <c r="C12" s="54" t="s">
        <v>190</v>
      </c>
      <c r="D12" s="21">
        <v>444</v>
      </c>
      <c r="E12" s="22">
        <v>155</v>
      </c>
      <c r="F12" s="23">
        <v>238</v>
      </c>
      <c r="G12" s="23">
        <v>133</v>
      </c>
      <c r="H12" s="23">
        <v>80</v>
      </c>
      <c r="I12" s="23">
        <v>61</v>
      </c>
      <c r="J12" s="23">
        <v>18</v>
      </c>
      <c r="K12" s="23">
        <v>47</v>
      </c>
      <c r="L12" s="23">
        <v>116</v>
      </c>
      <c r="M12" s="23">
        <v>63</v>
      </c>
      <c r="N12" s="23">
        <v>30</v>
      </c>
      <c r="O12" s="23">
        <v>21</v>
      </c>
    </row>
    <row r="13" spans="1:15" ht="15.95" customHeight="1">
      <c r="B13" s="58"/>
      <c r="C13" s="53"/>
      <c r="D13" s="24">
        <v>1</v>
      </c>
      <c r="E13" s="19">
        <v>0.34909909909909909</v>
      </c>
      <c r="F13" s="20">
        <v>0.536036036036036</v>
      </c>
      <c r="G13" s="20">
        <v>0.29954954954954954</v>
      </c>
      <c r="H13" s="20">
        <v>0.18018018018018017</v>
      </c>
      <c r="I13" s="20">
        <v>0.1373873873873874</v>
      </c>
      <c r="J13" s="20">
        <v>4.0540540540540543E-2</v>
      </c>
      <c r="K13" s="20">
        <v>0.10585585585585586</v>
      </c>
      <c r="L13" s="20">
        <v>0.26126126126126126</v>
      </c>
      <c r="M13" s="20">
        <v>0.14189189189189189</v>
      </c>
      <c r="N13" s="20">
        <v>6.7567567567567571E-2</v>
      </c>
      <c r="O13" s="20">
        <v>4.72972972972973E-2</v>
      </c>
    </row>
    <row r="14" spans="1:15" ht="15.95" customHeight="1">
      <c r="B14" s="58"/>
      <c r="C14" s="54" t="s">
        <v>191</v>
      </c>
      <c r="D14" s="21">
        <v>427</v>
      </c>
      <c r="E14" s="22">
        <v>164</v>
      </c>
      <c r="F14" s="23">
        <v>237</v>
      </c>
      <c r="G14" s="23">
        <v>111</v>
      </c>
      <c r="H14" s="23">
        <v>65</v>
      </c>
      <c r="I14" s="23">
        <v>60</v>
      </c>
      <c r="J14" s="23">
        <v>15</v>
      </c>
      <c r="K14" s="23">
        <v>41</v>
      </c>
      <c r="L14" s="23">
        <v>122</v>
      </c>
      <c r="M14" s="23">
        <v>67</v>
      </c>
      <c r="N14" s="23">
        <v>14</v>
      </c>
      <c r="O14" s="23">
        <v>16</v>
      </c>
    </row>
    <row r="15" spans="1:15" ht="15.95" customHeight="1">
      <c r="B15" s="58"/>
      <c r="C15" s="53"/>
      <c r="D15" s="24">
        <v>1</v>
      </c>
      <c r="E15" s="19">
        <v>0.38407494145199061</v>
      </c>
      <c r="F15" s="20">
        <v>0.55503512880562056</v>
      </c>
      <c r="G15" s="20">
        <v>0.25995316159250587</v>
      </c>
      <c r="H15" s="20">
        <v>0.1522248243559719</v>
      </c>
      <c r="I15" s="20">
        <v>0.14051522248243559</v>
      </c>
      <c r="J15" s="20">
        <v>3.5128805620608897E-2</v>
      </c>
      <c r="K15" s="20">
        <v>9.6018735362997654E-2</v>
      </c>
      <c r="L15" s="20">
        <v>0.2857142857142857</v>
      </c>
      <c r="M15" s="20">
        <v>0.15690866510538642</v>
      </c>
      <c r="N15" s="20">
        <v>3.2786885245901641E-2</v>
      </c>
      <c r="O15" s="20">
        <v>3.7470725995316159E-2</v>
      </c>
    </row>
    <row r="16" spans="1:15" ht="15.95" customHeight="1">
      <c r="B16" s="58"/>
      <c r="C16" s="54" t="s">
        <v>192</v>
      </c>
      <c r="D16" s="21">
        <v>40</v>
      </c>
      <c r="E16" s="22">
        <v>17</v>
      </c>
      <c r="F16" s="23">
        <v>29</v>
      </c>
      <c r="G16" s="23">
        <v>13</v>
      </c>
      <c r="H16" s="23">
        <v>11</v>
      </c>
      <c r="I16" s="23">
        <v>15</v>
      </c>
      <c r="J16" s="23">
        <v>2</v>
      </c>
      <c r="K16" s="23">
        <v>6</v>
      </c>
      <c r="L16" s="23">
        <v>19</v>
      </c>
      <c r="M16" s="23">
        <v>2</v>
      </c>
      <c r="N16" s="23">
        <v>1</v>
      </c>
      <c r="O16" s="23">
        <v>2</v>
      </c>
    </row>
    <row r="17" spans="1:15" ht="15.95" customHeight="1">
      <c r="B17" s="58"/>
      <c r="C17" s="53"/>
      <c r="D17" s="24">
        <v>1</v>
      </c>
      <c r="E17" s="19">
        <v>0.42499999999999999</v>
      </c>
      <c r="F17" s="20">
        <v>0.72499999999999998</v>
      </c>
      <c r="G17" s="20">
        <v>0.32500000000000001</v>
      </c>
      <c r="H17" s="20">
        <v>0.27500000000000002</v>
      </c>
      <c r="I17" s="20">
        <v>0.375</v>
      </c>
      <c r="J17" s="20">
        <v>0.05</v>
      </c>
      <c r="K17" s="20">
        <v>0.15</v>
      </c>
      <c r="L17" s="20">
        <v>0.47499999999999998</v>
      </c>
      <c r="M17" s="20">
        <v>0.05</v>
      </c>
      <c r="N17" s="20">
        <v>2.5000000000000001E-2</v>
      </c>
      <c r="O17" s="20">
        <v>0.05</v>
      </c>
    </row>
    <row r="18" spans="1:15" ht="15.95" customHeight="1">
      <c r="B18" s="58"/>
      <c r="C18" s="54" t="s">
        <v>193</v>
      </c>
      <c r="D18" s="21">
        <v>98</v>
      </c>
      <c r="E18" s="22">
        <v>45</v>
      </c>
      <c r="F18" s="23">
        <v>62</v>
      </c>
      <c r="G18" s="23">
        <v>14</v>
      </c>
      <c r="H18" s="23">
        <v>20</v>
      </c>
      <c r="I18" s="23">
        <v>71</v>
      </c>
      <c r="J18" s="23">
        <v>13</v>
      </c>
      <c r="K18" s="23">
        <v>23</v>
      </c>
      <c r="L18" s="23">
        <v>41</v>
      </c>
      <c r="M18" s="23">
        <v>3</v>
      </c>
      <c r="N18" s="23">
        <v>4</v>
      </c>
      <c r="O18" s="23">
        <v>0</v>
      </c>
    </row>
    <row r="19" spans="1:15" ht="15.95" customHeight="1">
      <c r="B19" s="58"/>
      <c r="C19" s="53"/>
      <c r="D19" s="24">
        <v>1</v>
      </c>
      <c r="E19" s="19">
        <v>0.45918367346938777</v>
      </c>
      <c r="F19" s="20">
        <v>0.63265306122448983</v>
      </c>
      <c r="G19" s="20">
        <v>0.14285714285714285</v>
      </c>
      <c r="H19" s="20">
        <v>0.20408163265306123</v>
      </c>
      <c r="I19" s="20">
        <v>0.72448979591836737</v>
      </c>
      <c r="J19" s="20">
        <v>0.1326530612244898</v>
      </c>
      <c r="K19" s="20">
        <v>0.23469387755102042</v>
      </c>
      <c r="L19" s="20">
        <v>0.41836734693877553</v>
      </c>
      <c r="M19" s="20">
        <v>3.0612244897959183E-2</v>
      </c>
      <c r="N19" s="20">
        <v>4.0816326530612242E-2</v>
      </c>
      <c r="O19" s="20">
        <v>0</v>
      </c>
    </row>
    <row r="20" spans="1:15" ht="15.95" customHeight="1">
      <c r="B20" s="58"/>
      <c r="C20" s="54" t="s">
        <v>194</v>
      </c>
      <c r="D20" s="21">
        <v>45</v>
      </c>
      <c r="E20" s="22">
        <v>21</v>
      </c>
      <c r="F20" s="23">
        <v>30</v>
      </c>
      <c r="G20" s="23">
        <v>13</v>
      </c>
      <c r="H20" s="23">
        <v>11</v>
      </c>
      <c r="I20" s="23">
        <v>11</v>
      </c>
      <c r="J20" s="23">
        <v>8</v>
      </c>
      <c r="K20" s="23">
        <v>8</v>
      </c>
      <c r="L20" s="23">
        <v>19</v>
      </c>
      <c r="M20" s="23">
        <v>5</v>
      </c>
      <c r="N20" s="23">
        <v>3</v>
      </c>
      <c r="O20" s="23">
        <v>0</v>
      </c>
    </row>
    <row r="21" spans="1:15" ht="15.95" customHeight="1">
      <c r="B21" s="58"/>
      <c r="C21" s="53"/>
      <c r="D21" s="24">
        <v>1</v>
      </c>
      <c r="E21" s="19">
        <v>0.46666666666666667</v>
      </c>
      <c r="F21" s="20">
        <v>0.66666666666666663</v>
      </c>
      <c r="G21" s="20">
        <v>0.28888888888888886</v>
      </c>
      <c r="H21" s="20">
        <v>0.24444444444444444</v>
      </c>
      <c r="I21" s="20">
        <v>0.24444444444444444</v>
      </c>
      <c r="J21" s="20">
        <v>0.17777777777777778</v>
      </c>
      <c r="K21" s="20">
        <v>0.17777777777777778</v>
      </c>
      <c r="L21" s="20">
        <v>0.42222222222222222</v>
      </c>
      <c r="M21" s="20">
        <v>0.1111111111111111</v>
      </c>
      <c r="N21" s="20">
        <v>6.6666666666666666E-2</v>
      </c>
      <c r="O21" s="20">
        <v>0</v>
      </c>
    </row>
    <row r="22" spans="1:15" ht="15.95" customHeight="1">
      <c r="B22" s="58"/>
      <c r="C22" s="54" t="s">
        <v>195</v>
      </c>
      <c r="D22" s="21">
        <v>152</v>
      </c>
      <c r="E22" s="22">
        <v>62</v>
      </c>
      <c r="F22" s="23">
        <v>99</v>
      </c>
      <c r="G22" s="23">
        <v>33</v>
      </c>
      <c r="H22" s="23">
        <v>32</v>
      </c>
      <c r="I22" s="23">
        <v>31</v>
      </c>
      <c r="J22" s="23">
        <v>12</v>
      </c>
      <c r="K22" s="23">
        <v>32</v>
      </c>
      <c r="L22" s="23">
        <v>43</v>
      </c>
      <c r="M22" s="23">
        <v>21</v>
      </c>
      <c r="N22" s="23">
        <v>3</v>
      </c>
      <c r="O22" s="23">
        <v>6</v>
      </c>
    </row>
    <row r="23" spans="1:15" ht="15.95" customHeight="1">
      <c r="B23" s="58"/>
      <c r="C23" s="53"/>
      <c r="D23" s="24">
        <v>1</v>
      </c>
      <c r="E23" s="19">
        <v>0.40789473684210525</v>
      </c>
      <c r="F23" s="20">
        <v>0.65131578947368418</v>
      </c>
      <c r="G23" s="20">
        <v>0.21710526315789475</v>
      </c>
      <c r="H23" s="20">
        <v>0.21052631578947367</v>
      </c>
      <c r="I23" s="20">
        <v>0.20394736842105263</v>
      </c>
      <c r="J23" s="20">
        <v>7.8947368421052627E-2</v>
      </c>
      <c r="K23" s="20">
        <v>0.21052631578947367</v>
      </c>
      <c r="L23" s="20">
        <v>0.28289473684210525</v>
      </c>
      <c r="M23" s="20">
        <v>0.13815789473684212</v>
      </c>
      <c r="N23" s="20">
        <v>1.9736842105263157E-2</v>
      </c>
      <c r="O23" s="20">
        <v>3.9473684210526314E-2</v>
      </c>
    </row>
    <row r="24" spans="1:15" ht="15.95" customHeight="1">
      <c r="B24" s="58"/>
      <c r="C24" s="54" t="s">
        <v>196</v>
      </c>
      <c r="D24" s="21">
        <v>94</v>
      </c>
      <c r="E24" s="22">
        <v>50</v>
      </c>
      <c r="F24" s="23">
        <v>63</v>
      </c>
      <c r="G24" s="23">
        <v>23</v>
      </c>
      <c r="H24" s="23">
        <v>23</v>
      </c>
      <c r="I24" s="23">
        <v>35</v>
      </c>
      <c r="J24" s="23">
        <v>38</v>
      </c>
      <c r="K24" s="23">
        <v>28</v>
      </c>
      <c r="L24" s="23">
        <v>34</v>
      </c>
      <c r="M24" s="23">
        <v>3</v>
      </c>
      <c r="N24" s="23">
        <v>4</v>
      </c>
      <c r="O24" s="23">
        <v>0</v>
      </c>
    </row>
    <row r="25" spans="1:15" ht="15.95" customHeight="1">
      <c r="B25" s="58"/>
      <c r="C25" s="53"/>
      <c r="D25" s="24">
        <v>1</v>
      </c>
      <c r="E25" s="19">
        <v>0.53191489361702127</v>
      </c>
      <c r="F25" s="20">
        <v>0.67021276595744683</v>
      </c>
      <c r="G25" s="20">
        <v>0.24468085106382978</v>
      </c>
      <c r="H25" s="20">
        <v>0.24468085106382978</v>
      </c>
      <c r="I25" s="20">
        <v>0.37234042553191488</v>
      </c>
      <c r="J25" s="20">
        <v>0.40425531914893614</v>
      </c>
      <c r="K25" s="20">
        <v>0.2978723404255319</v>
      </c>
      <c r="L25" s="20">
        <v>0.36170212765957449</v>
      </c>
      <c r="M25" s="20">
        <v>3.1914893617021274E-2</v>
      </c>
      <c r="N25" s="20">
        <v>4.2553191489361701E-2</v>
      </c>
      <c r="O25" s="20">
        <v>0</v>
      </c>
    </row>
    <row r="26" spans="1:15" ht="15.95" customHeight="1">
      <c r="B26" s="58"/>
      <c r="C26" s="54" t="s">
        <v>106</v>
      </c>
      <c r="D26" s="21">
        <v>253</v>
      </c>
      <c r="E26" s="22">
        <v>129</v>
      </c>
      <c r="F26" s="23">
        <v>129</v>
      </c>
      <c r="G26" s="23">
        <v>59</v>
      </c>
      <c r="H26" s="23">
        <v>46</v>
      </c>
      <c r="I26" s="23">
        <v>59</v>
      </c>
      <c r="J26" s="23">
        <v>7</v>
      </c>
      <c r="K26" s="23">
        <v>19</v>
      </c>
      <c r="L26" s="23">
        <v>68</v>
      </c>
      <c r="M26" s="23">
        <v>25</v>
      </c>
      <c r="N26" s="23">
        <v>27</v>
      </c>
      <c r="O26" s="23">
        <v>10</v>
      </c>
    </row>
    <row r="27" spans="1:15" ht="15.95" customHeight="1">
      <c r="B27" s="58"/>
      <c r="C27" s="59"/>
      <c r="D27" s="18">
        <v>1</v>
      </c>
      <c r="E27" s="32">
        <v>0.50988142292490124</v>
      </c>
      <c r="F27" s="33">
        <v>0.50988142292490124</v>
      </c>
      <c r="G27" s="33">
        <v>0.233201581027668</v>
      </c>
      <c r="H27" s="33">
        <v>0.18181818181818182</v>
      </c>
      <c r="I27" s="33">
        <v>0.233201581027668</v>
      </c>
      <c r="J27" s="33">
        <v>2.766798418972332E-2</v>
      </c>
      <c r="K27" s="33">
        <v>7.5098814229249009E-2</v>
      </c>
      <c r="L27" s="33">
        <v>0.26877470355731226</v>
      </c>
      <c r="M27" s="33">
        <v>9.8814229249011856E-2</v>
      </c>
      <c r="N27" s="33">
        <v>0.1067193675889328</v>
      </c>
      <c r="O27" s="33">
        <v>3.9525691699604744E-2</v>
      </c>
    </row>
    <row r="28" spans="1:15" ht="15.95" customHeight="1">
      <c r="A28" s="38"/>
      <c r="B28" s="41"/>
      <c r="C28" s="47"/>
      <c r="D28" s="42"/>
      <c r="E28" s="42"/>
      <c r="F28" s="42"/>
      <c r="G28" s="42"/>
      <c r="H28" s="42"/>
      <c r="I28" s="42"/>
      <c r="J28" s="42"/>
      <c r="K28" s="42"/>
      <c r="L28" s="42"/>
      <c r="M28" s="42"/>
      <c r="N28" s="42"/>
      <c r="O28" s="42"/>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7200" priority="90" rank="1"/>
  </conditionalFormatting>
  <conditionalFormatting sqref="E11:O11">
    <cfRule type="top10" dxfId="7199" priority="89" rank="1"/>
  </conditionalFormatting>
  <conditionalFormatting sqref="E13:O13">
    <cfRule type="top10" dxfId="7198" priority="88" rank="1"/>
  </conditionalFormatting>
  <conditionalFormatting sqref="E15:O15">
    <cfRule type="top10" dxfId="7197" priority="87" rank="1"/>
  </conditionalFormatting>
  <conditionalFormatting sqref="E17:O17">
    <cfRule type="top10" dxfId="7196" priority="86" rank="1"/>
  </conditionalFormatting>
  <conditionalFormatting sqref="E19:O19">
    <cfRule type="top10" dxfId="7195" priority="85" rank="1"/>
  </conditionalFormatting>
  <conditionalFormatting sqref="E21:O21">
    <cfRule type="top10" dxfId="7194" priority="84" rank="1"/>
  </conditionalFormatting>
  <conditionalFormatting sqref="E23:O23">
    <cfRule type="top10" dxfId="7193" priority="83" rank="1"/>
  </conditionalFormatting>
  <conditionalFormatting sqref="E25:O25">
    <cfRule type="top10" dxfId="7192" priority="82" rank="1"/>
  </conditionalFormatting>
  <conditionalFormatting sqref="E27:O27">
    <cfRule type="top10" dxfId="7191" priority="81" rank="1"/>
  </conditionalFormatting>
  <conditionalFormatting sqref="E29:O29">
    <cfRule type="top10" dxfId="7190" priority="79" rank="1"/>
  </conditionalFormatting>
  <conditionalFormatting sqref="E31:O31">
    <cfRule type="top10" dxfId="7189" priority="78" rank="1"/>
  </conditionalFormatting>
  <conditionalFormatting sqref="E33:O33">
    <cfRule type="top10" dxfId="7188" priority="77" rank="1"/>
  </conditionalFormatting>
  <conditionalFormatting sqref="E35:O35">
    <cfRule type="top10" dxfId="7187" priority="76" rank="1"/>
  </conditionalFormatting>
  <conditionalFormatting sqref="E37:O37">
    <cfRule type="top10" dxfId="7186" priority="75" rank="1"/>
  </conditionalFormatting>
  <conditionalFormatting sqref="E39:O39">
    <cfRule type="top10" dxfId="7185" priority="74" rank="1"/>
  </conditionalFormatting>
  <conditionalFormatting sqref="E41:O41">
    <cfRule type="top10" dxfId="7184" priority="73" rank="1"/>
  </conditionalFormatting>
  <conditionalFormatting sqref="E43:O43">
    <cfRule type="top10" dxfId="7183" priority="72" rank="1"/>
  </conditionalFormatting>
  <conditionalFormatting sqref="E45:O45">
    <cfRule type="top10" dxfId="7182" priority="71" rank="1"/>
  </conditionalFormatting>
  <conditionalFormatting sqref="E47:O47">
    <cfRule type="top10" dxfId="7181" priority="70" rank="1"/>
  </conditionalFormatting>
  <conditionalFormatting sqref="E49:O49">
    <cfRule type="top10" dxfId="7180" priority="69" rank="1"/>
  </conditionalFormatting>
  <conditionalFormatting sqref="E51:O51">
    <cfRule type="top10" dxfId="7179" priority="68" rank="1"/>
  </conditionalFormatting>
  <conditionalFormatting sqref="E53:O53">
    <cfRule type="top10" dxfId="7178" priority="67" rank="1"/>
  </conditionalFormatting>
  <conditionalFormatting sqref="E55:O55">
    <cfRule type="top10" dxfId="7177" priority="66" rank="1"/>
  </conditionalFormatting>
  <conditionalFormatting sqref="E57:O57">
    <cfRule type="top10" dxfId="7176" priority="65" rank="1"/>
  </conditionalFormatting>
  <conditionalFormatting sqref="E59:O59">
    <cfRule type="top10" dxfId="7175" priority="64" rank="1"/>
  </conditionalFormatting>
  <conditionalFormatting sqref="E61:O61">
    <cfRule type="top10" dxfId="7174" priority="63" rank="1"/>
  </conditionalFormatting>
  <conditionalFormatting sqref="E63:O63">
    <cfRule type="top10" dxfId="7173" priority="62" rank="1"/>
  </conditionalFormatting>
  <conditionalFormatting sqref="E65:O65">
    <cfRule type="top10" dxfId="7172" priority="61" rank="1"/>
  </conditionalFormatting>
  <conditionalFormatting sqref="E67:O67">
    <cfRule type="top10" dxfId="7171" priority="60" rank="1"/>
  </conditionalFormatting>
  <conditionalFormatting sqref="E69:O69">
    <cfRule type="top10" dxfId="7170" priority="59" rank="1"/>
  </conditionalFormatting>
  <conditionalFormatting sqref="E71:O71">
    <cfRule type="top10" dxfId="7169" priority="58" rank="1"/>
  </conditionalFormatting>
  <conditionalFormatting sqref="E73:O73">
    <cfRule type="top10" dxfId="7168" priority="57" rank="1"/>
  </conditionalFormatting>
  <conditionalFormatting sqref="E75:O75">
    <cfRule type="top10" dxfId="7167" priority="56" rank="1"/>
  </conditionalFormatting>
  <conditionalFormatting sqref="E77:O77">
    <cfRule type="top10" dxfId="7166" priority="55" rank="1"/>
  </conditionalFormatting>
  <conditionalFormatting sqref="E79:O79">
    <cfRule type="top10" dxfId="7165" priority="54" rank="1"/>
  </conditionalFormatting>
  <conditionalFormatting sqref="E81:O81">
    <cfRule type="top10" dxfId="7164" priority="53" rank="1"/>
  </conditionalFormatting>
  <conditionalFormatting sqref="E83:O83">
    <cfRule type="top10" dxfId="7163" priority="52" rank="1"/>
  </conditionalFormatting>
  <conditionalFormatting sqref="E85:O85">
    <cfRule type="top10" dxfId="7162" priority="51" rank="1"/>
  </conditionalFormatting>
  <conditionalFormatting sqref="E87:O87">
    <cfRule type="top10" dxfId="7161" priority="50" rank="1"/>
  </conditionalFormatting>
  <conditionalFormatting sqref="E89:O89">
    <cfRule type="top10" dxfId="7160" priority="49" rank="1"/>
  </conditionalFormatting>
  <conditionalFormatting sqref="E91:O91">
    <cfRule type="top10" dxfId="7159" priority="48" rank="1"/>
  </conditionalFormatting>
  <conditionalFormatting sqref="E93:O93">
    <cfRule type="top10" dxfId="7158" priority="47" rank="1"/>
  </conditionalFormatting>
  <conditionalFormatting sqref="E95:O95">
    <cfRule type="top10" dxfId="7157" priority="46" rank="1"/>
  </conditionalFormatting>
  <conditionalFormatting sqref="E97:O97">
    <cfRule type="top10" dxfId="7156" priority="45" rank="1"/>
  </conditionalFormatting>
  <conditionalFormatting sqref="E99:O99">
    <cfRule type="top10" dxfId="7155" priority="44" rank="1"/>
  </conditionalFormatting>
  <conditionalFormatting sqref="E101:O101">
    <cfRule type="top10" dxfId="7154" priority="43" rank="1"/>
  </conditionalFormatting>
  <conditionalFormatting sqref="E103:O103">
    <cfRule type="top10" dxfId="7153" priority="42" rank="1"/>
  </conditionalFormatting>
  <conditionalFormatting sqref="E105:O105">
    <cfRule type="top10" dxfId="7152" priority="41" rank="1"/>
  </conditionalFormatting>
  <conditionalFormatting sqref="E107:O107">
    <cfRule type="top10" dxfId="7151" priority="40" rank="1"/>
  </conditionalFormatting>
  <conditionalFormatting sqref="E109:O109">
    <cfRule type="top10" dxfId="7150" priority="39" rank="1"/>
  </conditionalFormatting>
  <conditionalFormatting sqref="E111:O111">
    <cfRule type="top10" dxfId="7149" priority="38" rank="1"/>
  </conditionalFormatting>
  <conditionalFormatting sqref="E113:O113">
    <cfRule type="top10" dxfId="7148" priority="37" rank="1"/>
  </conditionalFormatting>
  <conditionalFormatting sqref="E115:O115">
    <cfRule type="top10" dxfId="7147" priority="36" rank="1"/>
  </conditionalFormatting>
  <conditionalFormatting sqref="E117:O117">
    <cfRule type="top10" dxfId="7146" priority="35" rank="1"/>
  </conditionalFormatting>
  <conditionalFormatting sqref="E119:O119">
    <cfRule type="top10" dxfId="7145" priority="34" rank="1"/>
  </conditionalFormatting>
  <conditionalFormatting sqref="E121:O121">
    <cfRule type="top10" dxfId="7144" priority="33" rank="1"/>
  </conditionalFormatting>
  <conditionalFormatting sqref="E123:O123">
    <cfRule type="top10" dxfId="7143" priority="32" rank="1"/>
  </conditionalFormatting>
  <conditionalFormatting sqref="E125:O125">
    <cfRule type="top10" dxfId="7142" priority="31" rank="1"/>
  </conditionalFormatting>
  <conditionalFormatting sqref="E127:O127">
    <cfRule type="top10" dxfId="7141" priority="30" rank="1"/>
  </conditionalFormatting>
  <conditionalFormatting sqref="E129:O129">
    <cfRule type="top10" dxfId="7140" priority="29" rank="1"/>
  </conditionalFormatting>
  <conditionalFormatting sqref="E131:O131">
    <cfRule type="top10" dxfId="7139" priority="28" rank="1"/>
  </conditionalFormatting>
  <conditionalFormatting sqref="E133:O133">
    <cfRule type="top10" dxfId="7138" priority="27" rank="1"/>
  </conditionalFormatting>
  <conditionalFormatting sqref="E135:O135">
    <cfRule type="top10" dxfId="7137" priority="26" rank="1"/>
  </conditionalFormatting>
  <conditionalFormatting sqref="E137:O137">
    <cfRule type="top10" dxfId="7136" priority="25" rank="1"/>
  </conditionalFormatting>
  <conditionalFormatting sqref="E139:O139">
    <cfRule type="top10" dxfId="7135" priority="24" rank="1"/>
  </conditionalFormatting>
  <conditionalFormatting sqref="E141:O141">
    <cfRule type="top10" dxfId="7134" priority="23" rank="1"/>
  </conditionalFormatting>
  <conditionalFormatting sqref="E143:O143">
    <cfRule type="top10" dxfId="7133" priority="22" rank="1"/>
  </conditionalFormatting>
  <conditionalFormatting sqref="E145:O145">
    <cfRule type="top10" dxfId="7132" priority="21" rank="1"/>
  </conditionalFormatting>
  <conditionalFormatting sqref="E147:O147">
    <cfRule type="top10" dxfId="7131" priority="20" rank="1"/>
  </conditionalFormatting>
  <conditionalFormatting sqref="E149:O149">
    <cfRule type="top10" dxfId="7130" priority="19" rank="1"/>
  </conditionalFormatting>
  <conditionalFormatting sqref="E151:O151">
    <cfRule type="top10" dxfId="7129" priority="18" rank="1"/>
  </conditionalFormatting>
  <conditionalFormatting sqref="E153:O153">
    <cfRule type="top10" dxfId="7128" priority="17" rank="1"/>
  </conditionalFormatting>
  <conditionalFormatting sqref="E155:O155">
    <cfRule type="top10" dxfId="7127" priority="16" rank="1"/>
  </conditionalFormatting>
  <conditionalFormatting sqref="E157:O157">
    <cfRule type="top10" dxfId="7126" priority="15" rank="1"/>
  </conditionalFormatting>
  <conditionalFormatting sqref="E159:O159">
    <cfRule type="top10" dxfId="7125" priority="14" rank="1"/>
  </conditionalFormatting>
  <conditionalFormatting sqref="E161:O161">
    <cfRule type="top10" dxfId="7124" priority="13" rank="1"/>
  </conditionalFormatting>
  <conditionalFormatting sqref="E163:O163">
    <cfRule type="top10" dxfId="7123" priority="12" rank="1"/>
  </conditionalFormatting>
  <conditionalFormatting sqref="E165:O165">
    <cfRule type="top10" dxfId="7122" priority="11" rank="1"/>
  </conditionalFormatting>
  <conditionalFormatting sqref="E167:O167">
    <cfRule type="top10" dxfId="7121" priority="10" rank="1"/>
  </conditionalFormatting>
  <conditionalFormatting sqref="E169:O169">
    <cfRule type="top10" dxfId="7120" priority="9" rank="1"/>
  </conditionalFormatting>
  <conditionalFormatting sqref="E171:O171">
    <cfRule type="top10" dxfId="7119" priority="8" rank="1"/>
  </conditionalFormatting>
  <conditionalFormatting sqref="E173:O173">
    <cfRule type="top10" dxfId="7118" priority="7" rank="1"/>
  </conditionalFormatting>
  <conditionalFormatting sqref="E175:O175">
    <cfRule type="top10" dxfId="7117" priority="6" rank="1"/>
  </conditionalFormatting>
  <conditionalFormatting sqref="E177:O177">
    <cfRule type="top10" dxfId="7116" priority="5" rank="1"/>
  </conditionalFormatting>
  <conditionalFormatting sqref="E179:O179">
    <cfRule type="top10" dxfId="7115" priority="4" rank="1"/>
  </conditionalFormatting>
  <conditionalFormatting sqref="E181:O181">
    <cfRule type="top10" dxfId="7114" priority="3" rank="1"/>
  </conditionalFormatting>
  <conditionalFormatting sqref="E183:O183">
    <cfRule type="top10" dxfId="7113" priority="2" rank="1"/>
  </conditionalFormatting>
  <conditionalFormatting sqref="E185:O185">
    <cfRule type="top10" dxfId="711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309</v>
      </c>
    </row>
    <row r="3" spans="1:15" ht="15" customHeight="1">
      <c r="B3" s="4"/>
    </row>
    <row r="4" spans="1:15" ht="15" customHeight="1">
      <c r="B4" s="4" t="s">
        <v>52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1926</v>
      </c>
      <c r="E8" s="16">
        <v>297</v>
      </c>
      <c r="F8" s="17">
        <v>296</v>
      </c>
      <c r="G8" s="17">
        <v>350</v>
      </c>
      <c r="H8" s="17">
        <v>97</v>
      </c>
      <c r="I8" s="17">
        <v>301</v>
      </c>
      <c r="J8" s="17">
        <v>119</v>
      </c>
      <c r="K8" s="17">
        <v>421</v>
      </c>
      <c r="L8" s="17">
        <v>54</v>
      </c>
      <c r="M8" s="17">
        <v>540</v>
      </c>
      <c r="N8" s="17">
        <v>240</v>
      </c>
      <c r="O8" s="17">
        <v>254</v>
      </c>
    </row>
    <row r="9" spans="1:15" ht="15.95" customHeight="1">
      <c r="B9" s="50"/>
      <c r="C9" s="51"/>
      <c r="D9" s="18">
        <v>1</v>
      </c>
      <c r="E9" s="32">
        <v>0.154</v>
      </c>
      <c r="F9" s="33">
        <v>0.154</v>
      </c>
      <c r="G9" s="33">
        <v>0.182</v>
      </c>
      <c r="H9" s="33">
        <v>0.05</v>
      </c>
      <c r="I9" s="33">
        <v>0.156</v>
      </c>
      <c r="J9" s="33">
        <v>6.2E-2</v>
      </c>
      <c r="K9" s="33">
        <v>0.219</v>
      </c>
      <c r="L9" s="33">
        <v>2.8000000000000001E-2</v>
      </c>
      <c r="M9" s="33">
        <v>0.28000000000000003</v>
      </c>
      <c r="N9" s="33">
        <v>0.125</v>
      </c>
      <c r="O9" s="33">
        <v>0.13200000000000001</v>
      </c>
    </row>
    <row r="10" spans="1:15" ht="15.95" customHeight="1">
      <c r="B10" s="57" t="s">
        <v>495</v>
      </c>
      <c r="C10" s="52" t="s">
        <v>189</v>
      </c>
      <c r="D10" s="34">
        <v>707</v>
      </c>
      <c r="E10" s="35">
        <v>83</v>
      </c>
      <c r="F10" s="36">
        <v>86</v>
      </c>
      <c r="G10" s="36">
        <v>104</v>
      </c>
      <c r="H10" s="36">
        <v>21</v>
      </c>
      <c r="I10" s="36">
        <v>90</v>
      </c>
      <c r="J10" s="36">
        <v>27</v>
      </c>
      <c r="K10" s="36">
        <v>134</v>
      </c>
      <c r="L10" s="36">
        <v>13</v>
      </c>
      <c r="M10" s="36">
        <v>278</v>
      </c>
      <c r="N10" s="36">
        <v>66</v>
      </c>
      <c r="O10" s="36">
        <v>83</v>
      </c>
    </row>
    <row r="11" spans="1:15" ht="15.95" customHeight="1">
      <c r="B11" s="58"/>
      <c r="C11" s="53"/>
      <c r="D11" s="18">
        <v>1</v>
      </c>
      <c r="E11" s="19">
        <v>0.1173974540311174</v>
      </c>
      <c r="F11" s="20">
        <v>0.12164073550212164</v>
      </c>
      <c r="G11" s="20">
        <v>0.1471004243281471</v>
      </c>
      <c r="H11" s="20">
        <v>2.9702970297029702E-2</v>
      </c>
      <c r="I11" s="20">
        <v>0.12729844413012731</v>
      </c>
      <c r="J11" s="20">
        <v>3.818953323903819E-2</v>
      </c>
      <c r="K11" s="20">
        <v>0.18953323903818953</v>
      </c>
      <c r="L11" s="20">
        <v>1.8387553041018388E-2</v>
      </c>
      <c r="M11" s="20">
        <v>0.39321074964639319</v>
      </c>
      <c r="N11" s="20">
        <v>9.3352192362093356E-2</v>
      </c>
      <c r="O11" s="20">
        <v>0.1173974540311174</v>
      </c>
    </row>
    <row r="12" spans="1:15" ht="15.95" customHeight="1">
      <c r="B12" s="58"/>
      <c r="C12" s="54" t="s">
        <v>190</v>
      </c>
      <c r="D12" s="21">
        <v>444</v>
      </c>
      <c r="E12" s="22">
        <v>77</v>
      </c>
      <c r="F12" s="23">
        <v>68</v>
      </c>
      <c r="G12" s="23">
        <v>93</v>
      </c>
      <c r="H12" s="23">
        <v>25</v>
      </c>
      <c r="I12" s="23">
        <v>76</v>
      </c>
      <c r="J12" s="23">
        <v>36</v>
      </c>
      <c r="K12" s="23">
        <v>102</v>
      </c>
      <c r="L12" s="23">
        <v>11</v>
      </c>
      <c r="M12" s="23">
        <v>110</v>
      </c>
      <c r="N12" s="23">
        <v>69</v>
      </c>
      <c r="O12" s="23">
        <v>44</v>
      </c>
    </row>
    <row r="13" spans="1:15" ht="15.95" customHeight="1">
      <c r="B13" s="58"/>
      <c r="C13" s="53"/>
      <c r="D13" s="24">
        <v>1</v>
      </c>
      <c r="E13" s="19">
        <v>0.17342342342342343</v>
      </c>
      <c r="F13" s="20">
        <v>0.15315315315315314</v>
      </c>
      <c r="G13" s="20">
        <v>0.20945945945945946</v>
      </c>
      <c r="H13" s="20">
        <v>5.6306306306306307E-2</v>
      </c>
      <c r="I13" s="20">
        <v>0.17117117117117117</v>
      </c>
      <c r="J13" s="20">
        <v>8.1081081081081086E-2</v>
      </c>
      <c r="K13" s="20">
        <v>0.22972972972972974</v>
      </c>
      <c r="L13" s="20">
        <v>2.4774774774774775E-2</v>
      </c>
      <c r="M13" s="20">
        <v>0.24774774774774774</v>
      </c>
      <c r="N13" s="20">
        <v>0.1554054054054054</v>
      </c>
      <c r="O13" s="20">
        <v>9.90990990990991E-2</v>
      </c>
    </row>
    <row r="14" spans="1:15" ht="15.95" customHeight="1">
      <c r="B14" s="58"/>
      <c r="C14" s="54" t="s">
        <v>191</v>
      </c>
      <c r="D14" s="21">
        <v>427</v>
      </c>
      <c r="E14" s="22">
        <v>60</v>
      </c>
      <c r="F14" s="23">
        <v>51</v>
      </c>
      <c r="G14" s="23">
        <v>62</v>
      </c>
      <c r="H14" s="23">
        <v>18</v>
      </c>
      <c r="I14" s="23">
        <v>59</v>
      </c>
      <c r="J14" s="23">
        <v>17</v>
      </c>
      <c r="K14" s="23">
        <v>103</v>
      </c>
      <c r="L14" s="23">
        <v>7</v>
      </c>
      <c r="M14" s="23">
        <v>134</v>
      </c>
      <c r="N14" s="23">
        <v>51</v>
      </c>
      <c r="O14" s="23">
        <v>52</v>
      </c>
    </row>
    <row r="15" spans="1:15" ht="15.95" customHeight="1">
      <c r="B15" s="58"/>
      <c r="C15" s="53"/>
      <c r="D15" s="24">
        <v>1</v>
      </c>
      <c r="E15" s="19">
        <v>0.14051522248243559</v>
      </c>
      <c r="F15" s="20">
        <v>0.11943793911007025</v>
      </c>
      <c r="G15" s="20">
        <v>0.14519906323185011</v>
      </c>
      <c r="H15" s="20">
        <v>4.2154566744730677E-2</v>
      </c>
      <c r="I15" s="20">
        <v>0.13817330210772832</v>
      </c>
      <c r="J15" s="20">
        <v>3.9812646370023422E-2</v>
      </c>
      <c r="K15" s="20">
        <v>0.24121779859484777</v>
      </c>
      <c r="L15" s="20">
        <v>1.6393442622950821E-2</v>
      </c>
      <c r="M15" s="20">
        <v>0.31381733021077285</v>
      </c>
      <c r="N15" s="20">
        <v>0.11943793911007025</v>
      </c>
      <c r="O15" s="20">
        <v>0.12177985948477751</v>
      </c>
    </row>
    <row r="16" spans="1:15" ht="15.95" customHeight="1">
      <c r="B16" s="58"/>
      <c r="C16" s="54" t="s">
        <v>192</v>
      </c>
      <c r="D16" s="21">
        <v>40</v>
      </c>
      <c r="E16" s="22">
        <v>9</v>
      </c>
      <c r="F16" s="23">
        <v>8</v>
      </c>
      <c r="G16" s="23">
        <v>11</v>
      </c>
      <c r="H16" s="23">
        <v>3</v>
      </c>
      <c r="I16" s="23">
        <v>11</v>
      </c>
      <c r="J16" s="23">
        <v>7</v>
      </c>
      <c r="K16" s="23">
        <v>14</v>
      </c>
      <c r="L16" s="23">
        <v>0</v>
      </c>
      <c r="M16" s="23">
        <v>8</v>
      </c>
      <c r="N16" s="23">
        <v>4</v>
      </c>
      <c r="O16" s="23">
        <v>1</v>
      </c>
    </row>
    <row r="17" spans="1:15" ht="15.95" customHeight="1">
      <c r="B17" s="58"/>
      <c r="C17" s="53"/>
      <c r="D17" s="24">
        <v>1</v>
      </c>
      <c r="E17" s="19">
        <v>0.22500000000000001</v>
      </c>
      <c r="F17" s="20">
        <v>0.2</v>
      </c>
      <c r="G17" s="20">
        <v>0.27500000000000002</v>
      </c>
      <c r="H17" s="20">
        <v>7.4999999999999997E-2</v>
      </c>
      <c r="I17" s="20">
        <v>0.27500000000000002</v>
      </c>
      <c r="J17" s="20">
        <v>0.17499999999999999</v>
      </c>
      <c r="K17" s="20">
        <v>0.35</v>
      </c>
      <c r="L17" s="20">
        <v>0</v>
      </c>
      <c r="M17" s="20">
        <v>0.2</v>
      </c>
      <c r="N17" s="20">
        <v>0.1</v>
      </c>
      <c r="O17" s="20">
        <v>2.5000000000000001E-2</v>
      </c>
    </row>
    <row r="18" spans="1:15" ht="15.95" customHeight="1">
      <c r="B18" s="58"/>
      <c r="C18" s="54" t="s">
        <v>193</v>
      </c>
      <c r="D18" s="21">
        <v>98</v>
      </c>
      <c r="E18" s="22">
        <v>23</v>
      </c>
      <c r="F18" s="23">
        <v>29</v>
      </c>
      <c r="G18" s="23">
        <v>36</v>
      </c>
      <c r="H18" s="23">
        <v>7</v>
      </c>
      <c r="I18" s="23">
        <v>25</v>
      </c>
      <c r="J18" s="23">
        <v>10</v>
      </c>
      <c r="K18" s="23">
        <v>37</v>
      </c>
      <c r="L18" s="23">
        <v>3</v>
      </c>
      <c r="M18" s="23">
        <v>11</v>
      </c>
      <c r="N18" s="23">
        <v>12</v>
      </c>
      <c r="O18" s="23">
        <v>7</v>
      </c>
    </row>
    <row r="19" spans="1:15" ht="15.95" customHeight="1">
      <c r="B19" s="58"/>
      <c r="C19" s="53"/>
      <c r="D19" s="24">
        <v>1</v>
      </c>
      <c r="E19" s="19">
        <v>0.23469387755102042</v>
      </c>
      <c r="F19" s="20">
        <v>0.29591836734693877</v>
      </c>
      <c r="G19" s="20">
        <v>0.36734693877551022</v>
      </c>
      <c r="H19" s="20">
        <v>7.1428571428571425E-2</v>
      </c>
      <c r="I19" s="20">
        <v>0.25510204081632654</v>
      </c>
      <c r="J19" s="20">
        <v>0.10204081632653061</v>
      </c>
      <c r="K19" s="20">
        <v>0.37755102040816324</v>
      </c>
      <c r="L19" s="20">
        <v>3.0612244897959183E-2</v>
      </c>
      <c r="M19" s="20">
        <v>0.11224489795918367</v>
      </c>
      <c r="N19" s="20">
        <v>0.12244897959183673</v>
      </c>
      <c r="O19" s="20">
        <v>7.1428571428571425E-2</v>
      </c>
    </row>
    <row r="20" spans="1:15" ht="15.95" customHeight="1">
      <c r="B20" s="58"/>
      <c r="C20" s="54" t="s">
        <v>194</v>
      </c>
      <c r="D20" s="21">
        <v>45</v>
      </c>
      <c r="E20" s="22">
        <v>13</v>
      </c>
      <c r="F20" s="23">
        <v>15</v>
      </c>
      <c r="G20" s="23">
        <v>21</v>
      </c>
      <c r="H20" s="23">
        <v>5</v>
      </c>
      <c r="I20" s="23">
        <v>16</v>
      </c>
      <c r="J20" s="23">
        <v>7</v>
      </c>
      <c r="K20" s="23">
        <v>18</v>
      </c>
      <c r="L20" s="23">
        <v>3</v>
      </c>
      <c r="M20" s="23">
        <v>4</v>
      </c>
      <c r="N20" s="23">
        <v>3</v>
      </c>
      <c r="O20" s="23">
        <v>3</v>
      </c>
    </row>
    <row r="21" spans="1:15" ht="15.95" customHeight="1">
      <c r="B21" s="58"/>
      <c r="C21" s="53"/>
      <c r="D21" s="24">
        <v>1</v>
      </c>
      <c r="E21" s="19">
        <v>0.28888888888888886</v>
      </c>
      <c r="F21" s="20">
        <v>0.33333333333333331</v>
      </c>
      <c r="G21" s="20">
        <v>0.46666666666666667</v>
      </c>
      <c r="H21" s="20">
        <v>0.1111111111111111</v>
      </c>
      <c r="I21" s="20">
        <v>0.35555555555555557</v>
      </c>
      <c r="J21" s="20">
        <v>0.15555555555555556</v>
      </c>
      <c r="K21" s="20">
        <v>0.4</v>
      </c>
      <c r="L21" s="20">
        <v>6.6666666666666666E-2</v>
      </c>
      <c r="M21" s="20">
        <v>8.8888888888888892E-2</v>
      </c>
      <c r="N21" s="20">
        <v>6.6666666666666666E-2</v>
      </c>
      <c r="O21" s="20">
        <v>6.6666666666666666E-2</v>
      </c>
    </row>
    <row r="22" spans="1:15" ht="15.95" customHeight="1">
      <c r="B22" s="58"/>
      <c r="C22" s="54" t="s">
        <v>195</v>
      </c>
      <c r="D22" s="21">
        <v>152</v>
      </c>
      <c r="E22" s="22">
        <v>28</v>
      </c>
      <c r="F22" s="23">
        <v>28</v>
      </c>
      <c r="G22" s="23">
        <v>45</v>
      </c>
      <c r="H22" s="23">
        <v>11</v>
      </c>
      <c r="I22" s="23">
        <v>33</v>
      </c>
      <c r="J22" s="23">
        <v>11</v>
      </c>
      <c r="K22" s="23">
        <v>57</v>
      </c>
      <c r="L22" s="23">
        <v>7</v>
      </c>
      <c r="M22" s="23">
        <v>33</v>
      </c>
      <c r="N22" s="23">
        <v>11</v>
      </c>
      <c r="O22" s="23">
        <v>14</v>
      </c>
    </row>
    <row r="23" spans="1:15" ht="15.95" customHeight="1">
      <c r="B23" s="58"/>
      <c r="C23" s="53"/>
      <c r="D23" s="24">
        <v>1</v>
      </c>
      <c r="E23" s="19">
        <v>0.18421052631578946</v>
      </c>
      <c r="F23" s="20">
        <v>0.18421052631578946</v>
      </c>
      <c r="G23" s="20">
        <v>0.29605263157894735</v>
      </c>
      <c r="H23" s="20">
        <v>7.2368421052631582E-2</v>
      </c>
      <c r="I23" s="20">
        <v>0.21710526315789475</v>
      </c>
      <c r="J23" s="20">
        <v>7.2368421052631582E-2</v>
      </c>
      <c r="K23" s="20">
        <v>0.375</v>
      </c>
      <c r="L23" s="20">
        <v>4.6052631578947366E-2</v>
      </c>
      <c r="M23" s="20">
        <v>0.21710526315789475</v>
      </c>
      <c r="N23" s="20">
        <v>7.2368421052631582E-2</v>
      </c>
      <c r="O23" s="20">
        <v>9.2105263157894732E-2</v>
      </c>
    </row>
    <row r="24" spans="1:15" ht="15.95" customHeight="1">
      <c r="B24" s="58"/>
      <c r="C24" s="54" t="s">
        <v>196</v>
      </c>
      <c r="D24" s="21">
        <v>94</v>
      </c>
      <c r="E24" s="22">
        <v>30</v>
      </c>
      <c r="F24" s="23">
        <v>33</v>
      </c>
      <c r="G24" s="23">
        <v>35</v>
      </c>
      <c r="H24" s="23">
        <v>13</v>
      </c>
      <c r="I24" s="23">
        <v>27</v>
      </c>
      <c r="J24" s="23">
        <v>16</v>
      </c>
      <c r="K24" s="23">
        <v>45</v>
      </c>
      <c r="L24" s="23">
        <v>6</v>
      </c>
      <c r="M24" s="23">
        <v>9</v>
      </c>
      <c r="N24" s="23">
        <v>13</v>
      </c>
      <c r="O24" s="23">
        <v>3</v>
      </c>
    </row>
    <row r="25" spans="1:15" ht="15.95" customHeight="1">
      <c r="B25" s="58"/>
      <c r="C25" s="53"/>
      <c r="D25" s="24">
        <v>1</v>
      </c>
      <c r="E25" s="19">
        <v>0.31914893617021278</v>
      </c>
      <c r="F25" s="20">
        <v>0.35106382978723405</v>
      </c>
      <c r="G25" s="20">
        <v>0.37234042553191488</v>
      </c>
      <c r="H25" s="20">
        <v>0.13829787234042554</v>
      </c>
      <c r="I25" s="20">
        <v>0.28723404255319152</v>
      </c>
      <c r="J25" s="20">
        <v>0.1702127659574468</v>
      </c>
      <c r="K25" s="20">
        <v>0.47872340425531917</v>
      </c>
      <c r="L25" s="20">
        <v>6.3829787234042548E-2</v>
      </c>
      <c r="M25" s="20">
        <v>9.5744680851063829E-2</v>
      </c>
      <c r="N25" s="20">
        <v>0.13829787234042554</v>
      </c>
      <c r="O25" s="20">
        <v>3.1914893617021274E-2</v>
      </c>
    </row>
    <row r="26" spans="1:15" ht="15.95" customHeight="1">
      <c r="B26" s="58"/>
      <c r="C26" s="54" t="s">
        <v>106</v>
      </c>
      <c r="D26" s="21">
        <v>253</v>
      </c>
      <c r="E26" s="22">
        <v>54</v>
      </c>
      <c r="F26" s="23">
        <v>45</v>
      </c>
      <c r="G26" s="23">
        <v>47</v>
      </c>
      <c r="H26" s="23">
        <v>18</v>
      </c>
      <c r="I26" s="23">
        <v>39</v>
      </c>
      <c r="J26" s="23">
        <v>31</v>
      </c>
      <c r="K26" s="23">
        <v>46</v>
      </c>
      <c r="L26" s="23">
        <v>21</v>
      </c>
      <c r="M26" s="23">
        <v>51</v>
      </c>
      <c r="N26" s="23">
        <v>46</v>
      </c>
      <c r="O26" s="23">
        <v>29</v>
      </c>
    </row>
    <row r="27" spans="1:15" ht="15.95" customHeight="1">
      <c r="B27" s="58"/>
      <c r="C27" s="59"/>
      <c r="D27" s="18">
        <v>1</v>
      </c>
      <c r="E27" s="32">
        <v>0.2134387351778656</v>
      </c>
      <c r="F27" s="33">
        <v>0.17786561264822134</v>
      </c>
      <c r="G27" s="33">
        <v>0.1857707509881423</v>
      </c>
      <c r="H27" s="33">
        <v>7.1146245059288543E-2</v>
      </c>
      <c r="I27" s="33">
        <v>0.1541501976284585</v>
      </c>
      <c r="J27" s="33">
        <v>0.1225296442687747</v>
      </c>
      <c r="K27" s="33">
        <v>0.18181818181818182</v>
      </c>
      <c r="L27" s="33">
        <v>8.3003952569169967E-2</v>
      </c>
      <c r="M27" s="33">
        <v>0.20158102766798419</v>
      </c>
      <c r="N27" s="33">
        <v>0.18181818181818182</v>
      </c>
      <c r="O27" s="33">
        <v>0.11462450592885376</v>
      </c>
    </row>
    <row r="28" spans="1:15" ht="15.95" customHeight="1">
      <c r="A28" s="38"/>
      <c r="B28" s="41"/>
      <c r="C28" s="47"/>
      <c r="D28" s="42"/>
      <c r="E28" s="42"/>
      <c r="F28" s="42"/>
      <c r="G28" s="42"/>
      <c r="H28" s="42"/>
      <c r="I28" s="42"/>
      <c r="J28" s="42"/>
      <c r="K28" s="42"/>
      <c r="L28" s="42"/>
      <c r="M28" s="42"/>
      <c r="N28" s="42"/>
      <c r="O28" s="42"/>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7111" priority="90" rank="1"/>
  </conditionalFormatting>
  <conditionalFormatting sqref="E11:O11">
    <cfRule type="top10" dxfId="7110" priority="89" rank="1"/>
  </conditionalFormatting>
  <conditionalFormatting sqref="E13:O13">
    <cfRule type="top10" dxfId="7109" priority="88" rank="1"/>
  </conditionalFormatting>
  <conditionalFormatting sqref="E15:O15">
    <cfRule type="top10" dxfId="7108" priority="87" rank="1"/>
  </conditionalFormatting>
  <conditionalFormatting sqref="E17:O17">
    <cfRule type="top10" dxfId="7107" priority="86" rank="1"/>
  </conditionalFormatting>
  <conditionalFormatting sqref="E19:O19">
    <cfRule type="top10" dxfId="7106" priority="85" rank="1"/>
  </conditionalFormatting>
  <conditionalFormatting sqref="E21:O21">
    <cfRule type="top10" dxfId="7105" priority="84" rank="1"/>
  </conditionalFormatting>
  <conditionalFormatting sqref="E23:O23">
    <cfRule type="top10" dxfId="7104" priority="83" rank="1"/>
  </conditionalFormatting>
  <conditionalFormatting sqref="E25:O25">
    <cfRule type="top10" dxfId="7103" priority="82" rank="1"/>
  </conditionalFormatting>
  <conditionalFormatting sqref="E27:O27">
    <cfRule type="top10" dxfId="7102" priority="81" rank="1"/>
  </conditionalFormatting>
  <conditionalFormatting sqref="E29:O29">
    <cfRule type="top10" dxfId="7101" priority="79" rank="1"/>
  </conditionalFormatting>
  <conditionalFormatting sqref="E31:O31">
    <cfRule type="top10" dxfId="7100" priority="78" rank="1"/>
  </conditionalFormatting>
  <conditionalFormatting sqref="E33:O33">
    <cfRule type="top10" dxfId="7099" priority="77" rank="1"/>
  </conditionalFormatting>
  <conditionalFormatting sqref="E35:O35">
    <cfRule type="top10" dxfId="7098" priority="76" rank="1"/>
  </conditionalFormatting>
  <conditionalFormatting sqref="E37:O37">
    <cfRule type="top10" dxfId="7097" priority="75" rank="1"/>
  </conditionalFormatting>
  <conditionalFormatting sqref="E39:O39">
    <cfRule type="top10" dxfId="7096" priority="74" rank="1"/>
  </conditionalFormatting>
  <conditionalFormatting sqref="E41:O41">
    <cfRule type="top10" dxfId="7095" priority="73" rank="1"/>
  </conditionalFormatting>
  <conditionalFormatting sqref="E43:O43">
    <cfRule type="top10" dxfId="7094" priority="72" rank="1"/>
  </conditionalFormatting>
  <conditionalFormatting sqref="E45:O45">
    <cfRule type="top10" dxfId="7093" priority="71" rank="1"/>
  </conditionalFormatting>
  <conditionalFormatting sqref="E47:O47">
    <cfRule type="top10" dxfId="7092" priority="70" rank="1"/>
  </conditionalFormatting>
  <conditionalFormatting sqref="E49:O49">
    <cfRule type="top10" dxfId="7091" priority="69" rank="1"/>
  </conditionalFormatting>
  <conditionalFormatting sqref="E51:O51">
    <cfRule type="top10" dxfId="7090" priority="68" rank="1"/>
  </conditionalFormatting>
  <conditionalFormatting sqref="E53:O53">
    <cfRule type="top10" dxfId="7089" priority="67" rank="1"/>
  </conditionalFormatting>
  <conditionalFormatting sqref="E55:O55">
    <cfRule type="top10" dxfId="7088" priority="66" rank="1"/>
  </conditionalFormatting>
  <conditionalFormatting sqref="E57:O57">
    <cfRule type="top10" dxfId="7087" priority="65" rank="1"/>
  </conditionalFormatting>
  <conditionalFormatting sqref="E59:O59">
    <cfRule type="top10" dxfId="7086" priority="64" rank="1"/>
  </conditionalFormatting>
  <conditionalFormatting sqref="E61:O61">
    <cfRule type="top10" dxfId="7085" priority="63" rank="1"/>
  </conditionalFormatting>
  <conditionalFormatting sqref="E63:O63">
    <cfRule type="top10" dxfId="7084" priority="62" rank="1"/>
  </conditionalFormatting>
  <conditionalFormatting sqref="E65:O65">
    <cfRule type="top10" dxfId="7083" priority="61" rank="1"/>
  </conditionalFormatting>
  <conditionalFormatting sqref="E67:O67">
    <cfRule type="top10" dxfId="7082" priority="60" rank="1"/>
  </conditionalFormatting>
  <conditionalFormatting sqref="E69:O69">
    <cfRule type="top10" dxfId="7081" priority="59" rank="1"/>
  </conditionalFormatting>
  <conditionalFormatting sqref="E71:O71">
    <cfRule type="top10" dxfId="7080" priority="58" rank="1"/>
  </conditionalFormatting>
  <conditionalFormatting sqref="E73:O73">
    <cfRule type="top10" dxfId="7079" priority="57" rank="1"/>
  </conditionalFormatting>
  <conditionalFormatting sqref="E75:O75">
    <cfRule type="top10" dxfId="7078" priority="56" rank="1"/>
  </conditionalFormatting>
  <conditionalFormatting sqref="E77:O77">
    <cfRule type="top10" dxfId="7077" priority="55" rank="1"/>
  </conditionalFormatting>
  <conditionalFormatting sqref="E79:O79">
    <cfRule type="top10" dxfId="7076" priority="54" rank="1"/>
  </conditionalFormatting>
  <conditionalFormatting sqref="E81:O81">
    <cfRule type="top10" dxfId="7075" priority="53" rank="1"/>
  </conditionalFormatting>
  <conditionalFormatting sqref="E83:O83">
    <cfRule type="top10" dxfId="7074" priority="52" rank="1"/>
  </conditionalFormatting>
  <conditionalFormatting sqref="E85:O85">
    <cfRule type="top10" dxfId="7073" priority="51" rank="1"/>
  </conditionalFormatting>
  <conditionalFormatting sqref="E87:O87">
    <cfRule type="top10" dxfId="7072" priority="50" rank="1"/>
  </conditionalFormatting>
  <conditionalFormatting sqref="E89:O89">
    <cfRule type="top10" dxfId="7071" priority="49" rank="1"/>
  </conditionalFormatting>
  <conditionalFormatting sqref="E91:O91">
    <cfRule type="top10" dxfId="7070" priority="48" rank="1"/>
  </conditionalFormatting>
  <conditionalFormatting sqref="E93:O93">
    <cfRule type="top10" dxfId="7069" priority="47" rank="1"/>
  </conditionalFormatting>
  <conditionalFormatting sqref="E95:O95">
    <cfRule type="top10" dxfId="7068" priority="46" rank="1"/>
  </conditionalFormatting>
  <conditionalFormatting sqref="E97:O97">
    <cfRule type="top10" dxfId="7067" priority="45" rank="1"/>
  </conditionalFormatting>
  <conditionalFormatting sqref="E99:O99">
    <cfRule type="top10" dxfId="7066" priority="44" rank="1"/>
  </conditionalFormatting>
  <conditionalFormatting sqref="E101:O101">
    <cfRule type="top10" dxfId="7065" priority="43" rank="1"/>
  </conditionalFormatting>
  <conditionalFormatting sqref="E103:O103">
    <cfRule type="top10" dxfId="7064" priority="42" rank="1"/>
  </conditionalFormatting>
  <conditionalFormatting sqref="E105:O105">
    <cfRule type="top10" dxfId="7063" priority="41" rank="1"/>
  </conditionalFormatting>
  <conditionalFormatting sqref="E107:O107">
    <cfRule type="top10" dxfId="7062" priority="40" rank="1"/>
  </conditionalFormatting>
  <conditionalFormatting sqref="E109:O109">
    <cfRule type="top10" dxfId="7061" priority="39" rank="1"/>
  </conditionalFormatting>
  <conditionalFormatting sqref="E111:O111">
    <cfRule type="top10" dxfId="7060" priority="38" rank="1"/>
  </conditionalFormatting>
  <conditionalFormatting sqref="E113:O113">
    <cfRule type="top10" dxfId="7059" priority="37" rank="1"/>
  </conditionalFormatting>
  <conditionalFormatting sqref="E115:O115">
    <cfRule type="top10" dxfId="7058" priority="36" rank="1"/>
  </conditionalFormatting>
  <conditionalFormatting sqref="E117:O117">
    <cfRule type="top10" dxfId="7057" priority="35" rank="1"/>
  </conditionalFormatting>
  <conditionalFormatting sqref="E119:O119">
    <cfRule type="top10" dxfId="7056" priority="34" rank="1"/>
  </conditionalFormatting>
  <conditionalFormatting sqref="E121:O121">
    <cfRule type="top10" dxfId="7055" priority="33" rank="1"/>
  </conditionalFormatting>
  <conditionalFormatting sqref="E123:O123">
    <cfRule type="top10" dxfId="7054" priority="32" rank="1"/>
  </conditionalFormatting>
  <conditionalFormatting sqref="E125:O125">
    <cfRule type="top10" dxfId="7053" priority="31" rank="1"/>
  </conditionalFormatting>
  <conditionalFormatting sqref="E127:O127">
    <cfRule type="top10" dxfId="7052" priority="30" rank="1"/>
  </conditionalFormatting>
  <conditionalFormatting sqref="E129:O129">
    <cfRule type="top10" dxfId="7051" priority="29" rank="1"/>
  </conditionalFormatting>
  <conditionalFormatting sqref="E131:O131">
    <cfRule type="top10" dxfId="7050" priority="28" rank="1"/>
  </conditionalFormatting>
  <conditionalFormatting sqref="E133:O133">
    <cfRule type="top10" dxfId="7049" priority="27" rank="1"/>
  </conditionalFormatting>
  <conditionalFormatting sqref="E135:O135">
    <cfRule type="top10" dxfId="7048" priority="26" rank="1"/>
  </conditionalFormatting>
  <conditionalFormatting sqref="E137:O137">
    <cfRule type="top10" dxfId="7047" priority="25" rank="1"/>
  </conditionalFormatting>
  <conditionalFormatting sqref="E139:O139">
    <cfRule type="top10" dxfId="7046" priority="24" rank="1"/>
  </conditionalFormatting>
  <conditionalFormatting sqref="E141:O141">
    <cfRule type="top10" dxfId="7045" priority="23" rank="1"/>
  </conditionalFormatting>
  <conditionalFormatting sqref="E143:O143">
    <cfRule type="top10" dxfId="7044" priority="22" rank="1"/>
  </conditionalFormatting>
  <conditionalFormatting sqref="E145:O145">
    <cfRule type="top10" dxfId="7043" priority="21" rank="1"/>
  </conditionalFormatting>
  <conditionalFormatting sqref="E147:O147">
    <cfRule type="top10" dxfId="7042" priority="20" rank="1"/>
  </conditionalFormatting>
  <conditionalFormatting sqref="E149:O149">
    <cfRule type="top10" dxfId="7041" priority="19" rank="1"/>
  </conditionalFormatting>
  <conditionalFormatting sqref="E151:O151">
    <cfRule type="top10" dxfId="7040" priority="18" rank="1"/>
  </conditionalFormatting>
  <conditionalFormatting sqref="E153:O153">
    <cfRule type="top10" dxfId="7039" priority="17" rank="1"/>
  </conditionalFormatting>
  <conditionalFormatting sqref="E155:O155">
    <cfRule type="top10" dxfId="7038" priority="16" rank="1"/>
  </conditionalFormatting>
  <conditionalFormatting sqref="E157:O157">
    <cfRule type="top10" dxfId="7037" priority="15" rank="1"/>
  </conditionalFormatting>
  <conditionalFormatting sqref="E159:O159">
    <cfRule type="top10" dxfId="7036" priority="14" rank="1"/>
  </conditionalFormatting>
  <conditionalFormatting sqref="E161:O161">
    <cfRule type="top10" dxfId="7035" priority="13" rank="1"/>
  </conditionalFormatting>
  <conditionalFormatting sqref="E163:O163">
    <cfRule type="top10" dxfId="7034" priority="12" rank="1"/>
  </conditionalFormatting>
  <conditionalFormatting sqref="E165:O165">
    <cfRule type="top10" dxfId="7033" priority="11" rank="1"/>
  </conditionalFormatting>
  <conditionalFormatting sqref="E167:O167">
    <cfRule type="top10" dxfId="7032" priority="10" rank="1"/>
  </conditionalFormatting>
  <conditionalFormatting sqref="E169:O169">
    <cfRule type="top10" dxfId="7031" priority="9" rank="1"/>
  </conditionalFormatting>
  <conditionalFormatting sqref="E171:O171">
    <cfRule type="top10" dxfId="7030" priority="8" rank="1"/>
  </conditionalFormatting>
  <conditionalFormatting sqref="E173:O173">
    <cfRule type="top10" dxfId="7029" priority="7" rank="1"/>
  </conditionalFormatting>
  <conditionalFormatting sqref="E175:O175">
    <cfRule type="top10" dxfId="7028" priority="6" rank="1"/>
  </conditionalFormatting>
  <conditionalFormatting sqref="E177:O177">
    <cfRule type="top10" dxfId="7027" priority="5" rank="1"/>
  </conditionalFormatting>
  <conditionalFormatting sqref="E179:O179">
    <cfRule type="top10" dxfId="7026" priority="4" rank="1"/>
  </conditionalFormatting>
  <conditionalFormatting sqref="E181:O181">
    <cfRule type="top10" dxfId="7025" priority="3" rank="1"/>
  </conditionalFormatting>
  <conditionalFormatting sqref="E183:O183">
    <cfRule type="top10" dxfId="7024" priority="2" rank="1"/>
  </conditionalFormatting>
  <conditionalFormatting sqref="E185:O185">
    <cfRule type="top10" dxfId="702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309</v>
      </c>
    </row>
    <row r="3" spans="1:14" ht="15" customHeight="1">
      <c r="B3" s="4"/>
    </row>
    <row r="4" spans="1:14" ht="15" customHeight="1">
      <c r="B4" s="4" t="s">
        <v>53</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1926</v>
      </c>
      <c r="E8" s="16">
        <v>181</v>
      </c>
      <c r="F8" s="17">
        <v>85</v>
      </c>
      <c r="G8" s="17">
        <v>59</v>
      </c>
      <c r="H8" s="17">
        <v>73</v>
      </c>
      <c r="I8" s="17">
        <v>188</v>
      </c>
      <c r="J8" s="17">
        <v>136</v>
      </c>
      <c r="K8" s="17">
        <v>42</v>
      </c>
      <c r="L8" s="17">
        <v>217</v>
      </c>
      <c r="M8" s="17">
        <v>190</v>
      </c>
      <c r="N8" s="17">
        <v>1234</v>
      </c>
    </row>
    <row r="9" spans="1:14" ht="15.95" customHeight="1">
      <c r="B9" s="50"/>
      <c r="C9" s="51"/>
      <c r="D9" s="18">
        <v>1</v>
      </c>
      <c r="E9" s="32">
        <v>9.4E-2</v>
      </c>
      <c r="F9" s="33">
        <v>4.3999999999999997E-2</v>
      </c>
      <c r="G9" s="33">
        <v>3.1E-2</v>
      </c>
      <c r="H9" s="33">
        <v>3.7999999999999999E-2</v>
      </c>
      <c r="I9" s="33">
        <v>9.8000000000000004E-2</v>
      </c>
      <c r="J9" s="33">
        <v>7.0999999999999994E-2</v>
      </c>
      <c r="K9" s="33">
        <v>2.1999999999999999E-2</v>
      </c>
      <c r="L9" s="33">
        <v>0.113</v>
      </c>
      <c r="M9" s="33">
        <v>9.9000000000000005E-2</v>
      </c>
      <c r="N9" s="33">
        <v>0.64100000000000001</v>
      </c>
    </row>
    <row r="10" spans="1:14" ht="15.95" customHeight="1">
      <c r="B10" s="57" t="s">
        <v>495</v>
      </c>
      <c r="C10" s="52" t="s">
        <v>189</v>
      </c>
      <c r="D10" s="34">
        <v>707</v>
      </c>
      <c r="E10" s="35">
        <v>44</v>
      </c>
      <c r="F10" s="36">
        <v>19</v>
      </c>
      <c r="G10" s="36">
        <v>10</v>
      </c>
      <c r="H10" s="36">
        <v>18</v>
      </c>
      <c r="I10" s="36">
        <v>52</v>
      </c>
      <c r="J10" s="36">
        <v>35</v>
      </c>
      <c r="K10" s="36">
        <v>13</v>
      </c>
      <c r="L10" s="36">
        <v>61</v>
      </c>
      <c r="M10" s="36">
        <v>74</v>
      </c>
      <c r="N10" s="36">
        <v>492</v>
      </c>
    </row>
    <row r="11" spans="1:14" ht="15.95" customHeight="1">
      <c r="B11" s="58"/>
      <c r="C11" s="53"/>
      <c r="D11" s="18">
        <v>1</v>
      </c>
      <c r="E11" s="19">
        <v>6.2234794908062233E-2</v>
      </c>
      <c r="F11" s="20">
        <v>2.6874115983026876E-2</v>
      </c>
      <c r="G11" s="20">
        <v>1.4144271570014143E-2</v>
      </c>
      <c r="H11" s="20">
        <v>2.5459688826025461E-2</v>
      </c>
      <c r="I11" s="20">
        <v>7.355021216407355E-2</v>
      </c>
      <c r="J11" s="20">
        <v>4.9504950495049507E-2</v>
      </c>
      <c r="K11" s="20">
        <v>1.8387553041018388E-2</v>
      </c>
      <c r="L11" s="20">
        <v>8.6280056577086275E-2</v>
      </c>
      <c r="M11" s="20">
        <v>0.10466760961810467</v>
      </c>
      <c r="N11" s="20">
        <v>0.69589816124469595</v>
      </c>
    </row>
    <row r="12" spans="1:14" ht="15.95" customHeight="1">
      <c r="B12" s="58"/>
      <c r="C12" s="54" t="s">
        <v>190</v>
      </c>
      <c r="D12" s="21">
        <v>444</v>
      </c>
      <c r="E12" s="22">
        <v>43</v>
      </c>
      <c r="F12" s="23">
        <v>19</v>
      </c>
      <c r="G12" s="23">
        <v>16</v>
      </c>
      <c r="H12" s="23">
        <v>21</v>
      </c>
      <c r="I12" s="23">
        <v>46</v>
      </c>
      <c r="J12" s="23">
        <v>40</v>
      </c>
      <c r="K12" s="23">
        <v>11</v>
      </c>
      <c r="L12" s="23">
        <v>62</v>
      </c>
      <c r="M12" s="23">
        <v>48</v>
      </c>
      <c r="N12" s="23">
        <v>263</v>
      </c>
    </row>
    <row r="13" spans="1:14" ht="15.95" customHeight="1">
      <c r="B13" s="58"/>
      <c r="C13" s="53"/>
      <c r="D13" s="24">
        <v>1</v>
      </c>
      <c r="E13" s="19">
        <v>9.6846846846846843E-2</v>
      </c>
      <c r="F13" s="20">
        <v>4.2792792792792793E-2</v>
      </c>
      <c r="G13" s="20">
        <v>3.6036036036036036E-2</v>
      </c>
      <c r="H13" s="20">
        <v>4.72972972972973E-2</v>
      </c>
      <c r="I13" s="20">
        <v>0.1036036036036036</v>
      </c>
      <c r="J13" s="20">
        <v>9.0090090090090086E-2</v>
      </c>
      <c r="K13" s="20">
        <v>2.4774774774774775E-2</v>
      </c>
      <c r="L13" s="20">
        <v>0.13963963963963963</v>
      </c>
      <c r="M13" s="20">
        <v>0.10810810810810811</v>
      </c>
      <c r="N13" s="20">
        <v>0.59234234234234229</v>
      </c>
    </row>
    <row r="14" spans="1:14" ht="15.95" customHeight="1">
      <c r="B14" s="58"/>
      <c r="C14" s="54" t="s">
        <v>191</v>
      </c>
      <c r="D14" s="21">
        <v>427</v>
      </c>
      <c r="E14" s="22">
        <v>42</v>
      </c>
      <c r="F14" s="23">
        <v>13</v>
      </c>
      <c r="G14" s="23">
        <v>13</v>
      </c>
      <c r="H14" s="23">
        <v>16</v>
      </c>
      <c r="I14" s="23">
        <v>48</v>
      </c>
      <c r="J14" s="23">
        <v>33</v>
      </c>
      <c r="K14" s="23">
        <v>9</v>
      </c>
      <c r="L14" s="23">
        <v>65</v>
      </c>
      <c r="M14" s="23">
        <v>61</v>
      </c>
      <c r="N14" s="23">
        <v>237</v>
      </c>
    </row>
    <row r="15" spans="1:14" ht="15.95" customHeight="1">
      <c r="B15" s="58"/>
      <c r="C15" s="53"/>
      <c r="D15" s="24">
        <v>1</v>
      </c>
      <c r="E15" s="19">
        <v>9.8360655737704916E-2</v>
      </c>
      <c r="F15" s="20">
        <v>3.0444964871194378E-2</v>
      </c>
      <c r="G15" s="20">
        <v>3.0444964871194378E-2</v>
      </c>
      <c r="H15" s="20">
        <v>3.7470725995316159E-2</v>
      </c>
      <c r="I15" s="20">
        <v>0.11241217798594848</v>
      </c>
      <c r="J15" s="20">
        <v>7.7283372365339581E-2</v>
      </c>
      <c r="K15" s="20">
        <v>2.1077283372365339E-2</v>
      </c>
      <c r="L15" s="20">
        <v>0.1522248243559719</v>
      </c>
      <c r="M15" s="20">
        <v>0.14285714285714285</v>
      </c>
      <c r="N15" s="20">
        <v>0.55503512880562056</v>
      </c>
    </row>
    <row r="16" spans="1:14" ht="15.95" customHeight="1">
      <c r="B16" s="58"/>
      <c r="C16" s="54" t="s">
        <v>192</v>
      </c>
      <c r="D16" s="21">
        <v>40</v>
      </c>
      <c r="E16" s="22">
        <v>8</v>
      </c>
      <c r="F16" s="23">
        <v>2</v>
      </c>
      <c r="G16" s="23">
        <v>3</v>
      </c>
      <c r="H16" s="23">
        <v>3</v>
      </c>
      <c r="I16" s="23">
        <v>10</v>
      </c>
      <c r="J16" s="23">
        <v>1</v>
      </c>
      <c r="K16" s="23">
        <v>4</v>
      </c>
      <c r="L16" s="23">
        <v>7</v>
      </c>
      <c r="M16" s="23">
        <v>3</v>
      </c>
      <c r="N16" s="23">
        <v>21</v>
      </c>
    </row>
    <row r="17" spans="1:14" ht="15.95" customHeight="1">
      <c r="B17" s="58"/>
      <c r="C17" s="53"/>
      <c r="D17" s="24">
        <v>1</v>
      </c>
      <c r="E17" s="19">
        <v>0.2</v>
      </c>
      <c r="F17" s="20">
        <v>0.05</v>
      </c>
      <c r="G17" s="20">
        <v>7.4999999999999997E-2</v>
      </c>
      <c r="H17" s="20">
        <v>7.4999999999999997E-2</v>
      </c>
      <c r="I17" s="20">
        <v>0.25</v>
      </c>
      <c r="J17" s="20">
        <v>2.5000000000000001E-2</v>
      </c>
      <c r="K17" s="20">
        <v>0.1</v>
      </c>
      <c r="L17" s="20">
        <v>0.17499999999999999</v>
      </c>
      <c r="M17" s="20">
        <v>7.4999999999999997E-2</v>
      </c>
      <c r="N17" s="20">
        <v>0.52500000000000002</v>
      </c>
    </row>
    <row r="18" spans="1:14" ht="15.95" customHeight="1">
      <c r="B18" s="58"/>
      <c r="C18" s="54" t="s">
        <v>193</v>
      </c>
      <c r="D18" s="21">
        <v>98</v>
      </c>
      <c r="E18" s="22">
        <v>34</v>
      </c>
      <c r="F18" s="23">
        <v>6</v>
      </c>
      <c r="G18" s="23">
        <v>5</v>
      </c>
      <c r="H18" s="23">
        <v>3</v>
      </c>
      <c r="I18" s="23">
        <v>14</v>
      </c>
      <c r="J18" s="23">
        <v>14</v>
      </c>
      <c r="K18" s="23">
        <v>4</v>
      </c>
      <c r="L18" s="23">
        <v>15</v>
      </c>
      <c r="M18" s="23">
        <v>1</v>
      </c>
      <c r="N18" s="23">
        <v>52</v>
      </c>
    </row>
    <row r="19" spans="1:14" ht="15.95" customHeight="1">
      <c r="B19" s="58"/>
      <c r="C19" s="53"/>
      <c r="D19" s="24">
        <v>1</v>
      </c>
      <c r="E19" s="19">
        <v>0.34693877551020408</v>
      </c>
      <c r="F19" s="20">
        <v>6.1224489795918366E-2</v>
      </c>
      <c r="G19" s="20">
        <v>5.1020408163265307E-2</v>
      </c>
      <c r="H19" s="20">
        <v>3.0612244897959183E-2</v>
      </c>
      <c r="I19" s="20">
        <v>0.14285714285714285</v>
      </c>
      <c r="J19" s="20">
        <v>0.14285714285714285</v>
      </c>
      <c r="K19" s="20">
        <v>4.0816326530612242E-2</v>
      </c>
      <c r="L19" s="20">
        <v>0.15306122448979592</v>
      </c>
      <c r="M19" s="20">
        <v>1.020408163265306E-2</v>
      </c>
      <c r="N19" s="20">
        <v>0.53061224489795922</v>
      </c>
    </row>
    <row r="20" spans="1:14" ht="15.95" customHeight="1">
      <c r="B20" s="58"/>
      <c r="C20" s="54" t="s">
        <v>194</v>
      </c>
      <c r="D20" s="21">
        <v>45</v>
      </c>
      <c r="E20" s="22">
        <v>3</v>
      </c>
      <c r="F20" s="23">
        <v>3</v>
      </c>
      <c r="G20" s="23">
        <v>1</v>
      </c>
      <c r="H20" s="23">
        <v>5</v>
      </c>
      <c r="I20" s="23">
        <v>8</v>
      </c>
      <c r="J20" s="23">
        <v>3</v>
      </c>
      <c r="K20" s="23">
        <v>6</v>
      </c>
      <c r="L20" s="23">
        <v>8</v>
      </c>
      <c r="M20" s="23">
        <v>1</v>
      </c>
      <c r="N20" s="23">
        <v>29</v>
      </c>
    </row>
    <row r="21" spans="1:14" ht="15.95" customHeight="1">
      <c r="B21" s="58"/>
      <c r="C21" s="53"/>
      <c r="D21" s="24">
        <v>1</v>
      </c>
      <c r="E21" s="19">
        <v>6.6666666666666666E-2</v>
      </c>
      <c r="F21" s="20">
        <v>6.6666666666666666E-2</v>
      </c>
      <c r="G21" s="20">
        <v>2.2222222222222223E-2</v>
      </c>
      <c r="H21" s="20">
        <v>0.1111111111111111</v>
      </c>
      <c r="I21" s="20">
        <v>0.17777777777777778</v>
      </c>
      <c r="J21" s="20">
        <v>6.6666666666666666E-2</v>
      </c>
      <c r="K21" s="20">
        <v>0.13333333333333333</v>
      </c>
      <c r="L21" s="20">
        <v>0.17777777777777778</v>
      </c>
      <c r="M21" s="20">
        <v>2.2222222222222223E-2</v>
      </c>
      <c r="N21" s="20">
        <v>0.64444444444444449</v>
      </c>
    </row>
    <row r="22" spans="1:14" ht="15.95" customHeight="1">
      <c r="B22" s="58"/>
      <c r="C22" s="54" t="s">
        <v>195</v>
      </c>
      <c r="D22" s="21">
        <v>152</v>
      </c>
      <c r="E22" s="22">
        <v>16</v>
      </c>
      <c r="F22" s="23">
        <v>13</v>
      </c>
      <c r="G22" s="23">
        <v>6</v>
      </c>
      <c r="H22" s="23">
        <v>5</v>
      </c>
      <c r="I22" s="23">
        <v>22</v>
      </c>
      <c r="J22" s="23">
        <v>14</v>
      </c>
      <c r="K22" s="23">
        <v>7</v>
      </c>
      <c r="L22" s="23">
        <v>22</v>
      </c>
      <c r="M22" s="23">
        <v>12</v>
      </c>
      <c r="N22" s="23">
        <v>88</v>
      </c>
    </row>
    <row r="23" spans="1:14" ht="15.95" customHeight="1">
      <c r="B23" s="58"/>
      <c r="C23" s="53"/>
      <c r="D23" s="24">
        <v>1</v>
      </c>
      <c r="E23" s="19">
        <v>0.10526315789473684</v>
      </c>
      <c r="F23" s="20">
        <v>8.5526315789473686E-2</v>
      </c>
      <c r="G23" s="20">
        <v>3.9473684210526314E-2</v>
      </c>
      <c r="H23" s="20">
        <v>3.2894736842105261E-2</v>
      </c>
      <c r="I23" s="20">
        <v>0.14473684210526316</v>
      </c>
      <c r="J23" s="20">
        <v>9.2105263157894732E-2</v>
      </c>
      <c r="K23" s="20">
        <v>4.6052631578947366E-2</v>
      </c>
      <c r="L23" s="20">
        <v>0.14473684210526316</v>
      </c>
      <c r="M23" s="20">
        <v>7.8947368421052627E-2</v>
      </c>
      <c r="N23" s="20">
        <v>0.57894736842105265</v>
      </c>
    </row>
    <row r="24" spans="1:14" ht="15.95" customHeight="1">
      <c r="B24" s="58"/>
      <c r="C24" s="54" t="s">
        <v>196</v>
      </c>
      <c r="D24" s="21">
        <v>94</v>
      </c>
      <c r="E24" s="22">
        <v>12</v>
      </c>
      <c r="F24" s="23">
        <v>19</v>
      </c>
      <c r="G24" s="23">
        <v>8</v>
      </c>
      <c r="H24" s="23">
        <v>9</v>
      </c>
      <c r="I24" s="23">
        <v>15</v>
      </c>
      <c r="J24" s="23">
        <v>14</v>
      </c>
      <c r="K24" s="23">
        <v>5</v>
      </c>
      <c r="L24" s="23">
        <v>18</v>
      </c>
      <c r="M24" s="23">
        <v>7</v>
      </c>
      <c r="N24" s="23">
        <v>51</v>
      </c>
    </row>
    <row r="25" spans="1:14" ht="15.95" customHeight="1">
      <c r="B25" s="58"/>
      <c r="C25" s="53"/>
      <c r="D25" s="24">
        <v>1</v>
      </c>
      <c r="E25" s="19">
        <v>0.1276595744680851</v>
      </c>
      <c r="F25" s="20">
        <v>0.20212765957446807</v>
      </c>
      <c r="G25" s="20">
        <v>8.5106382978723402E-2</v>
      </c>
      <c r="H25" s="20">
        <v>9.5744680851063829E-2</v>
      </c>
      <c r="I25" s="20">
        <v>0.15957446808510639</v>
      </c>
      <c r="J25" s="20">
        <v>0.14893617021276595</v>
      </c>
      <c r="K25" s="20">
        <v>5.3191489361702128E-2</v>
      </c>
      <c r="L25" s="20">
        <v>0.19148936170212766</v>
      </c>
      <c r="M25" s="20">
        <v>7.4468085106382975E-2</v>
      </c>
      <c r="N25" s="20">
        <v>0.54255319148936165</v>
      </c>
    </row>
    <row r="26" spans="1:14" ht="15.95" customHeight="1">
      <c r="B26" s="58"/>
      <c r="C26" s="54" t="s">
        <v>106</v>
      </c>
      <c r="D26" s="21">
        <v>253</v>
      </c>
      <c r="E26" s="22">
        <v>37</v>
      </c>
      <c r="F26" s="23">
        <v>17</v>
      </c>
      <c r="G26" s="23">
        <v>12</v>
      </c>
      <c r="H26" s="23">
        <v>14</v>
      </c>
      <c r="I26" s="23">
        <v>38</v>
      </c>
      <c r="J26" s="23">
        <v>20</v>
      </c>
      <c r="K26" s="23">
        <v>6</v>
      </c>
      <c r="L26" s="23">
        <v>30</v>
      </c>
      <c r="M26" s="23">
        <v>23</v>
      </c>
      <c r="N26" s="23">
        <v>149</v>
      </c>
    </row>
    <row r="27" spans="1:14" ht="15.95" customHeight="1">
      <c r="B27" s="58"/>
      <c r="C27" s="59"/>
      <c r="D27" s="18">
        <v>1</v>
      </c>
      <c r="E27" s="32">
        <v>0.14624505928853754</v>
      </c>
      <c r="F27" s="33">
        <v>6.7193675889328064E-2</v>
      </c>
      <c r="G27" s="33">
        <v>4.7430830039525688E-2</v>
      </c>
      <c r="H27" s="33">
        <v>5.533596837944664E-2</v>
      </c>
      <c r="I27" s="33">
        <v>0.15019762845849802</v>
      </c>
      <c r="J27" s="33">
        <v>7.9051383399209488E-2</v>
      </c>
      <c r="K27" s="33">
        <v>2.3715415019762844E-2</v>
      </c>
      <c r="L27" s="33">
        <v>0.11857707509881422</v>
      </c>
      <c r="M27" s="33">
        <v>9.0909090909090912E-2</v>
      </c>
      <c r="N27" s="33">
        <v>0.58893280632411071</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7022" priority="90" rank="1"/>
  </conditionalFormatting>
  <conditionalFormatting sqref="E11:N11">
    <cfRule type="top10" dxfId="7021" priority="89" rank="1"/>
  </conditionalFormatting>
  <conditionalFormatting sqref="E13:N13">
    <cfRule type="top10" dxfId="7020" priority="88" rank="1"/>
  </conditionalFormatting>
  <conditionalFormatting sqref="E15:N15">
    <cfRule type="top10" dxfId="7019" priority="87" rank="1"/>
  </conditionalFormatting>
  <conditionalFormatting sqref="E17:N17">
    <cfRule type="top10" dxfId="7018" priority="86" rank="1"/>
  </conditionalFormatting>
  <conditionalFormatting sqref="E19:N19">
    <cfRule type="top10" dxfId="7017" priority="85" rank="1"/>
  </conditionalFormatting>
  <conditionalFormatting sqref="E21:N21">
    <cfRule type="top10" dxfId="7016" priority="84" rank="1"/>
  </conditionalFormatting>
  <conditionalFormatting sqref="E23:N23">
    <cfRule type="top10" dxfId="7015" priority="83" rank="1"/>
  </conditionalFormatting>
  <conditionalFormatting sqref="E25:N25">
    <cfRule type="top10" dxfId="7014" priority="82" rank="1"/>
  </conditionalFormatting>
  <conditionalFormatting sqref="E27:N27">
    <cfRule type="top10" dxfId="7013" priority="81" rank="1"/>
  </conditionalFormatting>
  <conditionalFormatting sqref="E29:N29">
    <cfRule type="top10" dxfId="7012" priority="79" rank="1"/>
  </conditionalFormatting>
  <conditionalFormatting sqref="E31:N31">
    <cfRule type="top10" dxfId="7011" priority="78" rank="1"/>
  </conditionalFormatting>
  <conditionalFormatting sqref="E33:N33">
    <cfRule type="top10" dxfId="7010" priority="77" rank="1"/>
  </conditionalFormatting>
  <conditionalFormatting sqref="E35:N35">
    <cfRule type="top10" dxfId="7009" priority="76" rank="1"/>
  </conditionalFormatting>
  <conditionalFormatting sqref="E37:N37">
    <cfRule type="top10" dxfId="7008" priority="75" rank="1"/>
  </conditionalFormatting>
  <conditionalFormatting sqref="E39:N39">
    <cfRule type="top10" dxfId="7007" priority="74" rank="1"/>
  </conditionalFormatting>
  <conditionalFormatting sqref="E41:N41">
    <cfRule type="top10" dxfId="7006" priority="73" rank="1"/>
  </conditionalFormatting>
  <conditionalFormatting sqref="E43:N43">
    <cfRule type="top10" dxfId="7005" priority="72" rank="1"/>
  </conditionalFormatting>
  <conditionalFormatting sqref="E45:N45">
    <cfRule type="top10" dxfId="7004" priority="71" rank="1"/>
  </conditionalFormatting>
  <conditionalFormatting sqref="E47:N47">
    <cfRule type="top10" dxfId="7003" priority="70" rank="1"/>
  </conditionalFormatting>
  <conditionalFormatting sqref="E49:N49">
    <cfRule type="top10" dxfId="7002" priority="69" rank="1"/>
  </conditionalFormatting>
  <conditionalFormatting sqref="E51:N51">
    <cfRule type="top10" dxfId="7001" priority="68" rank="1"/>
  </conditionalFormatting>
  <conditionalFormatting sqref="E53:N53">
    <cfRule type="top10" dxfId="7000" priority="67" rank="1"/>
  </conditionalFormatting>
  <conditionalFormatting sqref="E55:N55">
    <cfRule type="top10" dxfId="6999" priority="66" rank="1"/>
  </conditionalFormatting>
  <conditionalFormatting sqref="E57:N57">
    <cfRule type="top10" dxfId="6998" priority="65" rank="1"/>
  </conditionalFormatting>
  <conditionalFormatting sqref="E59:N59">
    <cfRule type="top10" dxfId="6997" priority="64" rank="1"/>
  </conditionalFormatting>
  <conditionalFormatting sqref="E61:N61">
    <cfRule type="top10" dxfId="6996" priority="63" rank="1"/>
  </conditionalFormatting>
  <conditionalFormatting sqref="E63:N63">
    <cfRule type="top10" dxfId="6995" priority="62" rank="1"/>
  </conditionalFormatting>
  <conditionalFormatting sqref="E65:N65">
    <cfRule type="top10" dxfId="6994" priority="61" rank="1"/>
  </conditionalFormatting>
  <conditionalFormatting sqref="E67:N67">
    <cfRule type="top10" dxfId="6993" priority="60" rank="1"/>
  </conditionalFormatting>
  <conditionalFormatting sqref="E69:N69">
    <cfRule type="top10" dxfId="6992" priority="59" rank="1"/>
  </conditionalFormatting>
  <conditionalFormatting sqref="E71:N71">
    <cfRule type="top10" dxfId="6991" priority="58" rank="1"/>
  </conditionalFormatting>
  <conditionalFormatting sqref="E73:N73">
    <cfRule type="top10" dxfId="6990" priority="57" rank="1"/>
  </conditionalFormatting>
  <conditionalFormatting sqref="E75:N75">
    <cfRule type="top10" dxfId="6989" priority="56" rank="1"/>
  </conditionalFormatting>
  <conditionalFormatting sqref="E77:N77">
    <cfRule type="top10" dxfId="6988" priority="55" rank="1"/>
  </conditionalFormatting>
  <conditionalFormatting sqref="E79:N79">
    <cfRule type="top10" dxfId="6987" priority="54" rank="1"/>
  </conditionalFormatting>
  <conditionalFormatting sqref="E81:N81">
    <cfRule type="top10" dxfId="6986" priority="53" rank="1"/>
  </conditionalFormatting>
  <conditionalFormatting sqref="E83:N83">
    <cfRule type="top10" dxfId="6985" priority="52" rank="1"/>
  </conditionalFormatting>
  <conditionalFormatting sqref="E85:N85">
    <cfRule type="top10" dxfId="6984" priority="51" rank="1"/>
  </conditionalFormatting>
  <conditionalFormatting sqref="E87:N87">
    <cfRule type="top10" dxfId="6983" priority="50" rank="1"/>
  </conditionalFormatting>
  <conditionalFormatting sqref="E89:N89">
    <cfRule type="top10" dxfId="6982" priority="49" rank="1"/>
  </conditionalFormatting>
  <conditionalFormatting sqref="E91:N91">
    <cfRule type="top10" dxfId="6981" priority="48" rank="1"/>
  </conditionalFormatting>
  <conditionalFormatting sqref="E93:N93">
    <cfRule type="top10" dxfId="6980" priority="47" rank="1"/>
  </conditionalFormatting>
  <conditionalFormatting sqref="E95:N95">
    <cfRule type="top10" dxfId="6979" priority="46" rank="1"/>
  </conditionalFormatting>
  <conditionalFormatting sqref="E97:N97">
    <cfRule type="top10" dxfId="6978" priority="45" rank="1"/>
  </conditionalFormatting>
  <conditionalFormatting sqref="E99:N99">
    <cfRule type="top10" dxfId="6977" priority="44" rank="1"/>
  </conditionalFormatting>
  <conditionalFormatting sqref="E101:N101">
    <cfRule type="top10" dxfId="6976" priority="43" rank="1"/>
  </conditionalFormatting>
  <conditionalFormatting sqref="E103:N103">
    <cfRule type="top10" dxfId="6975" priority="42" rank="1"/>
  </conditionalFormatting>
  <conditionalFormatting sqref="E105:N105">
    <cfRule type="top10" dxfId="6974" priority="41" rank="1"/>
  </conditionalFormatting>
  <conditionalFormatting sqref="E107:N107">
    <cfRule type="top10" dxfId="6973" priority="40" rank="1"/>
  </conditionalFormatting>
  <conditionalFormatting sqref="E109:N109">
    <cfRule type="top10" dxfId="6972" priority="39" rank="1"/>
  </conditionalFormatting>
  <conditionalFormatting sqref="E111:N111">
    <cfRule type="top10" dxfId="6971" priority="38" rank="1"/>
  </conditionalFormatting>
  <conditionalFormatting sqref="E113:N113">
    <cfRule type="top10" dxfId="6970" priority="37" rank="1"/>
  </conditionalFormatting>
  <conditionalFormatting sqref="E115:N115">
    <cfRule type="top10" dxfId="6969" priority="36" rank="1"/>
  </conditionalFormatting>
  <conditionalFormatting sqref="E117:N117">
    <cfRule type="top10" dxfId="6968" priority="35" rank="1"/>
  </conditionalFormatting>
  <conditionalFormatting sqref="E119:N119">
    <cfRule type="top10" dxfId="6967" priority="34" rank="1"/>
  </conditionalFormatting>
  <conditionalFormatting sqref="E121:N121">
    <cfRule type="top10" dxfId="6966" priority="33" rank="1"/>
  </conditionalFormatting>
  <conditionalFormatting sqref="E123:N123">
    <cfRule type="top10" dxfId="6965" priority="32" rank="1"/>
  </conditionalFormatting>
  <conditionalFormatting sqref="E125:N125">
    <cfRule type="top10" dxfId="6964" priority="31" rank="1"/>
  </conditionalFormatting>
  <conditionalFormatting sqref="E127:N127">
    <cfRule type="top10" dxfId="6963" priority="30" rank="1"/>
  </conditionalFormatting>
  <conditionalFormatting sqref="E129:N129">
    <cfRule type="top10" dxfId="6962" priority="29" rank="1"/>
  </conditionalFormatting>
  <conditionalFormatting sqref="E131:N131">
    <cfRule type="top10" dxfId="6961" priority="28" rank="1"/>
  </conditionalFormatting>
  <conditionalFormatting sqref="E133:N133">
    <cfRule type="top10" dxfId="6960" priority="27" rank="1"/>
  </conditionalFormatting>
  <conditionalFormatting sqref="E135:N135">
    <cfRule type="top10" dxfId="6959" priority="26" rank="1"/>
  </conditionalFormatting>
  <conditionalFormatting sqref="E137:N137">
    <cfRule type="top10" dxfId="6958" priority="25" rank="1"/>
  </conditionalFormatting>
  <conditionalFormatting sqref="E139:N139">
    <cfRule type="top10" dxfId="6957" priority="24" rank="1"/>
  </conditionalFormatting>
  <conditionalFormatting sqref="E141:N141">
    <cfRule type="top10" dxfId="6956" priority="23" rank="1"/>
  </conditionalFormatting>
  <conditionalFormatting sqref="E143:N143">
    <cfRule type="top10" dxfId="6955" priority="22" rank="1"/>
  </conditionalFormatting>
  <conditionalFormatting sqref="E145:N145">
    <cfRule type="top10" dxfId="6954" priority="21" rank="1"/>
  </conditionalFormatting>
  <conditionalFormatting sqref="E147:N147">
    <cfRule type="top10" dxfId="6953" priority="20" rank="1"/>
  </conditionalFormatting>
  <conditionalFormatting sqref="E149:N149">
    <cfRule type="top10" dxfId="6952" priority="19" rank="1"/>
  </conditionalFormatting>
  <conditionalFormatting sqref="E151:N151">
    <cfRule type="top10" dxfId="6951" priority="18" rank="1"/>
  </conditionalFormatting>
  <conditionalFormatting sqref="E153:N153">
    <cfRule type="top10" dxfId="6950" priority="17" rank="1"/>
  </conditionalFormatting>
  <conditionalFormatting sqref="E155:N155">
    <cfRule type="top10" dxfId="6949" priority="16" rank="1"/>
  </conditionalFormatting>
  <conditionalFormatting sqref="E157:N157">
    <cfRule type="top10" dxfId="6948" priority="15" rank="1"/>
  </conditionalFormatting>
  <conditionalFormatting sqref="E159:N159">
    <cfRule type="top10" dxfId="6947" priority="14" rank="1"/>
  </conditionalFormatting>
  <conditionalFormatting sqref="E161:N161">
    <cfRule type="top10" dxfId="6946" priority="13" rank="1"/>
  </conditionalFormatting>
  <conditionalFormatting sqref="E163:N163">
    <cfRule type="top10" dxfId="6945" priority="12" rank="1"/>
  </conditionalFormatting>
  <conditionalFormatting sqref="E165:N165">
    <cfRule type="top10" dxfId="6944" priority="11" rank="1"/>
  </conditionalFormatting>
  <conditionalFormatting sqref="E167:N167">
    <cfRule type="top10" dxfId="6943" priority="10" rank="1"/>
  </conditionalFormatting>
  <conditionalFormatting sqref="E169:N169">
    <cfRule type="top10" dxfId="6942" priority="9" rank="1"/>
  </conditionalFormatting>
  <conditionalFormatting sqref="E171:N171">
    <cfRule type="top10" dxfId="6941" priority="8" rank="1"/>
  </conditionalFormatting>
  <conditionalFormatting sqref="E173:N173">
    <cfRule type="top10" dxfId="6940" priority="7" rank="1"/>
  </conditionalFormatting>
  <conditionalFormatting sqref="E175:N175">
    <cfRule type="top10" dxfId="6939" priority="6" rank="1"/>
  </conditionalFormatting>
  <conditionalFormatting sqref="E177:N177">
    <cfRule type="top10" dxfId="6938" priority="5" rank="1"/>
  </conditionalFormatting>
  <conditionalFormatting sqref="E179:N179">
    <cfRule type="top10" dxfId="6937" priority="4" rank="1"/>
  </conditionalFormatting>
  <conditionalFormatting sqref="E181:N181">
    <cfRule type="top10" dxfId="6936" priority="3" rank="1"/>
  </conditionalFormatting>
  <conditionalFormatting sqref="E183:N183">
    <cfRule type="top10" dxfId="6935" priority="2" rank="1"/>
  </conditionalFormatting>
  <conditionalFormatting sqref="E185:N185">
    <cfRule type="top10" dxfId="693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309</v>
      </c>
    </row>
    <row r="3" spans="1:14" ht="15" customHeight="1">
      <c r="B3" s="4"/>
    </row>
    <row r="4" spans="1:14" ht="15" customHeight="1">
      <c r="B4" s="4" t="s">
        <v>54</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1926</v>
      </c>
      <c r="E8" s="16">
        <v>475</v>
      </c>
      <c r="F8" s="17">
        <v>219</v>
      </c>
      <c r="G8" s="17">
        <v>187</v>
      </c>
      <c r="H8" s="17">
        <v>324</v>
      </c>
      <c r="I8" s="17">
        <v>592</v>
      </c>
      <c r="J8" s="17">
        <v>223</v>
      </c>
      <c r="K8" s="17">
        <v>177</v>
      </c>
      <c r="L8" s="17">
        <v>471</v>
      </c>
      <c r="M8" s="17">
        <v>253</v>
      </c>
      <c r="N8" s="17">
        <v>918</v>
      </c>
    </row>
    <row r="9" spans="1:14" ht="15.95" customHeight="1">
      <c r="B9" s="50"/>
      <c r="C9" s="51"/>
      <c r="D9" s="18">
        <v>1</v>
      </c>
      <c r="E9" s="32">
        <v>0.247</v>
      </c>
      <c r="F9" s="33">
        <v>0.114</v>
      </c>
      <c r="G9" s="33">
        <v>9.7000000000000003E-2</v>
      </c>
      <c r="H9" s="33">
        <v>0.16800000000000001</v>
      </c>
      <c r="I9" s="33">
        <v>0.307</v>
      </c>
      <c r="J9" s="33">
        <v>0.11600000000000001</v>
      </c>
      <c r="K9" s="33">
        <v>9.1999999999999998E-2</v>
      </c>
      <c r="L9" s="33">
        <v>0.245</v>
      </c>
      <c r="M9" s="33">
        <v>0.13100000000000001</v>
      </c>
      <c r="N9" s="33">
        <v>0.47699999999999998</v>
      </c>
    </row>
    <row r="10" spans="1:14" ht="15.95" customHeight="1">
      <c r="B10" s="57" t="s">
        <v>495</v>
      </c>
      <c r="C10" s="52" t="s">
        <v>189</v>
      </c>
      <c r="D10" s="34">
        <v>707</v>
      </c>
      <c r="E10" s="35">
        <v>138</v>
      </c>
      <c r="F10" s="36">
        <v>68</v>
      </c>
      <c r="G10" s="36">
        <v>56</v>
      </c>
      <c r="H10" s="36">
        <v>96</v>
      </c>
      <c r="I10" s="36">
        <v>188</v>
      </c>
      <c r="J10" s="36">
        <v>65</v>
      </c>
      <c r="K10" s="36">
        <v>50</v>
      </c>
      <c r="L10" s="36">
        <v>159</v>
      </c>
      <c r="M10" s="36">
        <v>97</v>
      </c>
      <c r="N10" s="36">
        <v>383</v>
      </c>
    </row>
    <row r="11" spans="1:14" ht="15.95" customHeight="1">
      <c r="B11" s="58"/>
      <c r="C11" s="53"/>
      <c r="D11" s="18">
        <v>1</v>
      </c>
      <c r="E11" s="19">
        <v>0.19519094766619519</v>
      </c>
      <c r="F11" s="20">
        <v>9.6181046676096185E-2</v>
      </c>
      <c r="G11" s="20">
        <v>7.9207920792079209E-2</v>
      </c>
      <c r="H11" s="20">
        <v>0.13578500707213578</v>
      </c>
      <c r="I11" s="20">
        <v>0.26591230551626593</v>
      </c>
      <c r="J11" s="20">
        <v>9.1937765205091934E-2</v>
      </c>
      <c r="K11" s="20">
        <v>7.0721357850070721E-2</v>
      </c>
      <c r="L11" s="20">
        <v>0.22489391796322489</v>
      </c>
      <c r="M11" s="20">
        <v>0.13719943422913719</v>
      </c>
      <c r="N11" s="20">
        <v>0.54172560113154178</v>
      </c>
    </row>
    <row r="12" spans="1:14" ht="15.95" customHeight="1">
      <c r="B12" s="58"/>
      <c r="C12" s="54" t="s">
        <v>190</v>
      </c>
      <c r="D12" s="21">
        <v>444</v>
      </c>
      <c r="E12" s="22">
        <v>141</v>
      </c>
      <c r="F12" s="23">
        <v>66</v>
      </c>
      <c r="G12" s="23">
        <v>54</v>
      </c>
      <c r="H12" s="23">
        <v>117</v>
      </c>
      <c r="I12" s="23">
        <v>189</v>
      </c>
      <c r="J12" s="23">
        <v>73</v>
      </c>
      <c r="K12" s="23">
        <v>52</v>
      </c>
      <c r="L12" s="23">
        <v>145</v>
      </c>
      <c r="M12" s="23">
        <v>66</v>
      </c>
      <c r="N12" s="23">
        <v>155</v>
      </c>
    </row>
    <row r="13" spans="1:14" ht="15.95" customHeight="1">
      <c r="B13" s="58"/>
      <c r="C13" s="53"/>
      <c r="D13" s="24">
        <v>1</v>
      </c>
      <c r="E13" s="19">
        <v>0.31756756756756754</v>
      </c>
      <c r="F13" s="20">
        <v>0.14864864864864866</v>
      </c>
      <c r="G13" s="20">
        <v>0.12162162162162163</v>
      </c>
      <c r="H13" s="20">
        <v>0.26351351351351349</v>
      </c>
      <c r="I13" s="20">
        <v>0.42567567567567566</v>
      </c>
      <c r="J13" s="20">
        <v>0.16441441441441443</v>
      </c>
      <c r="K13" s="20">
        <v>0.11711711711711711</v>
      </c>
      <c r="L13" s="20">
        <v>0.32657657657657657</v>
      </c>
      <c r="M13" s="20">
        <v>0.14864864864864866</v>
      </c>
      <c r="N13" s="20">
        <v>0.34909909909909909</v>
      </c>
    </row>
    <row r="14" spans="1:14" ht="15.95" customHeight="1">
      <c r="B14" s="58"/>
      <c r="C14" s="54" t="s">
        <v>191</v>
      </c>
      <c r="D14" s="21">
        <v>427</v>
      </c>
      <c r="E14" s="22">
        <v>134</v>
      </c>
      <c r="F14" s="23">
        <v>59</v>
      </c>
      <c r="G14" s="23">
        <v>46</v>
      </c>
      <c r="H14" s="23">
        <v>94</v>
      </c>
      <c r="I14" s="23">
        <v>169</v>
      </c>
      <c r="J14" s="23">
        <v>57</v>
      </c>
      <c r="K14" s="23">
        <v>44</v>
      </c>
      <c r="L14" s="23">
        <v>144</v>
      </c>
      <c r="M14" s="23">
        <v>78</v>
      </c>
      <c r="N14" s="23">
        <v>134</v>
      </c>
    </row>
    <row r="15" spans="1:14" ht="15.95" customHeight="1">
      <c r="B15" s="58"/>
      <c r="C15" s="53"/>
      <c r="D15" s="24">
        <v>1</v>
      </c>
      <c r="E15" s="19">
        <v>0.31381733021077285</v>
      </c>
      <c r="F15" s="20">
        <v>0.13817330210772832</v>
      </c>
      <c r="G15" s="20">
        <v>0.10772833723653395</v>
      </c>
      <c r="H15" s="20">
        <v>0.22014051522248243</v>
      </c>
      <c r="I15" s="20">
        <v>0.39578454332552693</v>
      </c>
      <c r="J15" s="20">
        <v>0.13348946135831383</v>
      </c>
      <c r="K15" s="20">
        <v>0.10304449648711944</v>
      </c>
      <c r="L15" s="20">
        <v>0.33723653395784542</v>
      </c>
      <c r="M15" s="20">
        <v>0.18266978922716628</v>
      </c>
      <c r="N15" s="20">
        <v>0.31381733021077285</v>
      </c>
    </row>
    <row r="16" spans="1:14" ht="15.95" customHeight="1">
      <c r="B16" s="58"/>
      <c r="C16" s="54" t="s">
        <v>192</v>
      </c>
      <c r="D16" s="21">
        <v>40</v>
      </c>
      <c r="E16" s="22">
        <v>15</v>
      </c>
      <c r="F16" s="23">
        <v>7</v>
      </c>
      <c r="G16" s="23">
        <v>8</v>
      </c>
      <c r="H16" s="23">
        <v>10</v>
      </c>
      <c r="I16" s="23">
        <v>19</v>
      </c>
      <c r="J16" s="23">
        <v>8</v>
      </c>
      <c r="K16" s="23">
        <v>9</v>
      </c>
      <c r="L16" s="23">
        <v>15</v>
      </c>
      <c r="M16" s="23">
        <v>5</v>
      </c>
      <c r="N16" s="23">
        <v>13</v>
      </c>
    </row>
    <row r="17" spans="1:14" ht="15.95" customHeight="1">
      <c r="B17" s="58"/>
      <c r="C17" s="53"/>
      <c r="D17" s="24">
        <v>1</v>
      </c>
      <c r="E17" s="19">
        <v>0.375</v>
      </c>
      <c r="F17" s="20">
        <v>0.17499999999999999</v>
      </c>
      <c r="G17" s="20">
        <v>0.2</v>
      </c>
      <c r="H17" s="20">
        <v>0.25</v>
      </c>
      <c r="I17" s="20">
        <v>0.47499999999999998</v>
      </c>
      <c r="J17" s="20">
        <v>0.2</v>
      </c>
      <c r="K17" s="20">
        <v>0.22500000000000001</v>
      </c>
      <c r="L17" s="20">
        <v>0.375</v>
      </c>
      <c r="M17" s="20">
        <v>0.125</v>
      </c>
      <c r="N17" s="20">
        <v>0.32500000000000001</v>
      </c>
    </row>
    <row r="18" spans="1:14" ht="15.95" customHeight="1">
      <c r="B18" s="58"/>
      <c r="C18" s="54" t="s">
        <v>193</v>
      </c>
      <c r="D18" s="21">
        <v>98</v>
      </c>
      <c r="E18" s="22">
        <v>48</v>
      </c>
      <c r="F18" s="23">
        <v>21</v>
      </c>
      <c r="G18" s="23">
        <v>23</v>
      </c>
      <c r="H18" s="23">
        <v>20</v>
      </c>
      <c r="I18" s="23">
        <v>40</v>
      </c>
      <c r="J18" s="23">
        <v>20</v>
      </c>
      <c r="K18" s="23">
        <v>19</v>
      </c>
      <c r="L18" s="23">
        <v>33</v>
      </c>
      <c r="M18" s="23">
        <v>12</v>
      </c>
      <c r="N18" s="23">
        <v>38</v>
      </c>
    </row>
    <row r="19" spans="1:14" ht="15.95" customHeight="1">
      <c r="B19" s="58"/>
      <c r="C19" s="53"/>
      <c r="D19" s="24">
        <v>1</v>
      </c>
      <c r="E19" s="19">
        <v>0.48979591836734693</v>
      </c>
      <c r="F19" s="20">
        <v>0.21428571428571427</v>
      </c>
      <c r="G19" s="20">
        <v>0.23469387755102042</v>
      </c>
      <c r="H19" s="20">
        <v>0.20408163265306123</v>
      </c>
      <c r="I19" s="20">
        <v>0.40816326530612246</v>
      </c>
      <c r="J19" s="20">
        <v>0.20408163265306123</v>
      </c>
      <c r="K19" s="20">
        <v>0.19387755102040816</v>
      </c>
      <c r="L19" s="20">
        <v>0.33673469387755101</v>
      </c>
      <c r="M19" s="20">
        <v>0.12244897959183673</v>
      </c>
      <c r="N19" s="20">
        <v>0.38775510204081631</v>
      </c>
    </row>
    <row r="20" spans="1:14" ht="15.95" customHeight="1">
      <c r="B20" s="58"/>
      <c r="C20" s="54" t="s">
        <v>194</v>
      </c>
      <c r="D20" s="21">
        <v>45</v>
      </c>
      <c r="E20" s="22">
        <v>11</v>
      </c>
      <c r="F20" s="23">
        <v>6</v>
      </c>
      <c r="G20" s="23">
        <v>4</v>
      </c>
      <c r="H20" s="23">
        <v>10</v>
      </c>
      <c r="I20" s="23">
        <v>19</v>
      </c>
      <c r="J20" s="23">
        <v>8</v>
      </c>
      <c r="K20" s="23">
        <v>9</v>
      </c>
      <c r="L20" s="23">
        <v>14</v>
      </c>
      <c r="M20" s="23">
        <v>3</v>
      </c>
      <c r="N20" s="23">
        <v>19</v>
      </c>
    </row>
    <row r="21" spans="1:14" ht="15.95" customHeight="1">
      <c r="B21" s="58"/>
      <c r="C21" s="53"/>
      <c r="D21" s="24">
        <v>1</v>
      </c>
      <c r="E21" s="19">
        <v>0.24444444444444444</v>
      </c>
      <c r="F21" s="20">
        <v>0.13333333333333333</v>
      </c>
      <c r="G21" s="20">
        <v>8.8888888888888892E-2</v>
      </c>
      <c r="H21" s="20">
        <v>0.22222222222222221</v>
      </c>
      <c r="I21" s="20">
        <v>0.42222222222222222</v>
      </c>
      <c r="J21" s="20">
        <v>0.17777777777777778</v>
      </c>
      <c r="K21" s="20">
        <v>0.2</v>
      </c>
      <c r="L21" s="20">
        <v>0.31111111111111112</v>
      </c>
      <c r="M21" s="20">
        <v>6.6666666666666666E-2</v>
      </c>
      <c r="N21" s="20">
        <v>0.42222222222222222</v>
      </c>
    </row>
    <row r="22" spans="1:14" ht="15.95" customHeight="1">
      <c r="B22" s="58"/>
      <c r="C22" s="54" t="s">
        <v>195</v>
      </c>
      <c r="D22" s="21">
        <v>152</v>
      </c>
      <c r="E22" s="22">
        <v>50</v>
      </c>
      <c r="F22" s="23">
        <v>25</v>
      </c>
      <c r="G22" s="23">
        <v>16</v>
      </c>
      <c r="H22" s="23">
        <v>33</v>
      </c>
      <c r="I22" s="23">
        <v>63</v>
      </c>
      <c r="J22" s="23">
        <v>24</v>
      </c>
      <c r="K22" s="23">
        <v>18</v>
      </c>
      <c r="L22" s="23">
        <v>54</v>
      </c>
      <c r="M22" s="23">
        <v>22</v>
      </c>
      <c r="N22" s="23">
        <v>50</v>
      </c>
    </row>
    <row r="23" spans="1:14" ht="15.95" customHeight="1">
      <c r="B23" s="58"/>
      <c r="C23" s="53"/>
      <c r="D23" s="24">
        <v>1</v>
      </c>
      <c r="E23" s="19">
        <v>0.32894736842105265</v>
      </c>
      <c r="F23" s="20">
        <v>0.16447368421052633</v>
      </c>
      <c r="G23" s="20">
        <v>0.10526315789473684</v>
      </c>
      <c r="H23" s="20">
        <v>0.21710526315789475</v>
      </c>
      <c r="I23" s="20">
        <v>0.41447368421052633</v>
      </c>
      <c r="J23" s="20">
        <v>0.15789473684210525</v>
      </c>
      <c r="K23" s="20">
        <v>0.11842105263157894</v>
      </c>
      <c r="L23" s="20">
        <v>0.35526315789473684</v>
      </c>
      <c r="M23" s="20">
        <v>0.14473684210526316</v>
      </c>
      <c r="N23" s="20">
        <v>0.32894736842105265</v>
      </c>
    </row>
    <row r="24" spans="1:14" ht="15.95" customHeight="1">
      <c r="B24" s="58"/>
      <c r="C24" s="54" t="s">
        <v>196</v>
      </c>
      <c r="D24" s="21">
        <v>94</v>
      </c>
      <c r="E24" s="22">
        <v>36</v>
      </c>
      <c r="F24" s="23">
        <v>29</v>
      </c>
      <c r="G24" s="23">
        <v>20</v>
      </c>
      <c r="H24" s="23">
        <v>28</v>
      </c>
      <c r="I24" s="23">
        <v>40</v>
      </c>
      <c r="J24" s="23">
        <v>18</v>
      </c>
      <c r="K24" s="23">
        <v>13</v>
      </c>
      <c r="L24" s="23">
        <v>28</v>
      </c>
      <c r="M24" s="23">
        <v>13</v>
      </c>
      <c r="N24" s="23">
        <v>41</v>
      </c>
    </row>
    <row r="25" spans="1:14" ht="15.95" customHeight="1">
      <c r="B25" s="58"/>
      <c r="C25" s="53"/>
      <c r="D25" s="24">
        <v>1</v>
      </c>
      <c r="E25" s="19">
        <v>0.38297872340425532</v>
      </c>
      <c r="F25" s="20">
        <v>0.30851063829787234</v>
      </c>
      <c r="G25" s="20">
        <v>0.21276595744680851</v>
      </c>
      <c r="H25" s="20">
        <v>0.2978723404255319</v>
      </c>
      <c r="I25" s="20">
        <v>0.42553191489361702</v>
      </c>
      <c r="J25" s="20">
        <v>0.19148936170212766</v>
      </c>
      <c r="K25" s="20">
        <v>0.13829787234042554</v>
      </c>
      <c r="L25" s="20">
        <v>0.2978723404255319</v>
      </c>
      <c r="M25" s="20">
        <v>0.13829787234042554</v>
      </c>
      <c r="N25" s="20">
        <v>0.43617021276595747</v>
      </c>
    </row>
    <row r="26" spans="1:14" ht="15.95" customHeight="1">
      <c r="B26" s="58"/>
      <c r="C26" s="54" t="s">
        <v>106</v>
      </c>
      <c r="D26" s="21">
        <v>253</v>
      </c>
      <c r="E26" s="22">
        <v>74</v>
      </c>
      <c r="F26" s="23">
        <v>27</v>
      </c>
      <c r="G26" s="23">
        <v>27</v>
      </c>
      <c r="H26" s="23">
        <v>44</v>
      </c>
      <c r="I26" s="23">
        <v>83</v>
      </c>
      <c r="J26" s="23">
        <v>33</v>
      </c>
      <c r="K26" s="23">
        <v>28</v>
      </c>
      <c r="L26" s="23">
        <v>60</v>
      </c>
      <c r="M26" s="23">
        <v>32</v>
      </c>
      <c r="N26" s="23">
        <v>116</v>
      </c>
    </row>
    <row r="27" spans="1:14" ht="15.95" customHeight="1">
      <c r="B27" s="58"/>
      <c r="C27" s="59"/>
      <c r="D27" s="18">
        <v>1</v>
      </c>
      <c r="E27" s="32">
        <v>0.29249011857707508</v>
      </c>
      <c r="F27" s="33">
        <v>0.1067193675889328</v>
      </c>
      <c r="G27" s="33">
        <v>0.1067193675889328</v>
      </c>
      <c r="H27" s="33">
        <v>0.17391304347826086</v>
      </c>
      <c r="I27" s="33">
        <v>0.32806324110671936</v>
      </c>
      <c r="J27" s="33">
        <v>0.13043478260869565</v>
      </c>
      <c r="K27" s="33">
        <v>0.11067193675889328</v>
      </c>
      <c r="L27" s="33">
        <v>0.23715415019762845</v>
      </c>
      <c r="M27" s="33">
        <v>0.12648221343873517</v>
      </c>
      <c r="N27" s="33">
        <v>0.45849802371541504</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6933" priority="90" rank="1"/>
  </conditionalFormatting>
  <conditionalFormatting sqref="E11:N11">
    <cfRule type="top10" dxfId="6932" priority="89" rank="1"/>
  </conditionalFormatting>
  <conditionalFormatting sqref="E13:N13">
    <cfRule type="top10" dxfId="6931" priority="88" rank="1"/>
  </conditionalFormatting>
  <conditionalFormatting sqref="E15:N15">
    <cfRule type="top10" dxfId="6930" priority="87" rank="1"/>
  </conditionalFormatting>
  <conditionalFormatting sqref="E17:N17">
    <cfRule type="top10" dxfId="6929" priority="86" rank="1"/>
  </conditionalFormatting>
  <conditionalFormatting sqref="E19:N19">
    <cfRule type="top10" dxfId="6928" priority="85" rank="1"/>
  </conditionalFormatting>
  <conditionalFormatting sqref="E21:N21">
    <cfRule type="top10" dxfId="6927" priority="84" rank="1"/>
  </conditionalFormatting>
  <conditionalFormatting sqref="E23:N23">
    <cfRule type="top10" dxfId="6926" priority="83" rank="1"/>
  </conditionalFormatting>
  <conditionalFormatting sqref="E25:N25">
    <cfRule type="top10" dxfId="6925" priority="82" rank="1"/>
  </conditionalFormatting>
  <conditionalFormatting sqref="E27:N27">
    <cfRule type="top10" dxfId="6924" priority="81" rank="1"/>
  </conditionalFormatting>
  <conditionalFormatting sqref="E29:N29">
    <cfRule type="top10" dxfId="6923" priority="79" rank="1"/>
  </conditionalFormatting>
  <conditionalFormatting sqref="E31:N31">
    <cfRule type="top10" dxfId="6922" priority="78" rank="1"/>
  </conditionalFormatting>
  <conditionalFormatting sqref="E33:N33">
    <cfRule type="top10" dxfId="6921" priority="77" rank="1"/>
  </conditionalFormatting>
  <conditionalFormatting sqref="E35:N35">
    <cfRule type="top10" dxfId="6920" priority="76" rank="1"/>
  </conditionalFormatting>
  <conditionalFormatting sqref="E37:N37">
    <cfRule type="top10" dxfId="6919" priority="75" rank="1"/>
  </conditionalFormatting>
  <conditionalFormatting sqref="E39:N39">
    <cfRule type="top10" dxfId="6918" priority="74" rank="1"/>
  </conditionalFormatting>
  <conditionalFormatting sqref="E41:N41">
    <cfRule type="top10" dxfId="6917" priority="73" rank="1"/>
  </conditionalFormatting>
  <conditionalFormatting sqref="E43:N43">
    <cfRule type="top10" dxfId="6916" priority="72" rank="1"/>
  </conditionalFormatting>
  <conditionalFormatting sqref="E45:N45">
    <cfRule type="top10" dxfId="6915" priority="71" rank="1"/>
  </conditionalFormatting>
  <conditionalFormatting sqref="E47:N47">
    <cfRule type="top10" dxfId="6914" priority="70" rank="1"/>
  </conditionalFormatting>
  <conditionalFormatting sqref="E49:N49">
    <cfRule type="top10" dxfId="6913" priority="69" rank="1"/>
  </conditionalFormatting>
  <conditionalFormatting sqref="E51:N51">
    <cfRule type="top10" dxfId="6912" priority="68" rank="1"/>
  </conditionalFormatting>
  <conditionalFormatting sqref="E53:N53">
    <cfRule type="top10" dxfId="6911" priority="67" rank="1"/>
  </conditionalFormatting>
  <conditionalFormatting sqref="E55:N55">
    <cfRule type="top10" dxfId="6910" priority="66" rank="1"/>
  </conditionalFormatting>
  <conditionalFormatting sqref="E57:N57">
    <cfRule type="top10" dxfId="6909" priority="65" rank="1"/>
  </conditionalFormatting>
  <conditionalFormatting sqref="E59:N59">
    <cfRule type="top10" dxfId="6908" priority="64" rank="1"/>
  </conditionalFormatting>
  <conditionalFormatting sqref="E61:N61">
    <cfRule type="top10" dxfId="6907" priority="63" rank="1"/>
  </conditionalFormatting>
  <conditionalFormatting sqref="E63:N63">
    <cfRule type="top10" dxfId="6906" priority="62" rank="1"/>
  </conditionalFormatting>
  <conditionalFormatting sqref="E65:N65">
    <cfRule type="top10" dxfId="6905" priority="61" rank="1"/>
  </conditionalFormatting>
  <conditionalFormatting sqref="E67:N67">
    <cfRule type="top10" dxfId="6904" priority="60" rank="1"/>
  </conditionalFormatting>
  <conditionalFormatting sqref="E69:N69">
    <cfRule type="top10" dxfId="6903" priority="59" rank="1"/>
  </conditionalFormatting>
  <conditionalFormatting sqref="E71:N71">
    <cfRule type="top10" dxfId="6902" priority="58" rank="1"/>
  </conditionalFormatting>
  <conditionalFormatting sqref="E73:N73">
    <cfRule type="top10" dxfId="6901" priority="57" rank="1"/>
  </conditionalFormatting>
  <conditionalFormatting sqref="E75:N75">
    <cfRule type="top10" dxfId="6900" priority="56" rank="1"/>
  </conditionalFormatting>
  <conditionalFormatting sqref="E77:N77">
    <cfRule type="top10" dxfId="6899" priority="55" rank="1"/>
  </conditionalFormatting>
  <conditionalFormatting sqref="E79:N79">
    <cfRule type="top10" dxfId="6898" priority="54" rank="1"/>
  </conditionalFormatting>
  <conditionalFormatting sqref="E81:N81">
    <cfRule type="top10" dxfId="6897" priority="53" rank="1"/>
  </conditionalFormatting>
  <conditionalFormatting sqref="E83:N83">
    <cfRule type="top10" dxfId="6896" priority="52" rank="1"/>
  </conditionalFormatting>
  <conditionalFormatting sqref="E85:N85">
    <cfRule type="top10" dxfId="6895" priority="51" rank="1"/>
  </conditionalFormatting>
  <conditionalFormatting sqref="E87:N87">
    <cfRule type="top10" dxfId="6894" priority="50" rank="1"/>
  </conditionalFormatting>
  <conditionalFormatting sqref="E89:N89">
    <cfRule type="top10" dxfId="6893" priority="49" rank="1"/>
  </conditionalFormatting>
  <conditionalFormatting sqref="E91:N91">
    <cfRule type="top10" dxfId="6892" priority="48" rank="1"/>
  </conditionalFormatting>
  <conditionalFormatting sqref="E93:N93">
    <cfRule type="top10" dxfId="6891" priority="47" rank="1"/>
  </conditionalFormatting>
  <conditionalFormatting sqref="E95:N95">
    <cfRule type="top10" dxfId="6890" priority="46" rank="1"/>
  </conditionalFormatting>
  <conditionalFormatting sqref="E97:N97">
    <cfRule type="top10" dxfId="6889" priority="45" rank="1"/>
  </conditionalFormatting>
  <conditionalFormatting sqref="E99:N99">
    <cfRule type="top10" dxfId="6888" priority="44" rank="1"/>
  </conditionalFormatting>
  <conditionalFormatting sqref="E101:N101">
    <cfRule type="top10" dxfId="6887" priority="43" rank="1"/>
  </conditionalFormatting>
  <conditionalFormatting sqref="E103:N103">
    <cfRule type="top10" dxfId="6886" priority="42" rank="1"/>
  </conditionalFormatting>
  <conditionalFormatting sqref="E105:N105">
    <cfRule type="top10" dxfId="6885" priority="41" rank="1"/>
  </conditionalFormatting>
  <conditionalFormatting sqref="E107:N107">
    <cfRule type="top10" dxfId="6884" priority="40" rank="1"/>
  </conditionalFormatting>
  <conditionalFormatting sqref="E109:N109">
    <cfRule type="top10" dxfId="6883" priority="39" rank="1"/>
  </conditionalFormatting>
  <conditionalFormatting sqref="E111:N111">
    <cfRule type="top10" dxfId="6882" priority="38" rank="1"/>
  </conditionalFormatting>
  <conditionalFormatting sqref="E113:N113">
    <cfRule type="top10" dxfId="6881" priority="37" rank="1"/>
  </conditionalFormatting>
  <conditionalFormatting sqref="E115:N115">
    <cfRule type="top10" dxfId="6880" priority="36" rank="1"/>
  </conditionalFormatting>
  <conditionalFormatting sqref="E117:N117">
    <cfRule type="top10" dxfId="6879" priority="35" rank="1"/>
  </conditionalFormatting>
  <conditionalFormatting sqref="E119:N119">
    <cfRule type="top10" dxfId="6878" priority="34" rank="1"/>
  </conditionalFormatting>
  <conditionalFormatting sqref="E121:N121">
    <cfRule type="top10" dxfId="6877" priority="33" rank="1"/>
  </conditionalFormatting>
  <conditionalFormatting sqref="E123:N123">
    <cfRule type="top10" dxfId="6876" priority="32" rank="1"/>
  </conditionalFormatting>
  <conditionalFormatting sqref="E125:N125">
    <cfRule type="top10" dxfId="6875" priority="31" rank="1"/>
  </conditionalFormatting>
  <conditionalFormatting sqref="E127:N127">
    <cfRule type="top10" dxfId="6874" priority="30" rank="1"/>
  </conditionalFormatting>
  <conditionalFormatting sqref="E129:N129">
    <cfRule type="top10" dxfId="6873" priority="29" rank="1"/>
  </conditionalFormatting>
  <conditionalFormatting sqref="E131:N131">
    <cfRule type="top10" dxfId="6872" priority="28" rank="1"/>
  </conditionalFormatting>
  <conditionalFormatting sqref="E133:N133">
    <cfRule type="top10" dxfId="6871" priority="27" rank="1"/>
  </conditionalFormatting>
  <conditionalFormatting sqref="E135:N135">
    <cfRule type="top10" dxfId="6870" priority="26" rank="1"/>
  </conditionalFormatting>
  <conditionalFormatting sqref="E137:N137">
    <cfRule type="top10" dxfId="6869" priority="25" rank="1"/>
  </conditionalFormatting>
  <conditionalFormatting sqref="E139:N139">
    <cfRule type="top10" dxfId="6868" priority="24" rank="1"/>
  </conditionalFormatting>
  <conditionalFormatting sqref="E141:N141">
    <cfRule type="top10" dxfId="6867" priority="23" rank="1"/>
  </conditionalFormatting>
  <conditionalFormatting sqref="E143:N143">
    <cfRule type="top10" dxfId="6866" priority="22" rank="1"/>
  </conditionalFormatting>
  <conditionalFormatting sqref="E145:N145">
    <cfRule type="top10" dxfId="6865" priority="21" rank="1"/>
  </conditionalFormatting>
  <conditionalFormatting sqref="E147:N147">
    <cfRule type="top10" dxfId="6864" priority="20" rank="1"/>
  </conditionalFormatting>
  <conditionalFormatting sqref="E149:N149">
    <cfRule type="top10" dxfId="6863" priority="19" rank="1"/>
  </conditionalFormatting>
  <conditionalFormatting sqref="E151:N151">
    <cfRule type="top10" dxfId="6862" priority="18" rank="1"/>
  </conditionalFormatting>
  <conditionalFormatting sqref="E153:N153">
    <cfRule type="top10" dxfId="6861" priority="17" rank="1"/>
  </conditionalFormatting>
  <conditionalFormatting sqref="E155:N155">
    <cfRule type="top10" dxfId="6860" priority="16" rank="1"/>
  </conditionalFormatting>
  <conditionalFormatting sqref="E157:N157">
    <cfRule type="top10" dxfId="6859" priority="15" rank="1"/>
  </conditionalFormatting>
  <conditionalFormatting sqref="E159:N159">
    <cfRule type="top10" dxfId="6858" priority="14" rank="1"/>
  </conditionalFormatting>
  <conditionalFormatting sqref="E161:N161">
    <cfRule type="top10" dxfId="6857" priority="13" rank="1"/>
  </conditionalFormatting>
  <conditionalFormatting sqref="E163:N163">
    <cfRule type="top10" dxfId="6856" priority="12" rank="1"/>
  </conditionalFormatting>
  <conditionalFormatting sqref="E165:N165">
    <cfRule type="top10" dxfId="6855" priority="11" rank="1"/>
  </conditionalFormatting>
  <conditionalFormatting sqref="E167:N167">
    <cfRule type="top10" dxfId="6854" priority="10" rank="1"/>
  </conditionalFormatting>
  <conditionalFormatting sqref="E169:N169">
    <cfRule type="top10" dxfId="6853" priority="9" rank="1"/>
  </conditionalFormatting>
  <conditionalFormatting sqref="E171:N171">
    <cfRule type="top10" dxfId="6852" priority="8" rank="1"/>
  </conditionalFormatting>
  <conditionalFormatting sqref="E173:N173">
    <cfRule type="top10" dxfId="6851" priority="7" rank="1"/>
  </conditionalFormatting>
  <conditionalFormatting sqref="E175:N175">
    <cfRule type="top10" dxfId="6850" priority="6" rank="1"/>
  </conditionalFormatting>
  <conditionalFormatting sqref="E177:N177">
    <cfRule type="top10" dxfId="6849" priority="5" rank="1"/>
  </conditionalFormatting>
  <conditionalFormatting sqref="E179:N179">
    <cfRule type="top10" dxfId="6848" priority="4" rank="1"/>
  </conditionalFormatting>
  <conditionalFormatting sqref="E181:N181">
    <cfRule type="top10" dxfId="6847" priority="3" rank="1"/>
  </conditionalFormatting>
  <conditionalFormatting sqref="E183:N183">
    <cfRule type="top10" dxfId="6846" priority="2" rank="1"/>
  </conditionalFormatting>
  <conditionalFormatting sqref="E185:N185">
    <cfRule type="top10" dxfId="684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309</v>
      </c>
    </row>
    <row r="3" spans="1:14" ht="15" customHeight="1">
      <c r="B3" s="4"/>
    </row>
    <row r="4" spans="1:14" ht="15" customHeight="1">
      <c r="B4" s="4" t="s">
        <v>55</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266</v>
      </c>
      <c r="F7" s="14" t="s">
        <v>267</v>
      </c>
      <c r="G7" s="14" t="s">
        <v>268</v>
      </c>
      <c r="H7" s="14" t="s">
        <v>269</v>
      </c>
      <c r="I7" s="14" t="s">
        <v>270</v>
      </c>
      <c r="J7" s="14" t="s">
        <v>271</v>
      </c>
      <c r="K7" s="14" t="s">
        <v>272</v>
      </c>
      <c r="L7" s="14" t="s">
        <v>273</v>
      </c>
      <c r="M7" s="14" t="s">
        <v>274</v>
      </c>
      <c r="N7" s="14" t="s">
        <v>103</v>
      </c>
    </row>
    <row r="8" spans="1:14" ht="15.95" customHeight="1" thickTop="1">
      <c r="B8" s="48" t="s">
        <v>300</v>
      </c>
      <c r="C8" s="49"/>
      <c r="D8" s="15">
        <v>1926</v>
      </c>
      <c r="E8" s="16">
        <v>156</v>
      </c>
      <c r="F8" s="17">
        <v>423</v>
      </c>
      <c r="G8" s="17">
        <v>314</v>
      </c>
      <c r="H8" s="17">
        <v>154</v>
      </c>
      <c r="I8" s="17">
        <v>438</v>
      </c>
      <c r="J8" s="17">
        <v>116</v>
      </c>
      <c r="K8" s="17">
        <v>368</v>
      </c>
      <c r="L8" s="17">
        <v>141</v>
      </c>
      <c r="M8" s="17">
        <v>265</v>
      </c>
      <c r="N8" s="17">
        <v>808</v>
      </c>
    </row>
    <row r="9" spans="1:14" ht="15.95" customHeight="1">
      <c r="B9" s="50"/>
      <c r="C9" s="51"/>
      <c r="D9" s="18">
        <v>1</v>
      </c>
      <c r="E9" s="32">
        <v>8.1000000000000003E-2</v>
      </c>
      <c r="F9" s="33">
        <v>0.22</v>
      </c>
      <c r="G9" s="33">
        <v>0.16300000000000001</v>
      </c>
      <c r="H9" s="33">
        <v>0.08</v>
      </c>
      <c r="I9" s="33">
        <v>0.22700000000000001</v>
      </c>
      <c r="J9" s="33">
        <v>0.06</v>
      </c>
      <c r="K9" s="33">
        <v>0.191</v>
      </c>
      <c r="L9" s="33">
        <v>7.2999999999999995E-2</v>
      </c>
      <c r="M9" s="33">
        <v>0.13800000000000001</v>
      </c>
      <c r="N9" s="33">
        <v>0.42</v>
      </c>
    </row>
    <row r="10" spans="1:14" ht="15.95" customHeight="1">
      <c r="B10" s="57" t="s">
        <v>495</v>
      </c>
      <c r="C10" s="52" t="s">
        <v>189</v>
      </c>
      <c r="D10" s="34">
        <v>707</v>
      </c>
      <c r="E10" s="35">
        <v>57</v>
      </c>
      <c r="F10" s="36">
        <v>122</v>
      </c>
      <c r="G10" s="36">
        <v>107</v>
      </c>
      <c r="H10" s="36">
        <v>46</v>
      </c>
      <c r="I10" s="36">
        <v>92</v>
      </c>
      <c r="J10" s="36">
        <v>19</v>
      </c>
      <c r="K10" s="36">
        <v>80</v>
      </c>
      <c r="L10" s="36">
        <v>31</v>
      </c>
      <c r="M10" s="36">
        <v>109</v>
      </c>
      <c r="N10" s="36">
        <v>363</v>
      </c>
    </row>
    <row r="11" spans="1:14" ht="15.95" customHeight="1">
      <c r="B11" s="58"/>
      <c r="C11" s="53"/>
      <c r="D11" s="18">
        <v>1</v>
      </c>
      <c r="E11" s="19">
        <v>8.0622347949080617E-2</v>
      </c>
      <c r="F11" s="20">
        <v>0.17256011315417255</v>
      </c>
      <c r="G11" s="20">
        <v>0.15134370579915135</v>
      </c>
      <c r="H11" s="20">
        <v>6.5063649222065062E-2</v>
      </c>
      <c r="I11" s="20">
        <v>0.13012729844413012</v>
      </c>
      <c r="J11" s="20">
        <v>2.6874115983026876E-2</v>
      </c>
      <c r="K11" s="20">
        <v>0.11315417256011315</v>
      </c>
      <c r="L11" s="20">
        <v>4.3847241867043849E-2</v>
      </c>
      <c r="M11" s="20">
        <v>0.15417256011315417</v>
      </c>
      <c r="N11" s="20">
        <v>0.5134370579915134</v>
      </c>
    </row>
    <row r="12" spans="1:14" ht="15.95" customHeight="1">
      <c r="B12" s="58"/>
      <c r="C12" s="54" t="s">
        <v>190</v>
      </c>
      <c r="D12" s="21">
        <v>444</v>
      </c>
      <c r="E12" s="22">
        <v>40</v>
      </c>
      <c r="F12" s="23">
        <v>133</v>
      </c>
      <c r="G12" s="23">
        <v>96</v>
      </c>
      <c r="H12" s="23">
        <v>44</v>
      </c>
      <c r="I12" s="23">
        <v>164</v>
      </c>
      <c r="J12" s="23">
        <v>36</v>
      </c>
      <c r="K12" s="23">
        <v>130</v>
      </c>
      <c r="L12" s="23">
        <v>46</v>
      </c>
      <c r="M12" s="23">
        <v>71</v>
      </c>
      <c r="N12" s="23">
        <v>110</v>
      </c>
    </row>
    <row r="13" spans="1:14" ht="15.95" customHeight="1">
      <c r="B13" s="58"/>
      <c r="C13" s="53"/>
      <c r="D13" s="24">
        <v>1</v>
      </c>
      <c r="E13" s="19">
        <v>9.0090090090090086E-2</v>
      </c>
      <c r="F13" s="20">
        <v>0.29954954954954954</v>
      </c>
      <c r="G13" s="20">
        <v>0.21621621621621623</v>
      </c>
      <c r="H13" s="20">
        <v>9.90990990990991E-2</v>
      </c>
      <c r="I13" s="20">
        <v>0.36936936936936937</v>
      </c>
      <c r="J13" s="20">
        <v>8.1081081081081086E-2</v>
      </c>
      <c r="K13" s="20">
        <v>0.2927927927927928</v>
      </c>
      <c r="L13" s="20">
        <v>0.1036036036036036</v>
      </c>
      <c r="M13" s="20">
        <v>0.15990990990990991</v>
      </c>
      <c r="N13" s="20">
        <v>0.24774774774774774</v>
      </c>
    </row>
    <row r="14" spans="1:14" ht="15.95" customHeight="1">
      <c r="B14" s="58"/>
      <c r="C14" s="54" t="s">
        <v>191</v>
      </c>
      <c r="D14" s="21">
        <v>427</v>
      </c>
      <c r="E14" s="22">
        <v>48</v>
      </c>
      <c r="F14" s="23">
        <v>140</v>
      </c>
      <c r="G14" s="23">
        <v>113</v>
      </c>
      <c r="H14" s="23">
        <v>54</v>
      </c>
      <c r="I14" s="23">
        <v>138</v>
      </c>
      <c r="J14" s="23">
        <v>50</v>
      </c>
      <c r="K14" s="23">
        <v>129</v>
      </c>
      <c r="L14" s="23">
        <v>31</v>
      </c>
      <c r="M14" s="23">
        <v>64</v>
      </c>
      <c r="N14" s="23">
        <v>102</v>
      </c>
    </row>
    <row r="15" spans="1:14" ht="15.95" customHeight="1">
      <c r="B15" s="58"/>
      <c r="C15" s="53"/>
      <c r="D15" s="24">
        <v>1</v>
      </c>
      <c r="E15" s="19">
        <v>0.11241217798594848</v>
      </c>
      <c r="F15" s="20">
        <v>0.32786885245901637</v>
      </c>
      <c r="G15" s="20">
        <v>0.26463700234192039</v>
      </c>
      <c r="H15" s="20">
        <v>0.12646370023419204</v>
      </c>
      <c r="I15" s="20">
        <v>0.3231850117096019</v>
      </c>
      <c r="J15" s="20">
        <v>0.117096018735363</v>
      </c>
      <c r="K15" s="20">
        <v>0.30210772833723654</v>
      </c>
      <c r="L15" s="20">
        <v>7.2599531615925056E-2</v>
      </c>
      <c r="M15" s="20">
        <v>0.14988290398126464</v>
      </c>
      <c r="N15" s="20">
        <v>0.2388758782201405</v>
      </c>
    </row>
    <row r="16" spans="1:14" ht="15.95" customHeight="1">
      <c r="B16" s="58"/>
      <c r="C16" s="54" t="s">
        <v>192</v>
      </c>
      <c r="D16" s="21">
        <v>40</v>
      </c>
      <c r="E16" s="22">
        <v>3</v>
      </c>
      <c r="F16" s="23">
        <v>14</v>
      </c>
      <c r="G16" s="23">
        <v>9</v>
      </c>
      <c r="H16" s="23">
        <v>4</v>
      </c>
      <c r="I16" s="23">
        <v>13</v>
      </c>
      <c r="J16" s="23">
        <v>5</v>
      </c>
      <c r="K16" s="23">
        <v>7</v>
      </c>
      <c r="L16" s="23">
        <v>7</v>
      </c>
      <c r="M16" s="23">
        <v>4</v>
      </c>
      <c r="N16" s="23">
        <v>12</v>
      </c>
    </row>
    <row r="17" spans="1:14" ht="15.95" customHeight="1">
      <c r="B17" s="58"/>
      <c r="C17" s="53"/>
      <c r="D17" s="24">
        <v>1</v>
      </c>
      <c r="E17" s="19">
        <v>7.4999999999999997E-2</v>
      </c>
      <c r="F17" s="20">
        <v>0.35</v>
      </c>
      <c r="G17" s="20">
        <v>0.22500000000000001</v>
      </c>
      <c r="H17" s="20">
        <v>0.1</v>
      </c>
      <c r="I17" s="20">
        <v>0.32500000000000001</v>
      </c>
      <c r="J17" s="20">
        <v>0.125</v>
      </c>
      <c r="K17" s="20">
        <v>0.17499999999999999</v>
      </c>
      <c r="L17" s="20">
        <v>0.17499999999999999</v>
      </c>
      <c r="M17" s="20">
        <v>0.1</v>
      </c>
      <c r="N17" s="20">
        <v>0.3</v>
      </c>
    </row>
    <row r="18" spans="1:14" ht="15.95" customHeight="1">
      <c r="B18" s="58"/>
      <c r="C18" s="54" t="s">
        <v>193</v>
      </c>
      <c r="D18" s="21">
        <v>98</v>
      </c>
      <c r="E18" s="22">
        <v>6</v>
      </c>
      <c r="F18" s="23">
        <v>23</v>
      </c>
      <c r="G18" s="23">
        <v>16</v>
      </c>
      <c r="H18" s="23">
        <v>9</v>
      </c>
      <c r="I18" s="23">
        <v>30</v>
      </c>
      <c r="J18" s="23">
        <v>8</v>
      </c>
      <c r="K18" s="23">
        <v>21</v>
      </c>
      <c r="L18" s="23">
        <v>15</v>
      </c>
      <c r="M18" s="23">
        <v>10</v>
      </c>
      <c r="N18" s="23">
        <v>35</v>
      </c>
    </row>
    <row r="19" spans="1:14" ht="15.95" customHeight="1">
      <c r="B19" s="58"/>
      <c r="C19" s="53"/>
      <c r="D19" s="24">
        <v>1</v>
      </c>
      <c r="E19" s="19">
        <v>6.1224489795918366E-2</v>
      </c>
      <c r="F19" s="20">
        <v>0.23469387755102042</v>
      </c>
      <c r="G19" s="20">
        <v>0.16326530612244897</v>
      </c>
      <c r="H19" s="20">
        <v>9.1836734693877556E-2</v>
      </c>
      <c r="I19" s="20">
        <v>0.30612244897959184</v>
      </c>
      <c r="J19" s="20">
        <v>8.1632653061224483E-2</v>
      </c>
      <c r="K19" s="20">
        <v>0.21428571428571427</v>
      </c>
      <c r="L19" s="20">
        <v>0.15306122448979592</v>
      </c>
      <c r="M19" s="20">
        <v>0.10204081632653061</v>
      </c>
      <c r="N19" s="20">
        <v>0.35714285714285715</v>
      </c>
    </row>
    <row r="20" spans="1:14" ht="15.95" customHeight="1">
      <c r="B20" s="58"/>
      <c r="C20" s="54" t="s">
        <v>194</v>
      </c>
      <c r="D20" s="21">
        <v>45</v>
      </c>
      <c r="E20" s="22">
        <v>7</v>
      </c>
      <c r="F20" s="23">
        <v>7</v>
      </c>
      <c r="G20" s="23">
        <v>10</v>
      </c>
      <c r="H20" s="23">
        <v>6</v>
      </c>
      <c r="I20" s="23">
        <v>11</v>
      </c>
      <c r="J20" s="23">
        <v>2</v>
      </c>
      <c r="K20" s="23">
        <v>12</v>
      </c>
      <c r="L20" s="23">
        <v>6</v>
      </c>
      <c r="M20" s="23">
        <v>4</v>
      </c>
      <c r="N20" s="23">
        <v>19</v>
      </c>
    </row>
    <row r="21" spans="1:14" ht="15.95" customHeight="1">
      <c r="B21" s="58"/>
      <c r="C21" s="53"/>
      <c r="D21" s="24">
        <v>1</v>
      </c>
      <c r="E21" s="19">
        <v>0.15555555555555556</v>
      </c>
      <c r="F21" s="20">
        <v>0.15555555555555556</v>
      </c>
      <c r="G21" s="20">
        <v>0.22222222222222221</v>
      </c>
      <c r="H21" s="20">
        <v>0.13333333333333333</v>
      </c>
      <c r="I21" s="20">
        <v>0.24444444444444444</v>
      </c>
      <c r="J21" s="20">
        <v>4.4444444444444446E-2</v>
      </c>
      <c r="K21" s="20">
        <v>0.26666666666666666</v>
      </c>
      <c r="L21" s="20">
        <v>0.13333333333333333</v>
      </c>
      <c r="M21" s="20">
        <v>8.8888888888888892E-2</v>
      </c>
      <c r="N21" s="20">
        <v>0.42222222222222222</v>
      </c>
    </row>
    <row r="22" spans="1:14" ht="15.95" customHeight="1">
      <c r="B22" s="58"/>
      <c r="C22" s="54" t="s">
        <v>195</v>
      </c>
      <c r="D22" s="21">
        <v>152</v>
      </c>
      <c r="E22" s="22">
        <v>18</v>
      </c>
      <c r="F22" s="23">
        <v>50</v>
      </c>
      <c r="G22" s="23">
        <v>35</v>
      </c>
      <c r="H22" s="23">
        <v>15</v>
      </c>
      <c r="I22" s="23">
        <v>43</v>
      </c>
      <c r="J22" s="23">
        <v>11</v>
      </c>
      <c r="K22" s="23">
        <v>40</v>
      </c>
      <c r="L22" s="23">
        <v>11</v>
      </c>
      <c r="M22" s="23">
        <v>20</v>
      </c>
      <c r="N22" s="23">
        <v>42</v>
      </c>
    </row>
    <row r="23" spans="1:14" ht="15.95" customHeight="1">
      <c r="B23" s="58"/>
      <c r="C23" s="53"/>
      <c r="D23" s="24">
        <v>1</v>
      </c>
      <c r="E23" s="19">
        <v>0.11842105263157894</v>
      </c>
      <c r="F23" s="20">
        <v>0.32894736842105265</v>
      </c>
      <c r="G23" s="20">
        <v>0.23026315789473684</v>
      </c>
      <c r="H23" s="20">
        <v>9.8684210526315791E-2</v>
      </c>
      <c r="I23" s="20">
        <v>0.28289473684210525</v>
      </c>
      <c r="J23" s="20">
        <v>7.2368421052631582E-2</v>
      </c>
      <c r="K23" s="20">
        <v>0.26315789473684209</v>
      </c>
      <c r="L23" s="20">
        <v>7.2368421052631582E-2</v>
      </c>
      <c r="M23" s="20">
        <v>0.13157894736842105</v>
      </c>
      <c r="N23" s="20">
        <v>0.27631578947368424</v>
      </c>
    </row>
    <row r="24" spans="1:14" ht="15.95" customHeight="1">
      <c r="B24" s="58"/>
      <c r="C24" s="54" t="s">
        <v>196</v>
      </c>
      <c r="D24" s="21">
        <v>94</v>
      </c>
      <c r="E24" s="22">
        <v>6</v>
      </c>
      <c r="F24" s="23">
        <v>32</v>
      </c>
      <c r="G24" s="23">
        <v>23</v>
      </c>
      <c r="H24" s="23">
        <v>11</v>
      </c>
      <c r="I24" s="23">
        <v>34</v>
      </c>
      <c r="J24" s="23">
        <v>7</v>
      </c>
      <c r="K24" s="23">
        <v>27</v>
      </c>
      <c r="L24" s="23">
        <v>16</v>
      </c>
      <c r="M24" s="23">
        <v>8</v>
      </c>
      <c r="N24" s="23">
        <v>30</v>
      </c>
    </row>
    <row r="25" spans="1:14" ht="15.95" customHeight="1">
      <c r="B25" s="58"/>
      <c r="C25" s="53"/>
      <c r="D25" s="24">
        <v>1</v>
      </c>
      <c r="E25" s="19">
        <v>6.3829787234042548E-2</v>
      </c>
      <c r="F25" s="20">
        <v>0.34042553191489361</v>
      </c>
      <c r="G25" s="20">
        <v>0.24468085106382978</v>
      </c>
      <c r="H25" s="20">
        <v>0.11702127659574468</v>
      </c>
      <c r="I25" s="20">
        <v>0.36170212765957449</v>
      </c>
      <c r="J25" s="20">
        <v>7.4468085106382975E-2</v>
      </c>
      <c r="K25" s="20">
        <v>0.28723404255319152</v>
      </c>
      <c r="L25" s="20">
        <v>0.1702127659574468</v>
      </c>
      <c r="M25" s="20">
        <v>8.5106382978723402E-2</v>
      </c>
      <c r="N25" s="20">
        <v>0.31914893617021278</v>
      </c>
    </row>
    <row r="26" spans="1:14" ht="15.95" customHeight="1">
      <c r="B26" s="58"/>
      <c r="C26" s="54" t="s">
        <v>106</v>
      </c>
      <c r="D26" s="21">
        <v>253</v>
      </c>
      <c r="E26" s="22">
        <v>14</v>
      </c>
      <c r="F26" s="23">
        <v>62</v>
      </c>
      <c r="G26" s="23">
        <v>31</v>
      </c>
      <c r="H26" s="23">
        <v>22</v>
      </c>
      <c r="I26" s="23">
        <v>72</v>
      </c>
      <c r="J26" s="23">
        <v>23</v>
      </c>
      <c r="K26" s="23">
        <v>54</v>
      </c>
      <c r="L26" s="23">
        <v>23</v>
      </c>
      <c r="M26" s="23">
        <v>41</v>
      </c>
      <c r="N26" s="23">
        <v>93</v>
      </c>
    </row>
    <row r="27" spans="1:14" ht="15.95" customHeight="1">
      <c r="B27" s="58"/>
      <c r="C27" s="59"/>
      <c r="D27" s="18">
        <v>1</v>
      </c>
      <c r="E27" s="32">
        <v>5.533596837944664E-2</v>
      </c>
      <c r="F27" s="33">
        <v>0.24505928853754941</v>
      </c>
      <c r="G27" s="33">
        <v>0.1225296442687747</v>
      </c>
      <c r="H27" s="33">
        <v>8.6956521739130432E-2</v>
      </c>
      <c r="I27" s="33">
        <v>0.28458498023715417</v>
      </c>
      <c r="J27" s="33">
        <v>9.0909090909090912E-2</v>
      </c>
      <c r="K27" s="33">
        <v>0.2134387351778656</v>
      </c>
      <c r="L27" s="33">
        <v>9.0909090909090912E-2</v>
      </c>
      <c r="M27" s="33">
        <v>0.16205533596837945</v>
      </c>
      <c r="N27" s="33">
        <v>0.3675889328063241</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6844" priority="90" rank="1"/>
  </conditionalFormatting>
  <conditionalFormatting sqref="E11:N11">
    <cfRule type="top10" dxfId="6843" priority="89" rank="1"/>
  </conditionalFormatting>
  <conditionalFormatting sqref="E13:N13">
    <cfRule type="top10" dxfId="6842" priority="88" rank="1"/>
  </conditionalFormatting>
  <conditionalFormatting sqref="E15:N15">
    <cfRule type="top10" dxfId="6841" priority="87" rank="1"/>
  </conditionalFormatting>
  <conditionalFormatting sqref="E17:N17">
    <cfRule type="top10" dxfId="6840" priority="86" rank="1"/>
  </conditionalFormatting>
  <conditionalFormatting sqref="E19:N19">
    <cfRule type="top10" dxfId="6839" priority="85" rank="1"/>
  </conditionalFormatting>
  <conditionalFormatting sqref="E21:N21">
    <cfRule type="top10" dxfId="6838" priority="84" rank="1"/>
  </conditionalFormatting>
  <conditionalFormatting sqref="E23:N23">
    <cfRule type="top10" dxfId="6837" priority="83" rank="1"/>
  </conditionalFormatting>
  <conditionalFormatting sqref="E25:N25">
    <cfRule type="top10" dxfId="6836" priority="82" rank="1"/>
  </conditionalFormatting>
  <conditionalFormatting sqref="E27:N27">
    <cfRule type="top10" dxfId="6835" priority="81" rank="1"/>
  </conditionalFormatting>
  <conditionalFormatting sqref="E29:N29">
    <cfRule type="top10" dxfId="6834" priority="79" rank="1"/>
  </conditionalFormatting>
  <conditionalFormatting sqref="E31:N31">
    <cfRule type="top10" dxfId="6833" priority="78" rank="1"/>
  </conditionalFormatting>
  <conditionalFormatting sqref="E33:N33">
    <cfRule type="top10" dxfId="6832" priority="77" rank="1"/>
  </conditionalFormatting>
  <conditionalFormatting sqref="E35:N35">
    <cfRule type="top10" dxfId="6831" priority="76" rank="1"/>
  </conditionalFormatting>
  <conditionalFormatting sqref="E37:N37">
    <cfRule type="top10" dxfId="6830" priority="75" rank="1"/>
  </conditionalFormatting>
  <conditionalFormatting sqref="E39:N39">
    <cfRule type="top10" dxfId="6829" priority="74" rank="1"/>
  </conditionalFormatting>
  <conditionalFormatting sqref="E41:N41">
    <cfRule type="top10" dxfId="6828" priority="73" rank="1"/>
  </conditionalFormatting>
  <conditionalFormatting sqref="E43:N43">
    <cfRule type="top10" dxfId="6827" priority="72" rank="1"/>
  </conditionalFormatting>
  <conditionalFormatting sqref="E45:N45">
    <cfRule type="top10" dxfId="6826" priority="71" rank="1"/>
  </conditionalFormatting>
  <conditionalFormatting sqref="E47:N47">
    <cfRule type="top10" dxfId="6825" priority="70" rank="1"/>
  </conditionalFormatting>
  <conditionalFormatting sqref="E49:N49">
    <cfRule type="top10" dxfId="6824" priority="69" rank="1"/>
  </conditionalFormatting>
  <conditionalFormatting sqref="E51:N51">
    <cfRule type="top10" dxfId="6823" priority="68" rank="1"/>
  </conditionalFormatting>
  <conditionalFormatting sqref="E53:N53">
    <cfRule type="top10" dxfId="6822" priority="67" rank="1"/>
  </conditionalFormatting>
  <conditionalFormatting sqref="E55:N55">
    <cfRule type="top10" dxfId="6821" priority="66" rank="1"/>
  </conditionalFormatting>
  <conditionalFormatting sqref="E57:N57">
    <cfRule type="top10" dxfId="6820" priority="65" rank="1"/>
  </conditionalFormatting>
  <conditionalFormatting sqref="E59:N59">
    <cfRule type="top10" dxfId="6819" priority="64" rank="1"/>
  </conditionalFormatting>
  <conditionalFormatting sqref="E61:N61">
    <cfRule type="top10" dxfId="6818" priority="63" rank="1"/>
  </conditionalFormatting>
  <conditionalFormatting sqref="E63:N63">
    <cfRule type="top10" dxfId="6817" priority="62" rank="1"/>
  </conditionalFormatting>
  <conditionalFormatting sqref="E65:N65">
    <cfRule type="top10" dxfId="6816" priority="61" rank="1"/>
  </conditionalFormatting>
  <conditionalFormatting sqref="E67:N67">
    <cfRule type="top10" dxfId="6815" priority="60" rank="1"/>
  </conditionalFormatting>
  <conditionalFormatting sqref="E69:N69">
    <cfRule type="top10" dxfId="6814" priority="59" rank="1"/>
  </conditionalFormatting>
  <conditionalFormatting sqref="E71:N71">
    <cfRule type="top10" dxfId="6813" priority="58" rank="1"/>
  </conditionalFormatting>
  <conditionalFormatting sqref="E73:N73">
    <cfRule type="top10" dxfId="6812" priority="57" rank="1"/>
  </conditionalFormatting>
  <conditionalFormatting sqref="E75:N75">
    <cfRule type="top10" dxfId="6811" priority="56" rank="1"/>
  </conditionalFormatting>
  <conditionalFormatting sqref="E77:N77">
    <cfRule type="top10" dxfId="6810" priority="55" rank="1"/>
  </conditionalFormatting>
  <conditionalFormatting sqref="E79:N79">
    <cfRule type="top10" dxfId="6809" priority="54" rank="1"/>
  </conditionalFormatting>
  <conditionalFormatting sqref="E81:N81">
    <cfRule type="top10" dxfId="6808" priority="53" rank="1"/>
  </conditionalFormatting>
  <conditionalFormatting sqref="E83:N83">
    <cfRule type="top10" dxfId="6807" priority="52" rank="1"/>
  </conditionalFormatting>
  <conditionalFormatting sqref="E85:N85">
    <cfRule type="top10" dxfId="6806" priority="51" rank="1"/>
  </conditionalFormatting>
  <conditionalFormatting sqref="E87:N87">
    <cfRule type="top10" dxfId="6805" priority="50" rank="1"/>
  </conditionalFormatting>
  <conditionalFormatting sqref="E89:N89">
    <cfRule type="top10" dxfId="6804" priority="49" rank="1"/>
  </conditionalFormatting>
  <conditionalFormatting sqref="E91:N91">
    <cfRule type="top10" dxfId="6803" priority="48" rank="1"/>
  </conditionalFormatting>
  <conditionalFormatting sqref="E93:N93">
    <cfRule type="top10" dxfId="6802" priority="47" rank="1"/>
  </conditionalFormatting>
  <conditionalFormatting sqref="E95:N95">
    <cfRule type="top10" dxfId="6801" priority="46" rank="1"/>
  </conditionalFormatting>
  <conditionalFormatting sqref="E97:N97">
    <cfRule type="top10" dxfId="6800" priority="45" rank="1"/>
  </conditionalFormatting>
  <conditionalFormatting sqref="E99:N99">
    <cfRule type="top10" dxfId="6799" priority="44" rank="1"/>
  </conditionalFormatting>
  <conditionalFormatting sqref="E101:N101">
    <cfRule type="top10" dxfId="6798" priority="43" rank="1"/>
  </conditionalFormatting>
  <conditionalFormatting sqref="E103:N103">
    <cfRule type="top10" dxfId="6797" priority="42" rank="1"/>
  </conditionalFormatting>
  <conditionalFormatting sqref="E105:N105">
    <cfRule type="top10" dxfId="6796" priority="41" rank="1"/>
  </conditionalFormatting>
  <conditionalFormatting sqref="E107:N107">
    <cfRule type="top10" dxfId="6795" priority="40" rank="1"/>
  </conditionalFormatting>
  <conditionalFormatting sqref="E109:N109">
    <cfRule type="top10" dxfId="6794" priority="39" rank="1"/>
  </conditionalFormatting>
  <conditionalFormatting sqref="E111:N111">
    <cfRule type="top10" dxfId="6793" priority="38" rank="1"/>
  </conditionalFormatting>
  <conditionalFormatting sqref="E113:N113">
    <cfRule type="top10" dxfId="6792" priority="37" rank="1"/>
  </conditionalFormatting>
  <conditionalFormatting sqref="E115:N115">
    <cfRule type="top10" dxfId="6791" priority="36" rank="1"/>
  </conditionalFormatting>
  <conditionalFormatting sqref="E117:N117">
    <cfRule type="top10" dxfId="6790" priority="35" rank="1"/>
  </conditionalFormatting>
  <conditionalFormatting sqref="E119:N119">
    <cfRule type="top10" dxfId="6789" priority="34" rank="1"/>
  </conditionalFormatting>
  <conditionalFormatting sqref="E121:N121">
    <cfRule type="top10" dxfId="6788" priority="33" rank="1"/>
  </conditionalFormatting>
  <conditionalFormatting sqref="E123:N123">
    <cfRule type="top10" dxfId="6787" priority="32" rank="1"/>
  </conditionalFormatting>
  <conditionalFormatting sqref="E125:N125">
    <cfRule type="top10" dxfId="6786" priority="31" rank="1"/>
  </conditionalFormatting>
  <conditionalFormatting sqref="E127:N127">
    <cfRule type="top10" dxfId="6785" priority="30" rank="1"/>
  </conditionalFormatting>
  <conditionalFormatting sqref="E129:N129">
    <cfRule type="top10" dxfId="6784" priority="29" rank="1"/>
  </conditionalFormatting>
  <conditionalFormatting sqref="E131:N131">
    <cfRule type="top10" dxfId="6783" priority="28" rank="1"/>
  </conditionalFormatting>
  <conditionalFormatting sqref="E133:N133">
    <cfRule type="top10" dxfId="6782" priority="27" rank="1"/>
  </conditionalFormatting>
  <conditionalFormatting sqref="E135:N135">
    <cfRule type="top10" dxfId="6781" priority="26" rank="1"/>
  </conditionalFormatting>
  <conditionalFormatting sqref="E137:N137">
    <cfRule type="top10" dxfId="6780" priority="25" rank="1"/>
  </conditionalFormatting>
  <conditionalFormatting sqref="E139:N139">
    <cfRule type="top10" dxfId="6779" priority="24" rank="1"/>
  </conditionalFormatting>
  <conditionalFormatting sqref="E141:N141">
    <cfRule type="top10" dxfId="6778" priority="23" rank="1"/>
  </conditionalFormatting>
  <conditionalFormatting sqref="E143:N143">
    <cfRule type="top10" dxfId="6777" priority="22" rank="1"/>
  </conditionalFormatting>
  <conditionalFormatting sqref="E145:N145">
    <cfRule type="top10" dxfId="6776" priority="21" rank="1"/>
  </conditionalFormatting>
  <conditionalFormatting sqref="E147:N147">
    <cfRule type="top10" dxfId="6775" priority="20" rank="1"/>
  </conditionalFormatting>
  <conditionalFormatting sqref="E149:N149">
    <cfRule type="top10" dxfId="6774" priority="19" rank="1"/>
  </conditionalFormatting>
  <conditionalFormatting sqref="E151:N151">
    <cfRule type="top10" dxfId="6773" priority="18" rank="1"/>
  </conditionalFormatting>
  <conditionalFormatting sqref="E153:N153">
    <cfRule type="top10" dxfId="6772" priority="17" rank="1"/>
  </conditionalFormatting>
  <conditionalFormatting sqref="E155:N155">
    <cfRule type="top10" dxfId="6771" priority="16" rank="1"/>
  </conditionalFormatting>
  <conditionalFormatting sqref="E157:N157">
    <cfRule type="top10" dxfId="6770" priority="15" rank="1"/>
  </conditionalFormatting>
  <conditionalFormatting sqref="E159:N159">
    <cfRule type="top10" dxfId="6769" priority="14" rank="1"/>
  </conditionalFormatting>
  <conditionalFormatting sqref="E161:N161">
    <cfRule type="top10" dxfId="6768" priority="13" rank="1"/>
  </conditionalFormatting>
  <conditionalFormatting sqref="E163:N163">
    <cfRule type="top10" dxfId="6767" priority="12" rank="1"/>
  </conditionalFormatting>
  <conditionalFormatting sqref="E165:N165">
    <cfRule type="top10" dxfId="6766" priority="11" rank="1"/>
  </conditionalFormatting>
  <conditionalFormatting sqref="E167:N167">
    <cfRule type="top10" dxfId="6765" priority="10" rank="1"/>
  </conditionalFormatting>
  <conditionalFormatting sqref="E169:N169">
    <cfRule type="top10" dxfId="6764" priority="9" rank="1"/>
  </conditionalFormatting>
  <conditionalFormatting sqref="E171:N171">
    <cfRule type="top10" dxfId="6763" priority="8" rank="1"/>
  </conditionalFormatting>
  <conditionalFormatting sqref="E173:N173">
    <cfRule type="top10" dxfId="6762" priority="7" rank="1"/>
  </conditionalFormatting>
  <conditionalFormatting sqref="E175:N175">
    <cfRule type="top10" dxfId="6761" priority="6" rank="1"/>
  </conditionalFormatting>
  <conditionalFormatting sqref="E177:N177">
    <cfRule type="top10" dxfId="6760" priority="5" rank="1"/>
  </conditionalFormatting>
  <conditionalFormatting sqref="E179:N179">
    <cfRule type="top10" dxfId="6759" priority="4" rank="1"/>
  </conditionalFormatting>
  <conditionalFormatting sqref="E181:N181">
    <cfRule type="top10" dxfId="6758" priority="3" rank="1"/>
  </conditionalFormatting>
  <conditionalFormatting sqref="E183:N183">
    <cfRule type="top10" dxfId="6757" priority="2" rank="1"/>
  </conditionalFormatting>
  <conditionalFormatting sqref="E185:N185">
    <cfRule type="top10" dxfId="675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496</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9.9825479930191977E-3</v>
      </c>
      <c r="T9" s="33">
        <v>6.4712041884816759E-2</v>
      </c>
    </row>
    <row r="10" spans="1:20" ht="15.95" customHeight="1">
      <c r="B10" s="57" t="s">
        <v>482</v>
      </c>
      <c r="C10" s="52" t="s">
        <v>197</v>
      </c>
      <c r="D10" s="34">
        <v>11799</v>
      </c>
      <c r="E10" s="35">
        <v>2654</v>
      </c>
      <c r="F10" s="36">
        <v>1359</v>
      </c>
      <c r="G10" s="36">
        <v>470</v>
      </c>
      <c r="H10" s="36">
        <v>578</v>
      </c>
      <c r="I10" s="36">
        <v>1512</v>
      </c>
      <c r="J10" s="36">
        <v>2680</v>
      </c>
      <c r="K10" s="36">
        <v>450</v>
      </c>
      <c r="L10" s="36">
        <v>969</v>
      </c>
      <c r="M10" s="36">
        <v>230</v>
      </c>
      <c r="N10" s="36">
        <v>905</v>
      </c>
      <c r="O10" s="36">
        <v>2860</v>
      </c>
      <c r="P10" s="36">
        <v>577</v>
      </c>
      <c r="Q10" s="36">
        <v>2380</v>
      </c>
      <c r="R10" s="36">
        <v>1427</v>
      </c>
      <c r="S10" s="36">
        <v>106</v>
      </c>
      <c r="T10" s="36">
        <v>734</v>
      </c>
    </row>
    <row r="11" spans="1:20" ht="15.95" customHeight="1">
      <c r="B11" s="58"/>
      <c r="C11" s="53"/>
      <c r="D11" s="18">
        <v>1</v>
      </c>
      <c r="E11" s="19">
        <v>0.22493431646749726</v>
      </c>
      <c r="F11" s="20">
        <v>0.11517925247902365</v>
      </c>
      <c r="G11" s="20">
        <v>3.9833884227476905E-2</v>
      </c>
      <c r="H11" s="20">
        <v>4.8987202305280107E-2</v>
      </c>
      <c r="I11" s="20">
        <v>0.12814645308924486</v>
      </c>
      <c r="J11" s="20">
        <v>0.2271378930417832</v>
      </c>
      <c r="K11" s="20">
        <v>3.8138825324180017E-2</v>
      </c>
      <c r="L11" s="20">
        <v>8.2125603864734303E-2</v>
      </c>
      <c r="M11" s="20">
        <v>1.9493177387914229E-2</v>
      </c>
      <c r="N11" s="20">
        <v>7.6701415374184248E-2</v>
      </c>
      <c r="O11" s="20">
        <v>0.24239342317145521</v>
      </c>
      <c r="P11" s="20">
        <v>4.8902449360115265E-2</v>
      </c>
      <c r="Q11" s="20">
        <v>0.20171200949232987</v>
      </c>
      <c r="R11" s="20">
        <v>0.12094245275023308</v>
      </c>
      <c r="S11" s="20">
        <v>8.9838121874735149E-3</v>
      </c>
      <c r="T11" s="20">
        <v>6.2208661750995847E-2</v>
      </c>
    </row>
    <row r="12" spans="1:20" ht="15.95" customHeight="1">
      <c r="B12" s="58"/>
      <c r="C12" s="54" t="s">
        <v>198</v>
      </c>
      <c r="D12" s="21">
        <v>3348</v>
      </c>
      <c r="E12" s="22">
        <v>581</v>
      </c>
      <c r="F12" s="23">
        <v>374</v>
      </c>
      <c r="G12" s="23">
        <v>131</v>
      </c>
      <c r="H12" s="23">
        <v>154</v>
      </c>
      <c r="I12" s="23">
        <v>623</v>
      </c>
      <c r="J12" s="23">
        <v>523</v>
      </c>
      <c r="K12" s="23">
        <v>107</v>
      </c>
      <c r="L12" s="23">
        <v>224</v>
      </c>
      <c r="M12" s="23">
        <v>52</v>
      </c>
      <c r="N12" s="23">
        <v>256</v>
      </c>
      <c r="O12" s="23">
        <v>885</v>
      </c>
      <c r="P12" s="23">
        <v>187</v>
      </c>
      <c r="Q12" s="23">
        <v>605</v>
      </c>
      <c r="R12" s="23">
        <v>493</v>
      </c>
      <c r="S12" s="23">
        <v>44</v>
      </c>
      <c r="T12" s="23">
        <v>236</v>
      </c>
    </row>
    <row r="13" spans="1:20" ht="15.95" customHeight="1">
      <c r="B13" s="58"/>
      <c r="C13" s="53"/>
      <c r="D13" s="24">
        <v>1</v>
      </c>
      <c r="E13" s="19">
        <v>0.17353643966547191</v>
      </c>
      <c r="F13" s="20">
        <v>0.11170848267622462</v>
      </c>
      <c r="G13" s="20">
        <v>3.9127837514934288E-2</v>
      </c>
      <c r="H13" s="20">
        <v>4.5997610513739545E-2</v>
      </c>
      <c r="I13" s="20">
        <v>0.18608124253285543</v>
      </c>
      <c r="J13" s="20">
        <v>0.15621266427718042</v>
      </c>
      <c r="K13" s="20">
        <v>3.1959378733572283E-2</v>
      </c>
      <c r="L13" s="20">
        <v>6.6905615292712065E-2</v>
      </c>
      <c r="M13" s="20">
        <v>1.5531660692951015E-2</v>
      </c>
      <c r="N13" s="20">
        <v>7.6463560334528072E-2</v>
      </c>
      <c r="O13" s="20">
        <v>0.26433691756272404</v>
      </c>
      <c r="P13" s="20">
        <v>5.5854241338112308E-2</v>
      </c>
      <c r="Q13" s="20">
        <v>0.18070489844683393</v>
      </c>
      <c r="R13" s="20">
        <v>0.14725209080047791</v>
      </c>
      <c r="S13" s="20">
        <v>1.3142174432497013E-2</v>
      </c>
      <c r="T13" s="20">
        <v>7.0489844683393074E-2</v>
      </c>
    </row>
    <row r="14" spans="1:20" ht="15.95" customHeight="1">
      <c r="B14" s="58"/>
      <c r="C14" s="54" t="s">
        <v>199</v>
      </c>
      <c r="D14" s="21">
        <v>2792</v>
      </c>
      <c r="E14" s="22">
        <v>655</v>
      </c>
      <c r="F14" s="23">
        <v>326</v>
      </c>
      <c r="G14" s="23">
        <v>117</v>
      </c>
      <c r="H14" s="23">
        <v>156</v>
      </c>
      <c r="I14" s="23">
        <v>445</v>
      </c>
      <c r="J14" s="23">
        <v>456</v>
      </c>
      <c r="K14" s="23">
        <v>115</v>
      </c>
      <c r="L14" s="23">
        <v>235</v>
      </c>
      <c r="M14" s="23">
        <v>60</v>
      </c>
      <c r="N14" s="23">
        <v>214</v>
      </c>
      <c r="O14" s="23">
        <v>657</v>
      </c>
      <c r="P14" s="23">
        <v>155</v>
      </c>
      <c r="Q14" s="23">
        <v>506</v>
      </c>
      <c r="R14" s="23">
        <v>391</v>
      </c>
      <c r="S14" s="23">
        <v>20</v>
      </c>
      <c r="T14" s="23">
        <v>162</v>
      </c>
    </row>
    <row r="15" spans="1:20" ht="15.95" customHeight="1">
      <c r="B15" s="58"/>
      <c r="C15" s="53"/>
      <c r="D15" s="24">
        <v>1</v>
      </c>
      <c r="E15" s="19">
        <v>0.23459885386819485</v>
      </c>
      <c r="F15" s="20">
        <v>0.1167621776504298</v>
      </c>
      <c r="G15" s="20">
        <v>4.1905444126074498E-2</v>
      </c>
      <c r="H15" s="20">
        <v>5.5873925501432664E-2</v>
      </c>
      <c r="I15" s="20">
        <v>0.15938395415472778</v>
      </c>
      <c r="J15" s="20">
        <v>0.16332378223495703</v>
      </c>
      <c r="K15" s="20">
        <v>4.1189111747851004E-2</v>
      </c>
      <c r="L15" s="20">
        <v>8.4169054441260743E-2</v>
      </c>
      <c r="M15" s="20">
        <v>2.148997134670487E-2</v>
      </c>
      <c r="N15" s="20">
        <v>7.664756446991404E-2</v>
      </c>
      <c r="O15" s="20">
        <v>0.23531518624641834</v>
      </c>
      <c r="P15" s="20">
        <v>5.5515759312320917E-2</v>
      </c>
      <c r="Q15" s="20">
        <v>0.18123209169054441</v>
      </c>
      <c r="R15" s="20">
        <v>0.14004297994269341</v>
      </c>
      <c r="S15" s="20">
        <v>7.1633237822349575E-3</v>
      </c>
      <c r="T15" s="20">
        <v>5.8022922636103154E-2</v>
      </c>
    </row>
    <row r="16" spans="1:20" ht="15.95" customHeight="1">
      <c r="B16" s="58"/>
      <c r="C16" s="54" t="s">
        <v>200</v>
      </c>
      <c r="D16" s="21">
        <v>507</v>
      </c>
      <c r="E16" s="22">
        <v>119</v>
      </c>
      <c r="F16" s="23">
        <v>78</v>
      </c>
      <c r="G16" s="23">
        <v>19</v>
      </c>
      <c r="H16" s="23">
        <v>29</v>
      </c>
      <c r="I16" s="23">
        <v>91</v>
      </c>
      <c r="J16" s="23">
        <v>68</v>
      </c>
      <c r="K16" s="23">
        <v>22</v>
      </c>
      <c r="L16" s="23">
        <v>46</v>
      </c>
      <c r="M16" s="23">
        <v>13</v>
      </c>
      <c r="N16" s="23">
        <v>32</v>
      </c>
      <c r="O16" s="23">
        <v>125</v>
      </c>
      <c r="P16" s="23">
        <v>40</v>
      </c>
      <c r="Q16" s="23">
        <v>100</v>
      </c>
      <c r="R16" s="23">
        <v>71</v>
      </c>
      <c r="S16" s="23">
        <v>5</v>
      </c>
      <c r="T16" s="23">
        <v>40</v>
      </c>
    </row>
    <row r="17" spans="1:20" ht="15.95" customHeight="1">
      <c r="B17" s="58"/>
      <c r="C17" s="53"/>
      <c r="D17" s="24">
        <v>1</v>
      </c>
      <c r="E17" s="19">
        <v>0.23471400394477318</v>
      </c>
      <c r="F17" s="20">
        <v>0.15384615384615385</v>
      </c>
      <c r="G17" s="20">
        <v>3.7475345167652857E-2</v>
      </c>
      <c r="H17" s="20">
        <v>5.7199211045364892E-2</v>
      </c>
      <c r="I17" s="20">
        <v>0.17948717948717949</v>
      </c>
      <c r="J17" s="20">
        <v>0.13412228796844181</v>
      </c>
      <c r="K17" s="20">
        <v>4.3392504930966469E-2</v>
      </c>
      <c r="L17" s="20">
        <v>9.0729783037475351E-2</v>
      </c>
      <c r="M17" s="20">
        <v>2.564102564102564E-2</v>
      </c>
      <c r="N17" s="20">
        <v>6.3116370808678504E-2</v>
      </c>
      <c r="O17" s="20">
        <v>0.2465483234714004</v>
      </c>
      <c r="P17" s="20">
        <v>7.8895463510848127E-2</v>
      </c>
      <c r="Q17" s="20">
        <v>0.19723865877712032</v>
      </c>
      <c r="R17" s="20">
        <v>0.14003944773175542</v>
      </c>
      <c r="S17" s="20">
        <v>9.8619329388560158E-3</v>
      </c>
      <c r="T17" s="20">
        <v>7.8895463510848127E-2</v>
      </c>
    </row>
    <row r="18" spans="1:20" ht="15.95" customHeight="1">
      <c r="B18" s="58"/>
      <c r="C18" s="54" t="s">
        <v>201</v>
      </c>
      <c r="D18" s="21">
        <v>4918</v>
      </c>
      <c r="E18" s="22">
        <v>1128</v>
      </c>
      <c r="F18" s="23">
        <v>560</v>
      </c>
      <c r="G18" s="23">
        <v>203</v>
      </c>
      <c r="H18" s="23">
        <v>248</v>
      </c>
      <c r="I18" s="23">
        <v>672</v>
      </c>
      <c r="J18" s="23">
        <v>997</v>
      </c>
      <c r="K18" s="23">
        <v>190</v>
      </c>
      <c r="L18" s="23">
        <v>396</v>
      </c>
      <c r="M18" s="23">
        <v>110</v>
      </c>
      <c r="N18" s="23">
        <v>389</v>
      </c>
      <c r="O18" s="23">
        <v>1163</v>
      </c>
      <c r="P18" s="23">
        <v>276</v>
      </c>
      <c r="Q18" s="23">
        <v>1000</v>
      </c>
      <c r="R18" s="23">
        <v>620</v>
      </c>
      <c r="S18" s="23">
        <v>37</v>
      </c>
      <c r="T18" s="23">
        <v>307</v>
      </c>
    </row>
    <row r="19" spans="1:20" ht="15.95" customHeight="1">
      <c r="B19" s="58"/>
      <c r="C19" s="53"/>
      <c r="D19" s="24">
        <v>1</v>
      </c>
      <c r="E19" s="19">
        <v>0.2293615290768605</v>
      </c>
      <c r="F19" s="20">
        <v>0.11386742578283855</v>
      </c>
      <c r="G19" s="20">
        <v>4.1276941846278975E-2</v>
      </c>
      <c r="H19" s="20">
        <v>5.0427002846685644E-2</v>
      </c>
      <c r="I19" s="20">
        <v>0.13664091093940625</v>
      </c>
      <c r="J19" s="20">
        <v>0.20272468483123221</v>
      </c>
      <c r="K19" s="20">
        <v>3.8633590890605939E-2</v>
      </c>
      <c r="L19" s="20">
        <v>8.0520536803578693E-2</v>
      </c>
      <c r="M19" s="20">
        <v>2.2366815778771858E-2</v>
      </c>
      <c r="N19" s="20">
        <v>7.909719398129321E-2</v>
      </c>
      <c r="O19" s="20">
        <v>0.23647824318828792</v>
      </c>
      <c r="P19" s="20">
        <v>5.6120374135827572E-2</v>
      </c>
      <c r="Q19" s="20">
        <v>0.203334688897926</v>
      </c>
      <c r="R19" s="20">
        <v>0.12606750711671411</v>
      </c>
      <c r="S19" s="20">
        <v>7.5233834892232615E-3</v>
      </c>
      <c r="T19" s="20">
        <v>6.242374949166328E-2</v>
      </c>
    </row>
    <row r="20" spans="1:20" ht="15.95" customHeight="1">
      <c r="B20" s="58"/>
      <c r="C20" s="54" t="s">
        <v>202</v>
      </c>
      <c r="D20" s="21">
        <v>3778</v>
      </c>
      <c r="E20" s="22">
        <v>833</v>
      </c>
      <c r="F20" s="23">
        <v>451</v>
      </c>
      <c r="G20" s="23">
        <v>158</v>
      </c>
      <c r="H20" s="23">
        <v>188</v>
      </c>
      <c r="I20" s="23">
        <v>611</v>
      </c>
      <c r="J20" s="23">
        <v>591</v>
      </c>
      <c r="K20" s="23">
        <v>125</v>
      </c>
      <c r="L20" s="23">
        <v>310</v>
      </c>
      <c r="M20" s="23">
        <v>83</v>
      </c>
      <c r="N20" s="23">
        <v>294</v>
      </c>
      <c r="O20" s="23">
        <v>956</v>
      </c>
      <c r="P20" s="23">
        <v>216</v>
      </c>
      <c r="Q20" s="23">
        <v>724</v>
      </c>
      <c r="R20" s="23">
        <v>495</v>
      </c>
      <c r="S20" s="23">
        <v>36</v>
      </c>
      <c r="T20" s="23">
        <v>253</v>
      </c>
    </row>
    <row r="21" spans="1:20" ht="15.95" customHeight="1">
      <c r="B21" s="58"/>
      <c r="C21" s="53"/>
      <c r="D21" s="24">
        <v>1</v>
      </c>
      <c r="E21" s="19">
        <v>0.22048703017469562</v>
      </c>
      <c r="F21" s="20">
        <v>0.11937533086289041</v>
      </c>
      <c r="G21" s="20">
        <v>4.1821069348861831E-2</v>
      </c>
      <c r="H21" s="20">
        <v>4.9761778718898891E-2</v>
      </c>
      <c r="I21" s="20">
        <v>0.16172578083642139</v>
      </c>
      <c r="J21" s="20">
        <v>0.15643197458973002</v>
      </c>
      <c r="K21" s="20">
        <v>3.3086289041821072E-2</v>
      </c>
      <c r="L21" s="20">
        <v>8.2053996823716252E-2</v>
      </c>
      <c r="M21" s="20">
        <v>2.1969295923769189E-2</v>
      </c>
      <c r="N21" s="20">
        <v>7.7818951826363156E-2</v>
      </c>
      <c r="O21" s="20">
        <v>0.25304393859184754</v>
      </c>
      <c r="P21" s="20">
        <v>5.7173107464266806E-2</v>
      </c>
      <c r="Q21" s="20">
        <v>0.19163578613022764</v>
      </c>
      <c r="R21" s="20">
        <v>0.13102170460561144</v>
      </c>
      <c r="S21" s="20">
        <v>9.5288512440444683E-3</v>
      </c>
      <c r="T21" s="20">
        <v>6.6966649020645849E-2</v>
      </c>
    </row>
    <row r="22" spans="1:20" ht="15.95" customHeight="1">
      <c r="B22" s="58"/>
      <c r="C22" s="54" t="s">
        <v>203</v>
      </c>
      <c r="D22" s="21">
        <v>3300</v>
      </c>
      <c r="E22" s="22">
        <v>748</v>
      </c>
      <c r="F22" s="23">
        <v>422</v>
      </c>
      <c r="G22" s="23">
        <v>152</v>
      </c>
      <c r="H22" s="23">
        <v>178</v>
      </c>
      <c r="I22" s="23">
        <v>499</v>
      </c>
      <c r="J22" s="23">
        <v>604</v>
      </c>
      <c r="K22" s="23">
        <v>131</v>
      </c>
      <c r="L22" s="23">
        <v>305</v>
      </c>
      <c r="M22" s="23">
        <v>106</v>
      </c>
      <c r="N22" s="23">
        <v>280</v>
      </c>
      <c r="O22" s="23">
        <v>800</v>
      </c>
      <c r="P22" s="23">
        <v>221</v>
      </c>
      <c r="Q22" s="23">
        <v>668</v>
      </c>
      <c r="R22" s="23">
        <v>428</v>
      </c>
      <c r="S22" s="23">
        <v>31</v>
      </c>
      <c r="T22" s="23">
        <v>214</v>
      </c>
    </row>
    <row r="23" spans="1:20" ht="15.95" customHeight="1">
      <c r="B23" s="58"/>
      <c r="C23" s="53"/>
      <c r="D23" s="24">
        <v>1</v>
      </c>
      <c r="E23" s="19">
        <v>0.22666666666666666</v>
      </c>
      <c r="F23" s="20">
        <v>0.12787878787878787</v>
      </c>
      <c r="G23" s="20">
        <v>4.6060606060606059E-2</v>
      </c>
      <c r="H23" s="20">
        <v>5.393939393939394E-2</v>
      </c>
      <c r="I23" s="20">
        <v>0.15121212121212121</v>
      </c>
      <c r="J23" s="20">
        <v>0.18303030303030304</v>
      </c>
      <c r="K23" s="20">
        <v>3.9696969696969696E-2</v>
      </c>
      <c r="L23" s="20">
        <v>9.2424242424242423E-2</v>
      </c>
      <c r="M23" s="20">
        <v>3.212121212121212E-2</v>
      </c>
      <c r="N23" s="20">
        <v>8.4848484848484854E-2</v>
      </c>
      <c r="O23" s="20">
        <v>0.24242424242424243</v>
      </c>
      <c r="P23" s="20">
        <v>6.6969696969696971E-2</v>
      </c>
      <c r="Q23" s="20">
        <v>0.20242424242424242</v>
      </c>
      <c r="R23" s="20">
        <v>0.1296969696969697</v>
      </c>
      <c r="S23" s="20">
        <v>9.3939393939393937E-3</v>
      </c>
      <c r="T23" s="20">
        <v>6.484848484848485E-2</v>
      </c>
    </row>
    <row r="24" spans="1:20" ht="15.95" customHeight="1">
      <c r="B24" s="58"/>
      <c r="C24" s="54" t="s">
        <v>204</v>
      </c>
      <c r="D24" s="21">
        <v>2978</v>
      </c>
      <c r="E24" s="22">
        <v>667</v>
      </c>
      <c r="F24" s="23">
        <v>366</v>
      </c>
      <c r="G24" s="23">
        <v>104</v>
      </c>
      <c r="H24" s="23">
        <v>133</v>
      </c>
      <c r="I24" s="23">
        <v>454</v>
      </c>
      <c r="J24" s="23">
        <v>688</v>
      </c>
      <c r="K24" s="23">
        <v>108</v>
      </c>
      <c r="L24" s="23">
        <v>240</v>
      </c>
      <c r="M24" s="23">
        <v>45</v>
      </c>
      <c r="N24" s="23">
        <v>191</v>
      </c>
      <c r="O24" s="23">
        <v>711</v>
      </c>
      <c r="P24" s="23">
        <v>138</v>
      </c>
      <c r="Q24" s="23">
        <v>511</v>
      </c>
      <c r="R24" s="23">
        <v>389</v>
      </c>
      <c r="S24" s="23">
        <v>32</v>
      </c>
      <c r="T24" s="23">
        <v>200</v>
      </c>
    </row>
    <row r="25" spans="1:20" ht="15.95" customHeight="1">
      <c r="B25" s="58"/>
      <c r="C25" s="53"/>
      <c r="D25" s="24">
        <v>1</v>
      </c>
      <c r="E25" s="19">
        <v>0.22397582269979852</v>
      </c>
      <c r="F25" s="20">
        <v>0.1229012760241773</v>
      </c>
      <c r="G25" s="20">
        <v>3.4922766957689727E-2</v>
      </c>
      <c r="H25" s="20">
        <v>4.4660846205507053E-2</v>
      </c>
      <c r="I25" s="20">
        <v>0.15245130960376091</v>
      </c>
      <c r="J25" s="20">
        <v>0.23102753525856279</v>
      </c>
      <c r="K25" s="20">
        <v>3.626595030221625E-2</v>
      </c>
      <c r="L25" s="20">
        <v>8.0591000671591667E-2</v>
      </c>
      <c r="M25" s="20">
        <v>1.5110812625923439E-2</v>
      </c>
      <c r="N25" s="20">
        <v>6.4137004701141712E-2</v>
      </c>
      <c r="O25" s="20">
        <v>0.23875083948959033</v>
      </c>
      <c r="P25" s="20">
        <v>4.6339825386165212E-2</v>
      </c>
      <c r="Q25" s="20">
        <v>0.17159167226326394</v>
      </c>
      <c r="R25" s="20">
        <v>0.13062458025520485</v>
      </c>
      <c r="S25" s="20">
        <v>1.0745466756212223E-2</v>
      </c>
      <c r="T25" s="20">
        <v>6.7159167226326394E-2</v>
      </c>
    </row>
    <row r="26" spans="1:20" ht="15.95" customHeight="1">
      <c r="B26" s="58"/>
      <c r="C26" s="54" t="s">
        <v>106</v>
      </c>
      <c r="D26" s="21">
        <v>349</v>
      </c>
      <c r="E26" s="22">
        <v>100</v>
      </c>
      <c r="F26" s="23">
        <v>37</v>
      </c>
      <c r="G26" s="23">
        <v>9</v>
      </c>
      <c r="H26" s="23">
        <v>19</v>
      </c>
      <c r="I26" s="23">
        <v>27</v>
      </c>
      <c r="J26" s="23">
        <v>131</v>
      </c>
      <c r="K26" s="23">
        <v>16</v>
      </c>
      <c r="L26" s="23">
        <v>22</v>
      </c>
      <c r="M26" s="23">
        <v>6</v>
      </c>
      <c r="N26" s="23">
        <v>27</v>
      </c>
      <c r="O26" s="23">
        <v>64</v>
      </c>
      <c r="P26" s="23">
        <v>12</v>
      </c>
      <c r="Q26" s="23">
        <v>66</v>
      </c>
      <c r="R26" s="23">
        <v>60</v>
      </c>
      <c r="S26" s="23">
        <v>5</v>
      </c>
      <c r="T26" s="23">
        <v>23</v>
      </c>
    </row>
    <row r="27" spans="1:20" ht="15.95" customHeight="1">
      <c r="B27" s="58"/>
      <c r="C27" s="53"/>
      <c r="D27" s="24">
        <v>1</v>
      </c>
      <c r="E27" s="19">
        <v>0.28653295128939826</v>
      </c>
      <c r="F27" s="20">
        <v>0.10601719197707736</v>
      </c>
      <c r="G27" s="20">
        <v>2.5787965616045846E-2</v>
      </c>
      <c r="H27" s="20">
        <v>5.4441260744985676E-2</v>
      </c>
      <c r="I27" s="20">
        <v>7.7363896848137534E-2</v>
      </c>
      <c r="J27" s="20">
        <v>0.37535816618911177</v>
      </c>
      <c r="K27" s="20">
        <v>4.5845272206303724E-2</v>
      </c>
      <c r="L27" s="20">
        <v>6.3037249283667621E-2</v>
      </c>
      <c r="M27" s="20">
        <v>1.7191977077363897E-2</v>
      </c>
      <c r="N27" s="20">
        <v>7.7363896848137534E-2</v>
      </c>
      <c r="O27" s="20">
        <v>0.18338108882521489</v>
      </c>
      <c r="P27" s="20">
        <v>3.4383954154727794E-2</v>
      </c>
      <c r="Q27" s="20">
        <v>0.18911174785100288</v>
      </c>
      <c r="R27" s="20">
        <v>0.17191977077363896</v>
      </c>
      <c r="S27" s="20">
        <v>1.4326647564469915E-2</v>
      </c>
      <c r="T27" s="20">
        <v>6.5902578796561598E-2</v>
      </c>
    </row>
    <row r="28" spans="1:20" ht="15.95" customHeight="1">
      <c r="B28" s="58"/>
      <c r="C28" s="54" t="s">
        <v>205</v>
      </c>
      <c r="D28" s="21">
        <v>961</v>
      </c>
      <c r="E28" s="22">
        <v>223</v>
      </c>
      <c r="F28" s="23">
        <v>93</v>
      </c>
      <c r="G28" s="23">
        <v>36</v>
      </c>
      <c r="H28" s="23">
        <v>39</v>
      </c>
      <c r="I28" s="23">
        <v>65</v>
      </c>
      <c r="J28" s="23">
        <v>452</v>
      </c>
      <c r="K28" s="23">
        <v>39</v>
      </c>
      <c r="L28" s="23">
        <v>73</v>
      </c>
      <c r="M28" s="23">
        <v>18</v>
      </c>
      <c r="N28" s="23">
        <v>56</v>
      </c>
      <c r="O28" s="23">
        <v>135</v>
      </c>
      <c r="P28" s="23">
        <v>13</v>
      </c>
      <c r="Q28" s="23">
        <v>193</v>
      </c>
      <c r="R28" s="23">
        <v>106</v>
      </c>
      <c r="S28" s="23">
        <v>11</v>
      </c>
      <c r="T28" s="23">
        <v>44</v>
      </c>
    </row>
    <row r="29" spans="1:20" ht="15.95" customHeight="1">
      <c r="B29" s="58"/>
      <c r="C29" s="59"/>
      <c r="D29" s="18">
        <v>1</v>
      </c>
      <c r="E29" s="32">
        <v>0.23204994797086367</v>
      </c>
      <c r="F29" s="33">
        <v>9.6774193548387094E-2</v>
      </c>
      <c r="G29" s="33">
        <v>3.7460978147762745E-2</v>
      </c>
      <c r="H29" s="33">
        <v>4.0582726326742979E-2</v>
      </c>
      <c r="I29" s="33">
        <v>6.763787721123829E-2</v>
      </c>
      <c r="J29" s="33">
        <v>0.4703433922996878</v>
      </c>
      <c r="K29" s="33">
        <v>4.0582726326742979E-2</v>
      </c>
      <c r="L29" s="33">
        <v>7.5962539021852238E-2</v>
      </c>
      <c r="M29" s="33">
        <v>1.8730489073881373E-2</v>
      </c>
      <c r="N29" s="33">
        <v>5.8272632674297609E-2</v>
      </c>
      <c r="O29" s="33">
        <v>0.1404786680541103</v>
      </c>
      <c r="P29" s="33">
        <v>1.3527575442247659E-2</v>
      </c>
      <c r="Q29" s="33">
        <v>0.2008324661810614</v>
      </c>
      <c r="R29" s="33">
        <v>0.11030176899063475</v>
      </c>
      <c r="S29" s="33">
        <v>1.1446409989594173E-2</v>
      </c>
      <c r="T29" s="33">
        <v>4.5785639958376693E-2</v>
      </c>
    </row>
    <row r="30" spans="1:20" ht="15.95" customHeight="1">
      <c r="A30" s="38"/>
      <c r="B30" s="41"/>
      <c r="C30" s="47"/>
      <c r="D30" s="42"/>
      <c r="E30" s="42"/>
      <c r="F30" s="42"/>
      <c r="G30" s="42"/>
      <c r="H30" s="42"/>
      <c r="I30" s="42"/>
      <c r="J30" s="42"/>
      <c r="K30" s="42"/>
      <c r="L30" s="42"/>
      <c r="M30" s="42"/>
      <c r="N30" s="42"/>
      <c r="O30" s="42"/>
      <c r="P30" s="42"/>
      <c r="Q30" s="42"/>
      <c r="R30" s="42"/>
      <c r="S30" s="42"/>
      <c r="T30" s="42"/>
    </row>
    <row r="31" spans="1:20" ht="15.95" hidden="1" customHeight="1">
      <c r="A31" s="38"/>
      <c r="B31" s="43"/>
      <c r="C31" s="46"/>
      <c r="D31" s="44"/>
      <c r="E31" s="44"/>
      <c r="F31" s="44"/>
      <c r="G31" s="44"/>
      <c r="H31" s="44"/>
      <c r="I31" s="44"/>
      <c r="J31" s="44"/>
      <c r="K31" s="44"/>
      <c r="L31" s="44"/>
      <c r="M31" s="44"/>
      <c r="N31" s="44"/>
      <c r="O31" s="44"/>
      <c r="P31" s="44"/>
      <c r="Q31" s="44"/>
      <c r="R31" s="44"/>
      <c r="S31" s="44"/>
      <c r="T31" s="44"/>
    </row>
    <row r="32" spans="1:20" ht="15.95" hidden="1" customHeight="1">
      <c r="A32" s="38"/>
      <c r="B32" s="43"/>
      <c r="C32" s="46"/>
      <c r="D32" s="45"/>
      <c r="E32" s="45"/>
      <c r="F32" s="45"/>
      <c r="G32" s="45"/>
      <c r="H32" s="45"/>
      <c r="I32" s="45"/>
      <c r="J32" s="45"/>
      <c r="K32" s="45"/>
      <c r="L32" s="45"/>
      <c r="M32" s="45"/>
      <c r="N32" s="45"/>
      <c r="O32" s="45"/>
      <c r="P32" s="45"/>
      <c r="Q32" s="45"/>
      <c r="R32" s="45"/>
      <c r="S32" s="45"/>
      <c r="T32" s="45"/>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6755" priority="90" rank="1"/>
  </conditionalFormatting>
  <conditionalFormatting sqref="E11:T11">
    <cfRule type="top10" dxfId="6754" priority="89" rank="1"/>
  </conditionalFormatting>
  <conditionalFormatting sqref="E13:T13">
    <cfRule type="top10" dxfId="6753" priority="88" rank="1"/>
  </conditionalFormatting>
  <conditionalFormatting sqref="E15:T15">
    <cfRule type="top10" dxfId="6752" priority="87" rank="1"/>
  </conditionalFormatting>
  <conditionalFormatting sqref="E17:T17">
    <cfRule type="top10" dxfId="6751" priority="86" rank="1"/>
  </conditionalFormatting>
  <conditionalFormatting sqref="E19:T19">
    <cfRule type="top10" dxfId="6750" priority="85" rank="1"/>
  </conditionalFormatting>
  <conditionalFormatting sqref="E21:T21">
    <cfRule type="top10" dxfId="6749" priority="84" rank="1"/>
  </conditionalFormatting>
  <conditionalFormatting sqref="E23:T23">
    <cfRule type="top10" dxfId="6748" priority="83" rank="1"/>
  </conditionalFormatting>
  <conditionalFormatting sqref="E25:T25">
    <cfRule type="top10" dxfId="6747" priority="82" rank="1"/>
  </conditionalFormatting>
  <conditionalFormatting sqref="E27:T27">
    <cfRule type="top10" dxfId="6746" priority="81" rank="1"/>
  </conditionalFormatting>
  <conditionalFormatting sqref="E29:T29">
    <cfRule type="top10" dxfId="6745" priority="80" rank="1"/>
  </conditionalFormatting>
  <conditionalFormatting sqref="E31:T31">
    <cfRule type="top10" dxfId="6744" priority="78" rank="1"/>
  </conditionalFormatting>
  <conditionalFormatting sqref="E33:T33">
    <cfRule type="top10" dxfId="6743" priority="77" rank="1"/>
  </conditionalFormatting>
  <conditionalFormatting sqref="E35:T35">
    <cfRule type="top10" dxfId="6742" priority="76" rank="1"/>
  </conditionalFormatting>
  <conditionalFormatting sqref="E37:T37">
    <cfRule type="top10" dxfId="6741" priority="75" rank="1"/>
  </conditionalFormatting>
  <conditionalFormatting sqref="E39:T39">
    <cfRule type="top10" dxfId="6740" priority="74" rank="1"/>
  </conditionalFormatting>
  <conditionalFormatting sqref="E41:T41">
    <cfRule type="top10" dxfId="6739" priority="73" rank="1"/>
  </conditionalFormatting>
  <conditionalFormatting sqref="E43:T43">
    <cfRule type="top10" dxfId="6738" priority="72" rank="1"/>
  </conditionalFormatting>
  <conditionalFormatting sqref="E45:T45">
    <cfRule type="top10" dxfId="6737" priority="71" rank="1"/>
  </conditionalFormatting>
  <conditionalFormatting sqref="E47:T47">
    <cfRule type="top10" dxfId="6736" priority="70" rank="1"/>
  </conditionalFormatting>
  <conditionalFormatting sqref="E49:T49">
    <cfRule type="top10" dxfId="6735" priority="69" rank="1"/>
  </conditionalFormatting>
  <conditionalFormatting sqref="E51:T51">
    <cfRule type="top10" dxfId="6734" priority="68" rank="1"/>
  </conditionalFormatting>
  <conditionalFormatting sqref="E53:T53">
    <cfRule type="top10" dxfId="6733" priority="67" rank="1"/>
  </conditionalFormatting>
  <conditionalFormatting sqref="E55:T55">
    <cfRule type="top10" dxfId="6732" priority="66" rank="1"/>
  </conditionalFormatting>
  <conditionalFormatting sqref="E57:T57">
    <cfRule type="top10" dxfId="6731" priority="65" rank="1"/>
  </conditionalFormatting>
  <conditionalFormatting sqref="E59:T59">
    <cfRule type="top10" dxfId="6730" priority="64" rank="1"/>
  </conditionalFormatting>
  <conditionalFormatting sqref="E61:T61">
    <cfRule type="top10" dxfId="6729" priority="63" rank="1"/>
  </conditionalFormatting>
  <conditionalFormatting sqref="E63:T63">
    <cfRule type="top10" dxfId="6728" priority="62" rank="1"/>
  </conditionalFormatting>
  <conditionalFormatting sqref="E65:T65">
    <cfRule type="top10" dxfId="6727" priority="61" rank="1"/>
  </conditionalFormatting>
  <conditionalFormatting sqref="E67:T67">
    <cfRule type="top10" dxfId="6726" priority="60" rank="1"/>
  </conditionalFormatting>
  <conditionalFormatting sqref="E69:T69">
    <cfRule type="top10" dxfId="6725" priority="59" rank="1"/>
  </conditionalFormatting>
  <conditionalFormatting sqref="E71:T71">
    <cfRule type="top10" dxfId="6724" priority="58" rank="1"/>
  </conditionalFormatting>
  <conditionalFormatting sqref="E73:T73">
    <cfRule type="top10" dxfId="6723" priority="57" rank="1"/>
  </conditionalFormatting>
  <conditionalFormatting sqref="E75:T75">
    <cfRule type="top10" dxfId="6722" priority="56" rank="1"/>
  </conditionalFormatting>
  <conditionalFormatting sqref="E77:T77">
    <cfRule type="top10" dxfId="6721" priority="55" rank="1"/>
  </conditionalFormatting>
  <conditionalFormatting sqref="E79:T79">
    <cfRule type="top10" dxfId="6720" priority="54" rank="1"/>
  </conditionalFormatting>
  <conditionalFormatting sqref="E81:T81">
    <cfRule type="top10" dxfId="6719" priority="53" rank="1"/>
  </conditionalFormatting>
  <conditionalFormatting sqref="E83:T83">
    <cfRule type="top10" dxfId="6718" priority="52" rank="1"/>
  </conditionalFormatting>
  <conditionalFormatting sqref="E85:T85">
    <cfRule type="top10" dxfId="6717" priority="51" rank="1"/>
  </conditionalFormatting>
  <conditionalFormatting sqref="E87:T87">
    <cfRule type="top10" dxfId="6716" priority="50" rank="1"/>
  </conditionalFormatting>
  <conditionalFormatting sqref="E89:T89">
    <cfRule type="top10" dxfId="6715" priority="49" rank="1"/>
  </conditionalFormatting>
  <conditionalFormatting sqref="E91:T91">
    <cfRule type="top10" dxfId="6714" priority="48" rank="1"/>
  </conditionalFormatting>
  <conditionalFormatting sqref="E93:T93">
    <cfRule type="top10" dxfId="6713" priority="47" rank="1"/>
  </conditionalFormatting>
  <conditionalFormatting sqref="E95:T95">
    <cfRule type="top10" dxfId="6712" priority="46" rank="1"/>
  </conditionalFormatting>
  <conditionalFormatting sqref="E97:T97">
    <cfRule type="top10" dxfId="6711" priority="45" rank="1"/>
  </conditionalFormatting>
  <conditionalFormatting sqref="E99:T99">
    <cfRule type="top10" dxfId="6710" priority="44" rank="1"/>
  </conditionalFormatting>
  <conditionalFormatting sqref="E101:T101">
    <cfRule type="top10" dxfId="6709" priority="43" rank="1"/>
  </conditionalFormatting>
  <conditionalFormatting sqref="E103:T103">
    <cfRule type="top10" dxfId="6708" priority="42" rank="1"/>
  </conditionalFormatting>
  <conditionalFormatting sqref="E105:T105">
    <cfRule type="top10" dxfId="6707" priority="41" rank="1"/>
  </conditionalFormatting>
  <conditionalFormatting sqref="E107:T107">
    <cfRule type="top10" dxfId="6706" priority="40" rank="1"/>
  </conditionalFormatting>
  <conditionalFormatting sqref="E109:T109">
    <cfRule type="top10" dxfId="6705" priority="39" rank="1"/>
  </conditionalFormatting>
  <conditionalFormatting sqref="E111:T111">
    <cfRule type="top10" dxfId="6704" priority="38" rank="1"/>
  </conditionalFormatting>
  <conditionalFormatting sqref="E113:T113">
    <cfRule type="top10" dxfId="6703" priority="37" rank="1"/>
  </conditionalFormatting>
  <conditionalFormatting sqref="E115:T115">
    <cfRule type="top10" dxfId="6702" priority="36" rank="1"/>
  </conditionalFormatting>
  <conditionalFormatting sqref="E117:T117">
    <cfRule type="top10" dxfId="6701" priority="35" rank="1"/>
  </conditionalFormatting>
  <conditionalFormatting sqref="E119:T119">
    <cfRule type="top10" dxfId="6700" priority="34" rank="1"/>
  </conditionalFormatting>
  <conditionalFormatting sqref="E121:T121">
    <cfRule type="top10" dxfId="6699" priority="33" rank="1"/>
  </conditionalFormatting>
  <conditionalFormatting sqref="E123:T123">
    <cfRule type="top10" dxfId="6698" priority="32" rank="1"/>
  </conditionalFormatting>
  <conditionalFormatting sqref="E125:T125">
    <cfRule type="top10" dxfId="6697" priority="31" rank="1"/>
  </conditionalFormatting>
  <conditionalFormatting sqref="E127:T127">
    <cfRule type="top10" dxfId="6696" priority="30" rank="1"/>
  </conditionalFormatting>
  <conditionalFormatting sqref="E129:T129">
    <cfRule type="top10" dxfId="6695" priority="29" rank="1"/>
  </conditionalFormatting>
  <conditionalFormatting sqref="E131:T131">
    <cfRule type="top10" dxfId="6694" priority="28" rank="1"/>
  </conditionalFormatting>
  <conditionalFormatting sqref="E133:T133">
    <cfRule type="top10" dxfId="6693" priority="27" rank="1"/>
  </conditionalFormatting>
  <conditionalFormatting sqref="E135:T135">
    <cfRule type="top10" dxfId="6692" priority="26" rank="1"/>
  </conditionalFormatting>
  <conditionalFormatting sqref="E137:T137">
    <cfRule type="top10" dxfId="6691" priority="25" rank="1"/>
  </conditionalFormatting>
  <conditionalFormatting sqref="E139:T139">
    <cfRule type="top10" dxfId="6690" priority="24" rank="1"/>
  </conditionalFormatting>
  <conditionalFormatting sqref="E141:T141">
    <cfRule type="top10" dxfId="6689" priority="23" rank="1"/>
  </conditionalFormatting>
  <conditionalFormatting sqref="E143:T143">
    <cfRule type="top10" dxfId="6688" priority="22" rank="1"/>
  </conditionalFormatting>
  <conditionalFormatting sqref="E145:T145">
    <cfRule type="top10" dxfId="6687" priority="21" rank="1"/>
  </conditionalFormatting>
  <conditionalFormatting sqref="E147:T147">
    <cfRule type="top10" dxfId="6686" priority="20" rank="1"/>
  </conditionalFormatting>
  <conditionalFormatting sqref="E149:T149">
    <cfRule type="top10" dxfId="6685" priority="19" rank="1"/>
  </conditionalFormatting>
  <conditionalFormatting sqref="E151:T151">
    <cfRule type="top10" dxfId="6684" priority="18" rank="1"/>
  </conditionalFormatting>
  <conditionalFormatting sqref="E153:T153">
    <cfRule type="top10" dxfId="6683" priority="17" rank="1"/>
  </conditionalFormatting>
  <conditionalFormatting sqref="E155:T155">
    <cfRule type="top10" dxfId="6682" priority="16" rank="1"/>
  </conditionalFormatting>
  <conditionalFormatting sqref="E157:T157">
    <cfRule type="top10" dxfId="6681" priority="15" rank="1"/>
  </conditionalFormatting>
  <conditionalFormatting sqref="E159:T159">
    <cfRule type="top10" dxfId="6680" priority="14" rank="1"/>
  </conditionalFormatting>
  <conditionalFormatting sqref="E161:T161">
    <cfRule type="top10" dxfId="6679" priority="13" rank="1"/>
  </conditionalFormatting>
  <conditionalFormatting sqref="E163:T163">
    <cfRule type="top10" dxfId="6678" priority="12" rank="1"/>
  </conditionalFormatting>
  <conditionalFormatting sqref="E165:T165">
    <cfRule type="top10" dxfId="6677" priority="11" rank="1"/>
  </conditionalFormatting>
  <conditionalFormatting sqref="E167:T167">
    <cfRule type="top10" dxfId="6676" priority="10" rank="1"/>
  </conditionalFormatting>
  <conditionalFormatting sqref="E169:T169">
    <cfRule type="top10" dxfId="6675" priority="9" rank="1"/>
  </conditionalFormatting>
  <conditionalFormatting sqref="E171:T171">
    <cfRule type="top10" dxfId="6674" priority="8" rank="1"/>
  </conditionalFormatting>
  <conditionalFormatting sqref="E173:T173">
    <cfRule type="top10" dxfId="6673" priority="7" rank="1"/>
  </conditionalFormatting>
  <conditionalFormatting sqref="E175:T175">
    <cfRule type="top10" dxfId="6672" priority="6" rank="1"/>
  </conditionalFormatting>
  <conditionalFormatting sqref="E177:T177">
    <cfRule type="top10" dxfId="6671" priority="5" rank="1"/>
  </conditionalFormatting>
  <conditionalFormatting sqref="E179:T179">
    <cfRule type="top10" dxfId="6670" priority="4" rank="1"/>
  </conditionalFormatting>
  <conditionalFormatting sqref="E181:T181">
    <cfRule type="top10" dxfId="6669" priority="3" rank="1"/>
  </conditionalFormatting>
  <conditionalFormatting sqref="E183:T183">
    <cfRule type="top10" dxfId="6668" priority="2" rank="1"/>
  </conditionalFormatting>
  <conditionalFormatting sqref="E185:T185">
    <cfRule type="top10" dxfId="666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311</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9.9825479930191977E-3</v>
      </c>
      <c r="T9" s="33">
        <v>6.4712041884816759E-2</v>
      </c>
    </row>
    <row r="10" spans="1:20" ht="15.95" customHeight="1">
      <c r="B10" s="57" t="s">
        <v>484</v>
      </c>
      <c r="C10" s="52" t="s">
        <v>141</v>
      </c>
      <c r="D10" s="34">
        <v>4731</v>
      </c>
      <c r="E10" s="35">
        <v>1125</v>
      </c>
      <c r="F10" s="36">
        <v>705</v>
      </c>
      <c r="G10" s="36">
        <v>295</v>
      </c>
      <c r="H10" s="36">
        <v>337</v>
      </c>
      <c r="I10" s="36">
        <v>659</v>
      </c>
      <c r="J10" s="36">
        <v>1030</v>
      </c>
      <c r="K10" s="36">
        <v>269</v>
      </c>
      <c r="L10" s="36">
        <v>489</v>
      </c>
      <c r="M10" s="36">
        <v>151</v>
      </c>
      <c r="N10" s="36">
        <v>453</v>
      </c>
      <c r="O10" s="36">
        <v>1120</v>
      </c>
      <c r="P10" s="36">
        <v>272</v>
      </c>
      <c r="Q10" s="36">
        <v>919</v>
      </c>
      <c r="R10" s="36">
        <v>646</v>
      </c>
      <c r="S10" s="36">
        <v>46</v>
      </c>
      <c r="T10" s="36">
        <v>250</v>
      </c>
    </row>
    <row r="11" spans="1:20" ht="15.95" customHeight="1">
      <c r="B11" s="58"/>
      <c r="C11" s="53"/>
      <c r="D11" s="18">
        <v>1</v>
      </c>
      <c r="E11" s="19">
        <v>0.23779327837666456</v>
      </c>
      <c r="F11" s="20">
        <v>0.14901712111604312</v>
      </c>
      <c r="G11" s="20">
        <v>6.2354681885436483E-2</v>
      </c>
      <c r="H11" s="20">
        <v>7.1232297611498629E-2</v>
      </c>
      <c r="I11" s="20">
        <v>0.13929401817797507</v>
      </c>
      <c r="J11" s="20">
        <v>0.217712957091524</v>
      </c>
      <c r="K11" s="20">
        <v>5.6859015007398012E-2</v>
      </c>
      <c r="L11" s="20">
        <v>0.10336081166772353</v>
      </c>
      <c r="M11" s="20">
        <v>3.1917142253223417E-2</v>
      </c>
      <c r="N11" s="20">
        <v>9.5751426759670258E-2</v>
      </c>
      <c r="O11" s="20">
        <v>0.23673641936165715</v>
      </c>
      <c r="P11" s="20">
        <v>5.7493130416402451E-2</v>
      </c>
      <c r="Q11" s="20">
        <v>0.19425068695835976</v>
      </c>
      <c r="R11" s="20">
        <v>0.13654618473895583</v>
      </c>
      <c r="S11" s="20">
        <v>9.7231029380680616E-3</v>
      </c>
      <c r="T11" s="20">
        <v>5.2842950750369898E-2</v>
      </c>
    </row>
    <row r="12" spans="1:20" ht="15.95" customHeight="1">
      <c r="B12" s="58"/>
      <c r="C12" s="54" t="s">
        <v>206</v>
      </c>
      <c r="D12" s="21">
        <v>7379</v>
      </c>
      <c r="E12" s="22">
        <v>1730</v>
      </c>
      <c r="F12" s="23">
        <v>886</v>
      </c>
      <c r="G12" s="23">
        <v>334</v>
      </c>
      <c r="H12" s="23">
        <v>413</v>
      </c>
      <c r="I12" s="23">
        <v>1009</v>
      </c>
      <c r="J12" s="23">
        <v>1651</v>
      </c>
      <c r="K12" s="23">
        <v>358</v>
      </c>
      <c r="L12" s="23">
        <v>649</v>
      </c>
      <c r="M12" s="23">
        <v>159</v>
      </c>
      <c r="N12" s="23">
        <v>653</v>
      </c>
      <c r="O12" s="23">
        <v>1896</v>
      </c>
      <c r="P12" s="23">
        <v>433</v>
      </c>
      <c r="Q12" s="23">
        <v>1771</v>
      </c>
      <c r="R12" s="23">
        <v>950</v>
      </c>
      <c r="S12" s="23">
        <v>53</v>
      </c>
      <c r="T12" s="23">
        <v>397</v>
      </c>
    </row>
    <row r="13" spans="1:20" ht="15.95" customHeight="1">
      <c r="B13" s="58"/>
      <c r="C13" s="53"/>
      <c r="D13" s="24">
        <v>1</v>
      </c>
      <c r="E13" s="19">
        <v>0.23444911234584631</v>
      </c>
      <c r="F13" s="20">
        <v>0.12007047025342188</v>
      </c>
      <c r="G13" s="20">
        <v>4.5263585851741429E-2</v>
      </c>
      <c r="H13" s="20">
        <v>5.5969643583141347E-2</v>
      </c>
      <c r="I13" s="20">
        <v>0.13673939558205719</v>
      </c>
      <c r="J13" s="20">
        <v>0.22374305461444641</v>
      </c>
      <c r="K13" s="20">
        <v>4.8516059086597098E-2</v>
      </c>
      <c r="L13" s="20">
        <v>8.7952297059222112E-2</v>
      </c>
      <c r="M13" s="20">
        <v>2.1547635180918824E-2</v>
      </c>
      <c r="N13" s="20">
        <v>8.8494375931698066E-2</v>
      </c>
      <c r="O13" s="20">
        <v>0.25694538555359803</v>
      </c>
      <c r="P13" s="20">
        <v>5.8680037945521075E-2</v>
      </c>
      <c r="Q13" s="20">
        <v>0.24000542078872475</v>
      </c>
      <c r="R13" s="20">
        <v>0.128743732213037</v>
      </c>
      <c r="S13" s="20">
        <v>7.182545060306275E-3</v>
      </c>
      <c r="T13" s="20">
        <v>5.3801328093237566E-2</v>
      </c>
    </row>
    <row r="14" spans="1:20" ht="15.95" customHeight="1">
      <c r="B14" s="58"/>
      <c r="C14" s="54" t="s">
        <v>207</v>
      </c>
      <c r="D14" s="21">
        <v>3672</v>
      </c>
      <c r="E14" s="22">
        <v>739</v>
      </c>
      <c r="F14" s="23">
        <v>427</v>
      </c>
      <c r="G14" s="23">
        <v>127</v>
      </c>
      <c r="H14" s="23">
        <v>186</v>
      </c>
      <c r="I14" s="23">
        <v>404</v>
      </c>
      <c r="J14" s="23">
        <v>1376</v>
      </c>
      <c r="K14" s="23">
        <v>158</v>
      </c>
      <c r="L14" s="23">
        <v>299</v>
      </c>
      <c r="M14" s="23">
        <v>63</v>
      </c>
      <c r="N14" s="23">
        <v>345</v>
      </c>
      <c r="O14" s="23">
        <v>908</v>
      </c>
      <c r="P14" s="23">
        <v>173</v>
      </c>
      <c r="Q14" s="23">
        <v>916</v>
      </c>
      <c r="R14" s="23">
        <v>402</v>
      </c>
      <c r="S14" s="23">
        <v>27</v>
      </c>
      <c r="T14" s="23">
        <v>213</v>
      </c>
    </row>
    <row r="15" spans="1:20" ht="15.95" customHeight="1">
      <c r="B15" s="58"/>
      <c r="C15" s="53"/>
      <c r="D15" s="24">
        <v>1</v>
      </c>
      <c r="E15" s="19">
        <v>0.20125272331154684</v>
      </c>
      <c r="F15" s="20">
        <v>0.11628540305010893</v>
      </c>
      <c r="G15" s="20">
        <v>3.4586056644880174E-2</v>
      </c>
      <c r="H15" s="20">
        <v>5.0653594771241831E-2</v>
      </c>
      <c r="I15" s="20">
        <v>0.11002178649237472</v>
      </c>
      <c r="J15" s="20">
        <v>0.37472766884531589</v>
      </c>
      <c r="K15" s="20">
        <v>4.3028322440087148E-2</v>
      </c>
      <c r="L15" s="20">
        <v>8.142701525054466E-2</v>
      </c>
      <c r="M15" s="20">
        <v>1.7156862745098041E-2</v>
      </c>
      <c r="N15" s="20">
        <v>9.3954248366013071E-2</v>
      </c>
      <c r="O15" s="20">
        <v>0.24727668845315903</v>
      </c>
      <c r="P15" s="20">
        <v>4.7113289760348585E-2</v>
      </c>
      <c r="Q15" s="20">
        <v>0.2494553376906318</v>
      </c>
      <c r="R15" s="20">
        <v>0.10947712418300654</v>
      </c>
      <c r="S15" s="20">
        <v>7.3529411764705881E-3</v>
      </c>
      <c r="T15" s="20">
        <v>5.800653594771242E-2</v>
      </c>
    </row>
    <row r="16" spans="1:20" ht="15.95" customHeight="1">
      <c r="B16" s="58"/>
      <c r="C16" s="54" t="s">
        <v>208</v>
      </c>
      <c r="D16" s="21">
        <v>2132</v>
      </c>
      <c r="E16" s="22">
        <v>513</v>
      </c>
      <c r="F16" s="23">
        <v>284</v>
      </c>
      <c r="G16" s="23">
        <v>111</v>
      </c>
      <c r="H16" s="23">
        <v>136</v>
      </c>
      <c r="I16" s="23">
        <v>260</v>
      </c>
      <c r="J16" s="23">
        <v>529</v>
      </c>
      <c r="K16" s="23">
        <v>104</v>
      </c>
      <c r="L16" s="23">
        <v>210</v>
      </c>
      <c r="M16" s="23">
        <v>58</v>
      </c>
      <c r="N16" s="23">
        <v>233</v>
      </c>
      <c r="O16" s="23">
        <v>541</v>
      </c>
      <c r="P16" s="23">
        <v>151</v>
      </c>
      <c r="Q16" s="23">
        <v>521</v>
      </c>
      <c r="R16" s="23">
        <v>266</v>
      </c>
      <c r="S16" s="23">
        <v>19</v>
      </c>
      <c r="T16" s="23">
        <v>132</v>
      </c>
    </row>
    <row r="17" spans="1:20" ht="15.95" customHeight="1">
      <c r="B17" s="58"/>
      <c r="C17" s="53"/>
      <c r="D17" s="24">
        <v>1</v>
      </c>
      <c r="E17" s="19">
        <v>0.24061913696060039</v>
      </c>
      <c r="F17" s="20">
        <v>0.13320825515947468</v>
      </c>
      <c r="G17" s="20">
        <v>5.2063789868667915E-2</v>
      </c>
      <c r="H17" s="20">
        <v>6.3789868667917443E-2</v>
      </c>
      <c r="I17" s="20">
        <v>0.12195121951219512</v>
      </c>
      <c r="J17" s="20">
        <v>0.24812382739212008</v>
      </c>
      <c r="K17" s="20">
        <v>4.878048780487805E-2</v>
      </c>
      <c r="L17" s="20">
        <v>9.8499061913696062E-2</v>
      </c>
      <c r="M17" s="20">
        <v>2.7204502814258912E-2</v>
      </c>
      <c r="N17" s="20">
        <v>0.10928705440900563</v>
      </c>
      <c r="O17" s="20">
        <v>0.25375234521575984</v>
      </c>
      <c r="P17" s="20">
        <v>7.0825515947467166E-2</v>
      </c>
      <c r="Q17" s="20">
        <v>0.24437148217636023</v>
      </c>
      <c r="R17" s="20">
        <v>0.124765478424015</v>
      </c>
      <c r="S17" s="20">
        <v>8.9118198874296433E-3</v>
      </c>
      <c r="T17" s="20">
        <v>6.1913696060037521E-2</v>
      </c>
    </row>
    <row r="18" spans="1:20" ht="15.95" customHeight="1">
      <c r="B18" s="58"/>
      <c r="C18" s="54" t="s">
        <v>209</v>
      </c>
      <c r="D18" s="21">
        <v>2472</v>
      </c>
      <c r="E18" s="22">
        <v>654</v>
      </c>
      <c r="F18" s="23">
        <v>305</v>
      </c>
      <c r="G18" s="23">
        <v>113</v>
      </c>
      <c r="H18" s="23">
        <v>155</v>
      </c>
      <c r="I18" s="23">
        <v>310</v>
      </c>
      <c r="J18" s="23">
        <v>636</v>
      </c>
      <c r="K18" s="23">
        <v>106</v>
      </c>
      <c r="L18" s="23">
        <v>238</v>
      </c>
      <c r="M18" s="23">
        <v>51</v>
      </c>
      <c r="N18" s="23">
        <v>246</v>
      </c>
      <c r="O18" s="23">
        <v>610</v>
      </c>
      <c r="P18" s="23">
        <v>151</v>
      </c>
      <c r="Q18" s="23">
        <v>515</v>
      </c>
      <c r="R18" s="23">
        <v>303</v>
      </c>
      <c r="S18" s="23">
        <v>21</v>
      </c>
      <c r="T18" s="23">
        <v>159</v>
      </c>
    </row>
    <row r="19" spans="1:20" ht="15.95" customHeight="1">
      <c r="B19" s="58"/>
      <c r="C19" s="53"/>
      <c r="D19" s="24">
        <v>1</v>
      </c>
      <c r="E19" s="19">
        <v>0.2645631067961165</v>
      </c>
      <c r="F19" s="20">
        <v>0.12338187702265373</v>
      </c>
      <c r="G19" s="20">
        <v>4.5711974110032361E-2</v>
      </c>
      <c r="H19" s="20">
        <v>6.2702265372168289E-2</v>
      </c>
      <c r="I19" s="20">
        <v>0.12540453074433658</v>
      </c>
      <c r="J19" s="20">
        <v>0.25728155339805825</v>
      </c>
      <c r="K19" s="20">
        <v>4.2880258899676373E-2</v>
      </c>
      <c r="L19" s="20">
        <v>9.6278317152103554E-2</v>
      </c>
      <c r="M19" s="20">
        <v>2.063106796116505E-2</v>
      </c>
      <c r="N19" s="20">
        <v>9.9514563106796114E-2</v>
      </c>
      <c r="O19" s="20">
        <v>0.24676375404530745</v>
      </c>
      <c r="P19" s="20">
        <v>6.1084142394822009E-2</v>
      </c>
      <c r="Q19" s="20">
        <v>0.20833333333333334</v>
      </c>
      <c r="R19" s="20">
        <v>0.12257281553398058</v>
      </c>
      <c r="S19" s="20">
        <v>8.4951456310679609E-3</v>
      </c>
      <c r="T19" s="20">
        <v>6.4320388349514562E-2</v>
      </c>
    </row>
    <row r="20" spans="1:20" ht="15.95" customHeight="1">
      <c r="B20" s="58"/>
      <c r="C20" s="54" t="s">
        <v>210</v>
      </c>
      <c r="D20" s="21">
        <v>378</v>
      </c>
      <c r="E20" s="22">
        <v>79</v>
      </c>
      <c r="F20" s="23">
        <v>52</v>
      </c>
      <c r="G20" s="23">
        <v>17</v>
      </c>
      <c r="H20" s="23">
        <v>27</v>
      </c>
      <c r="I20" s="23">
        <v>60</v>
      </c>
      <c r="J20" s="23">
        <v>62</v>
      </c>
      <c r="K20" s="23">
        <v>15</v>
      </c>
      <c r="L20" s="23">
        <v>41</v>
      </c>
      <c r="M20" s="23">
        <v>12</v>
      </c>
      <c r="N20" s="23">
        <v>51</v>
      </c>
      <c r="O20" s="23">
        <v>106</v>
      </c>
      <c r="P20" s="23">
        <v>31</v>
      </c>
      <c r="Q20" s="23">
        <v>96</v>
      </c>
      <c r="R20" s="23">
        <v>45</v>
      </c>
      <c r="S20" s="23">
        <v>3</v>
      </c>
      <c r="T20" s="23">
        <v>36</v>
      </c>
    </row>
    <row r="21" spans="1:20" ht="15.95" customHeight="1">
      <c r="B21" s="58"/>
      <c r="C21" s="53"/>
      <c r="D21" s="24">
        <v>1</v>
      </c>
      <c r="E21" s="19">
        <v>0.20899470899470898</v>
      </c>
      <c r="F21" s="20">
        <v>0.13756613756613756</v>
      </c>
      <c r="G21" s="20">
        <v>4.4973544973544971E-2</v>
      </c>
      <c r="H21" s="20">
        <v>7.1428571428571425E-2</v>
      </c>
      <c r="I21" s="20">
        <v>0.15873015873015872</v>
      </c>
      <c r="J21" s="20">
        <v>0.16402116402116401</v>
      </c>
      <c r="K21" s="20">
        <v>3.968253968253968E-2</v>
      </c>
      <c r="L21" s="20">
        <v>0.10846560846560846</v>
      </c>
      <c r="M21" s="20">
        <v>3.1746031746031744E-2</v>
      </c>
      <c r="N21" s="20">
        <v>0.13492063492063491</v>
      </c>
      <c r="O21" s="20">
        <v>0.28042328042328041</v>
      </c>
      <c r="P21" s="20">
        <v>8.2010582010582006E-2</v>
      </c>
      <c r="Q21" s="20">
        <v>0.25396825396825395</v>
      </c>
      <c r="R21" s="20">
        <v>0.11904761904761904</v>
      </c>
      <c r="S21" s="20">
        <v>7.9365079365079361E-3</v>
      </c>
      <c r="T21" s="20">
        <v>9.5238095238095233E-2</v>
      </c>
    </row>
    <row r="22" spans="1:20" ht="15.95" customHeight="1">
      <c r="B22" s="58"/>
      <c r="C22" s="54" t="s">
        <v>211</v>
      </c>
      <c r="D22" s="21">
        <v>859</v>
      </c>
      <c r="E22" s="22">
        <v>213</v>
      </c>
      <c r="F22" s="23">
        <v>118</v>
      </c>
      <c r="G22" s="23">
        <v>31</v>
      </c>
      <c r="H22" s="23">
        <v>52</v>
      </c>
      <c r="I22" s="23">
        <v>148</v>
      </c>
      <c r="J22" s="23">
        <v>183</v>
      </c>
      <c r="K22" s="23">
        <v>39</v>
      </c>
      <c r="L22" s="23">
        <v>87</v>
      </c>
      <c r="M22" s="23">
        <v>26</v>
      </c>
      <c r="N22" s="23">
        <v>96</v>
      </c>
      <c r="O22" s="23">
        <v>196</v>
      </c>
      <c r="P22" s="23">
        <v>65</v>
      </c>
      <c r="Q22" s="23">
        <v>191</v>
      </c>
      <c r="R22" s="23">
        <v>107</v>
      </c>
      <c r="S22" s="23">
        <v>7</v>
      </c>
      <c r="T22" s="23">
        <v>60</v>
      </c>
    </row>
    <row r="23" spans="1:20" ht="15.95" customHeight="1">
      <c r="B23" s="58"/>
      <c r="C23" s="53"/>
      <c r="D23" s="24">
        <v>1</v>
      </c>
      <c r="E23" s="19">
        <v>0.2479627473806752</v>
      </c>
      <c r="F23" s="20">
        <v>0.13736903376018628</v>
      </c>
      <c r="G23" s="20">
        <v>3.6088474970896393E-2</v>
      </c>
      <c r="H23" s="20">
        <v>6.0535506402793947E-2</v>
      </c>
      <c r="I23" s="20">
        <v>0.17229336437718276</v>
      </c>
      <c r="J23" s="20">
        <v>0.21303841676367868</v>
      </c>
      <c r="K23" s="20">
        <v>4.5401629802095458E-2</v>
      </c>
      <c r="L23" s="20">
        <v>0.10128055878928988</v>
      </c>
      <c r="M23" s="20">
        <v>3.0267753201396973E-2</v>
      </c>
      <c r="N23" s="20">
        <v>0.11175785797438882</v>
      </c>
      <c r="O23" s="20">
        <v>0.22817229336437719</v>
      </c>
      <c r="P23" s="20">
        <v>7.5669383003492435E-2</v>
      </c>
      <c r="Q23" s="20">
        <v>0.22235157159487776</v>
      </c>
      <c r="R23" s="20">
        <v>0.12456344586728754</v>
      </c>
      <c r="S23" s="20">
        <v>8.1490104772991845E-3</v>
      </c>
      <c r="T23" s="20">
        <v>6.9848661233993012E-2</v>
      </c>
    </row>
    <row r="24" spans="1:20" ht="15.95" customHeight="1">
      <c r="B24" s="58"/>
      <c r="C24" s="54" t="s">
        <v>212</v>
      </c>
      <c r="D24" s="21">
        <v>3569</v>
      </c>
      <c r="E24" s="22">
        <v>899</v>
      </c>
      <c r="F24" s="23">
        <v>401</v>
      </c>
      <c r="G24" s="23">
        <v>147</v>
      </c>
      <c r="H24" s="23">
        <v>204</v>
      </c>
      <c r="I24" s="23">
        <v>371</v>
      </c>
      <c r="J24" s="23">
        <v>1081</v>
      </c>
      <c r="K24" s="23">
        <v>200</v>
      </c>
      <c r="L24" s="23">
        <v>330</v>
      </c>
      <c r="M24" s="23">
        <v>85</v>
      </c>
      <c r="N24" s="23">
        <v>317</v>
      </c>
      <c r="O24" s="23">
        <v>888</v>
      </c>
      <c r="P24" s="23">
        <v>196</v>
      </c>
      <c r="Q24" s="23">
        <v>821</v>
      </c>
      <c r="R24" s="23">
        <v>429</v>
      </c>
      <c r="S24" s="23">
        <v>28</v>
      </c>
      <c r="T24" s="23">
        <v>186</v>
      </c>
    </row>
    <row r="25" spans="1:20" ht="15.95" customHeight="1">
      <c r="B25" s="58"/>
      <c r="C25" s="53"/>
      <c r="D25" s="24">
        <v>1</v>
      </c>
      <c r="E25" s="19">
        <v>0.25189128607453071</v>
      </c>
      <c r="F25" s="20">
        <v>0.11235640235360045</v>
      </c>
      <c r="G25" s="20">
        <v>4.1188007845334829E-2</v>
      </c>
      <c r="H25" s="20">
        <v>5.715886803026058E-2</v>
      </c>
      <c r="I25" s="20">
        <v>0.10395068646679742</v>
      </c>
      <c r="J25" s="20">
        <v>0.30288596245446903</v>
      </c>
      <c r="K25" s="20">
        <v>5.6038105912020172E-2</v>
      </c>
      <c r="L25" s="20">
        <v>9.2462874754833294E-2</v>
      </c>
      <c r="M25" s="20">
        <v>2.3816195012608572E-2</v>
      </c>
      <c r="N25" s="20">
        <v>8.8820397870551973E-2</v>
      </c>
      <c r="O25" s="20">
        <v>0.24880919024936957</v>
      </c>
      <c r="P25" s="20">
        <v>5.4917343793779771E-2</v>
      </c>
      <c r="Q25" s="20">
        <v>0.23003642476884281</v>
      </c>
      <c r="R25" s="20">
        <v>0.12020173718128327</v>
      </c>
      <c r="S25" s="20">
        <v>7.845334827682824E-3</v>
      </c>
      <c r="T25" s="20">
        <v>5.2115438498178762E-2</v>
      </c>
    </row>
    <row r="26" spans="1:20" ht="15.95" customHeight="1">
      <c r="B26" s="58"/>
      <c r="C26" s="54" t="s">
        <v>213</v>
      </c>
      <c r="D26" s="21">
        <v>2094</v>
      </c>
      <c r="E26" s="22">
        <v>477</v>
      </c>
      <c r="F26" s="23">
        <v>188</v>
      </c>
      <c r="G26" s="23">
        <v>60</v>
      </c>
      <c r="H26" s="23">
        <v>66</v>
      </c>
      <c r="I26" s="23">
        <v>222</v>
      </c>
      <c r="J26" s="23">
        <v>491</v>
      </c>
      <c r="K26" s="23">
        <v>53</v>
      </c>
      <c r="L26" s="23">
        <v>135</v>
      </c>
      <c r="M26" s="23">
        <v>23</v>
      </c>
      <c r="N26" s="23">
        <v>99</v>
      </c>
      <c r="O26" s="23">
        <v>433</v>
      </c>
      <c r="P26" s="23">
        <v>56</v>
      </c>
      <c r="Q26" s="23">
        <v>326</v>
      </c>
      <c r="R26" s="23">
        <v>245</v>
      </c>
      <c r="S26" s="23">
        <v>28</v>
      </c>
      <c r="T26" s="23">
        <v>151</v>
      </c>
    </row>
    <row r="27" spans="1:20" ht="15.95" customHeight="1">
      <c r="B27" s="58"/>
      <c r="C27" s="53"/>
      <c r="D27" s="24">
        <v>1</v>
      </c>
      <c r="E27" s="19">
        <v>0.22779369627507162</v>
      </c>
      <c r="F27" s="20">
        <v>8.9780324737344791E-2</v>
      </c>
      <c r="G27" s="20">
        <v>2.865329512893983E-2</v>
      </c>
      <c r="H27" s="20">
        <v>3.151862464183381E-2</v>
      </c>
      <c r="I27" s="20">
        <v>0.10601719197707736</v>
      </c>
      <c r="J27" s="20">
        <v>0.23447946513849094</v>
      </c>
      <c r="K27" s="20">
        <v>2.5310410697230182E-2</v>
      </c>
      <c r="L27" s="20">
        <v>6.4469914040114609E-2</v>
      </c>
      <c r="M27" s="20">
        <v>1.0983763132760267E-2</v>
      </c>
      <c r="N27" s="20">
        <v>4.7277936962750719E-2</v>
      </c>
      <c r="O27" s="20">
        <v>0.20678127984718242</v>
      </c>
      <c r="P27" s="20">
        <v>2.6743075453677174E-2</v>
      </c>
      <c r="Q27" s="20">
        <v>0.1556829035339064</v>
      </c>
      <c r="R27" s="20">
        <v>0.11700095510983763</v>
      </c>
      <c r="S27" s="20">
        <v>1.3371537726838587E-2</v>
      </c>
      <c r="T27" s="20">
        <v>7.2110792741165233E-2</v>
      </c>
    </row>
    <row r="28" spans="1:20" ht="15.95" customHeight="1">
      <c r="B28" s="58"/>
      <c r="C28" s="54" t="s">
        <v>176</v>
      </c>
      <c r="D28" s="21">
        <v>830</v>
      </c>
      <c r="E28" s="22">
        <v>195</v>
      </c>
      <c r="F28" s="23">
        <v>71</v>
      </c>
      <c r="G28" s="23">
        <v>23</v>
      </c>
      <c r="H28" s="23">
        <v>28</v>
      </c>
      <c r="I28" s="23">
        <v>69</v>
      </c>
      <c r="J28" s="23">
        <v>356</v>
      </c>
      <c r="K28" s="23">
        <v>19</v>
      </c>
      <c r="L28" s="23">
        <v>55</v>
      </c>
      <c r="M28" s="23">
        <v>10</v>
      </c>
      <c r="N28" s="23">
        <v>43</v>
      </c>
      <c r="O28" s="23">
        <v>147</v>
      </c>
      <c r="P28" s="23">
        <v>16</v>
      </c>
      <c r="Q28" s="23">
        <v>149</v>
      </c>
      <c r="R28" s="23">
        <v>85</v>
      </c>
      <c r="S28" s="23">
        <v>14</v>
      </c>
      <c r="T28" s="23">
        <v>46</v>
      </c>
    </row>
    <row r="29" spans="1:20" ht="15.95" customHeight="1">
      <c r="B29" s="58"/>
      <c r="C29" s="59"/>
      <c r="D29" s="18">
        <v>1</v>
      </c>
      <c r="E29" s="32">
        <v>0.23493975903614459</v>
      </c>
      <c r="F29" s="33">
        <v>8.5542168674698799E-2</v>
      </c>
      <c r="G29" s="33">
        <v>2.7710843373493974E-2</v>
      </c>
      <c r="H29" s="33">
        <v>3.3734939759036145E-2</v>
      </c>
      <c r="I29" s="33">
        <v>8.3132530120481926E-2</v>
      </c>
      <c r="J29" s="33">
        <v>0.42891566265060244</v>
      </c>
      <c r="K29" s="33">
        <v>2.289156626506024E-2</v>
      </c>
      <c r="L29" s="33">
        <v>6.6265060240963861E-2</v>
      </c>
      <c r="M29" s="33">
        <v>1.2048192771084338E-2</v>
      </c>
      <c r="N29" s="33">
        <v>5.1807228915662654E-2</v>
      </c>
      <c r="O29" s="33">
        <v>0.17710843373493976</v>
      </c>
      <c r="P29" s="33">
        <v>1.9277108433734941E-2</v>
      </c>
      <c r="Q29" s="33">
        <v>0.17951807228915662</v>
      </c>
      <c r="R29" s="33">
        <v>0.10240963855421686</v>
      </c>
      <c r="S29" s="33">
        <v>1.6867469879518072E-2</v>
      </c>
      <c r="T29" s="33">
        <v>5.5421686746987948E-2</v>
      </c>
    </row>
    <row r="30" spans="1:20" ht="15.95" customHeight="1">
      <c r="A30" s="38"/>
      <c r="B30" s="41"/>
      <c r="C30" s="47"/>
      <c r="D30" s="42"/>
      <c r="E30" s="42"/>
      <c r="F30" s="42"/>
      <c r="G30" s="42"/>
      <c r="H30" s="42"/>
      <c r="I30" s="42"/>
      <c r="J30" s="42"/>
      <c r="K30" s="42"/>
      <c r="L30" s="42"/>
      <c r="M30" s="42"/>
      <c r="N30" s="42"/>
      <c r="O30" s="42"/>
      <c r="P30" s="42"/>
      <c r="Q30" s="42"/>
      <c r="R30" s="42"/>
      <c r="S30" s="42"/>
      <c r="T30" s="42"/>
    </row>
    <row r="31" spans="1:20" ht="15.95" hidden="1" customHeight="1">
      <c r="A31" s="38"/>
      <c r="B31" s="43"/>
      <c r="C31" s="46"/>
      <c r="D31" s="44"/>
      <c r="E31" s="44"/>
      <c r="F31" s="44"/>
      <c r="G31" s="44"/>
      <c r="H31" s="44"/>
      <c r="I31" s="44"/>
      <c r="J31" s="44"/>
      <c r="K31" s="44"/>
      <c r="L31" s="44"/>
      <c r="M31" s="44"/>
      <c r="N31" s="44"/>
      <c r="O31" s="44"/>
      <c r="P31" s="44"/>
      <c r="Q31" s="44"/>
      <c r="R31" s="44"/>
      <c r="S31" s="44"/>
      <c r="T31" s="44"/>
    </row>
    <row r="32" spans="1:20" ht="15.95" hidden="1" customHeight="1">
      <c r="A32" s="38"/>
      <c r="B32" s="43"/>
      <c r="C32" s="46"/>
      <c r="D32" s="45"/>
      <c r="E32" s="45"/>
      <c r="F32" s="45"/>
      <c r="G32" s="45"/>
      <c r="H32" s="45"/>
      <c r="I32" s="45"/>
      <c r="J32" s="45"/>
      <c r="K32" s="45"/>
      <c r="L32" s="45"/>
      <c r="M32" s="45"/>
      <c r="N32" s="45"/>
      <c r="O32" s="45"/>
      <c r="P32" s="45"/>
      <c r="Q32" s="45"/>
      <c r="R32" s="45"/>
      <c r="S32" s="45"/>
      <c r="T32" s="45"/>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6666" priority="90" rank="1"/>
  </conditionalFormatting>
  <conditionalFormatting sqref="E11:T11">
    <cfRule type="top10" dxfId="6665" priority="89" rank="1"/>
  </conditionalFormatting>
  <conditionalFormatting sqref="E13:T13">
    <cfRule type="top10" dxfId="6664" priority="88" rank="1"/>
  </conditionalFormatting>
  <conditionalFormatting sqref="E15:T15">
    <cfRule type="top10" dxfId="6663" priority="87" rank="1"/>
  </conditionalFormatting>
  <conditionalFormatting sqref="E17:T17">
    <cfRule type="top10" dxfId="6662" priority="86" rank="1"/>
  </conditionalFormatting>
  <conditionalFormatting sqref="E19:T19">
    <cfRule type="top10" dxfId="6661" priority="85" rank="1"/>
  </conditionalFormatting>
  <conditionalFormatting sqref="E21:T21">
    <cfRule type="top10" dxfId="6660" priority="84" rank="1"/>
  </conditionalFormatting>
  <conditionalFormatting sqref="E23:T23">
    <cfRule type="top10" dxfId="6659" priority="83" rank="1"/>
  </conditionalFormatting>
  <conditionalFormatting sqref="E25:T25">
    <cfRule type="top10" dxfId="6658" priority="82" rank="1"/>
  </conditionalFormatting>
  <conditionalFormatting sqref="E27:T27">
    <cfRule type="top10" dxfId="6657" priority="81" rank="1"/>
  </conditionalFormatting>
  <conditionalFormatting sqref="E29:T29">
    <cfRule type="top10" dxfId="6656" priority="80" rank="1"/>
  </conditionalFormatting>
  <conditionalFormatting sqref="E31:T31">
    <cfRule type="top10" dxfId="6655" priority="78" rank="1"/>
  </conditionalFormatting>
  <conditionalFormatting sqref="E33:T33">
    <cfRule type="top10" dxfId="6654" priority="77" rank="1"/>
  </conditionalFormatting>
  <conditionalFormatting sqref="E35:T35">
    <cfRule type="top10" dxfId="6653" priority="76" rank="1"/>
  </conditionalFormatting>
  <conditionalFormatting sqref="E37:T37">
    <cfRule type="top10" dxfId="6652" priority="75" rank="1"/>
  </conditionalFormatting>
  <conditionalFormatting sqref="E39:T39">
    <cfRule type="top10" dxfId="6651" priority="74" rank="1"/>
  </conditionalFormatting>
  <conditionalFormatting sqref="E41:T41">
    <cfRule type="top10" dxfId="6650" priority="73" rank="1"/>
  </conditionalFormatting>
  <conditionalFormatting sqref="E43:T43">
    <cfRule type="top10" dxfId="6649" priority="72" rank="1"/>
  </conditionalFormatting>
  <conditionalFormatting sqref="E45:T45">
    <cfRule type="top10" dxfId="6648" priority="71" rank="1"/>
  </conditionalFormatting>
  <conditionalFormatting sqref="E47:T47">
    <cfRule type="top10" dxfId="6647" priority="70" rank="1"/>
  </conditionalFormatting>
  <conditionalFormatting sqref="E49:T49">
    <cfRule type="top10" dxfId="6646" priority="69" rank="1"/>
  </conditionalFormatting>
  <conditionalFormatting sqref="E51:T51">
    <cfRule type="top10" dxfId="6645" priority="68" rank="1"/>
  </conditionalFormatting>
  <conditionalFormatting sqref="E53:T53">
    <cfRule type="top10" dxfId="6644" priority="67" rank="1"/>
  </conditionalFormatting>
  <conditionalFormatting sqref="E55:T55">
    <cfRule type="top10" dxfId="6643" priority="66" rank="1"/>
  </conditionalFormatting>
  <conditionalFormatting sqref="E57:T57">
    <cfRule type="top10" dxfId="6642" priority="65" rank="1"/>
  </conditionalFormatting>
  <conditionalFormatting sqref="E59:T59">
    <cfRule type="top10" dxfId="6641" priority="64" rank="1"/>
  </conditionalFormatting>
  <conditionalFormatting sqref="E61:T61">
    <cfRule type="top10" dxfId="6640" priority="63" rank="1"/>
  </conditionalFormatting>
  <conditionalFormatting sqref="E63:T63">
    <cfRule type="top10" dxfId="6639" priority="62" rank="1"/>
  </conditionalFormatting>
  <conditionalFormatting sqref="E65:T65">
    <cfRule type="top10" dxfId="6638" priority="61" rank="1"/>
  </conditionalFormatting>
  <conditionalFormatting sqref="E67:T67">
    <cfRule type="top10" dxfId="6637" priority="60" rank="1"/>
  </conditionalFormatting>
  <conditionalFormatting sqref="E69:T69">
    <cfRule type="top10" dxfId="6636" priority="59" rank="1"/>
  </conditionalFormatting>
  <conditionalFormatting sqref="E71:T71">
    <cfRule type="top10" dxfId="6635" priority="58" rank="1"/>
  </conditionalFormatting>
  <conditionalFormatting sqref="E73:T73">
    <cfRule type="top10" dxfId="6634" priority="57" rank="1"/>
  </conditionalFormatting>
  <conditionalFormatting sqref="E75:T75">
    <cfRule type="top10" dxfId="6633" priority="56" rank="1"/>
  </conditionalFormatting>
  <conditionalFormatting sqref="E77:T77">
    <cfRule type="top10" dxfId="6632" priority="55" rank="1"/>
  </conditionalFormatting>
  <conditionalFormatting sqref="E79:T79">
    <cfRule type="top10" dxfId="6631" priority="54" rank="1"/>
  </conditionalFormatting>
  <conditionalFormatting sqref="E81:T81">
    <cfRule type="top10" dxfId="6630" priority="53" rank="1"/>
  </conditionalFormatting>
  <conditionalFormatting sqref="E83:T83">
    <cfRule type="top10" dxfId="6629" priority="52" rank="1"/>
  </conditionalFormatting>
  <conditionalFormatting sqref="E85:T85">
    <cfRule type="top10" dxfId="6628" priority="51" rank="1"/>
  </conditionalFormatting>
  <conditionalFormatting sqref="E87:T87">
    <cfRule type="top10" dxfId="6627" priority="50" rank="1"/>
  </conditionalFormatting>
  <conditionalFormatting sqref="E89:T89">
    <cfRule type="top10" dxfId="6626" priority="49" rank="1"/>
  </conditionalFormatting>
  <conditionalFormatting sqref="E91:T91">
    <cfRule type="top10" dxfId="6625" priority="48" rank="1"/>
  </conditionalFormatting>
  <conditionalFormatting sqref="E93:T93">
    <cfRule type="top10" dxfId="6624" priority="47" rank="1"/>
  </conditionalFormatting>
  <conditionalFormatting sqref="E95:T95">
    <cfRule type="top10" dxfId="6623" priority="46" rank="1"/>
  </conditionalFormatting>
  <conditionalFormatting sqref="E97:T97">
    <cfRule type="top10" dxfId="6622" priority="45" rank="1"/>
  </conditionalFormatting>
  <conditionalFormatting sqref="E99:T99">
    <cfRule type="top10" dxfId="6621" priority="44" rank="1"/>
  </conditionalFormatting>
  <conditionalFormatting sqref="E101:T101">
    <cfRule type="top10" dxfId="6620" priority="43" rank="1"/>
  </conditionalFormatting>
  <conditionalFormatting sqref="E103:T103">
    <cfRule type="top10" dxfId="6619" priority="42" rank="1"/>
  </conditionalFormatting>
  <conditionalFormatting sqref="E105:T105">
    <cfRule type="top10" dxfId="6618" priority="41" rank="1"/>
  </conditionalFormatting>
  <conditionalFormatting sqref="E107:T107">
    <cfRule type="top10" dxfId="6617" priority="40" rank="1"/>
  </conditionalFormatting>
  <conditionalFormatting sqref="E109:T109">
    <cfRule type="top10" dxfId="6616" priority="39" rank="1"/>
  </conditionalFormatting>
  <conditionalFormatting sqref="E111:T111">
    <cfRule type="top10" dxfId="6615" priority="38" rank="1"/>
  </conditionalFormatting>
  <conditionalFormatting sqref="E113:T113">
    <cfRule type="top10" dxfId="6614" priority="37" rank="1"/>
  </conditionalFormatting>
  <conditionalFormatting sqref="E115:T115">
    <cfRule type="top10" dxfId="6613" priority="36" rank="1"/>
  </conditionalFormatting>
  <conditionalFormatting sqref="E117:T117">
    <cfRule type="top10" dxfId="6612" priority="35" rank="1"/>
  </conditionalFormatting>
  <conditionalFormatting sqref="E119:T119">
    <cfRule type="top10" dxfId="6611" priority="34" rank="1"/>
  </conditionalFormatting>
  <conditionalFormatting sqref="E121:T121">
    <cfRule type="top10" dxfId="6610" priority="33" rank="1"/>
  </conditionalFormatting>
  <conditionalFormatting sqref="E123:T123">
    <cfRule type="top10" dxfId="6609" priority="32" rank="1"/>
  </conditionalFormatting>
  <conditionalFormatting sqref="E125:T125">
    <cfRule type="top10" dxfId="6608" priority="31" rank="1"/>
  </conditionalFormatting>
  <conditionalFormatting sqref="E127:T127">
    <cfRule type="top10" dxfId="6607" priority="30" rank="1"/>
  </conditionalFormatting>
  <conditionalFormatting sqref="E129:T129">
    <cfRule type="top10" dxfId="6606" priority="29" rank="1"/>
  </conditionalFormatting>
  <conditionalFormatting sqref="E131:T131">
    <cfRule type="top10" dxfId="6605" priority="28" rank="1"/>
  </conditionalFormatting>
  <conditionalFormatting sqref="E133:T133">
    <cfRule type="top10" dxfId="6604" priority="27" rank="1"/>
  </conditionalFormatting>
  <conditionalFormatting sqref="E135:T135">
    <cfRule type="top10" dxfId="6603" priority="26" rank="1"/>
  </conditionalFormatting>
  <conditionalFormatting sqref="E137:T137">
    <cfRule type="top10" dxfId="6602" priority="25" rank="1"/>
  </conditionalFormatting>
  <conditionalFormatting sqref="E139:T139">
    <cfRule type="top10" dxfId="6601" priority="24" rank="1"/>
  </conditionalFormatting>
  <conditionalFormatting sqref="E141:T141">
    <cfRule type="top10" dxfId="6600" priority="23" rank="1"/>
  </conditionalFormatting>
  <conditionalFormatting sqref="E143:T143">
    <cfRule type="top10" dxfId="6599" priority="22" rank="1"/>
  </conditionalFormatting>
  <conditionalFormatting sqref="E145:T145">
    <cfRule type="top10" dxfId="6598" priority="21" rank="1"/>
  </conditionalFormatting>
  <conditionalFormatting sqref="E147:T147">
    <cfRule type="top10" dxfId="6597" priority="20" rank="1"/>
  </conditionalFormatting>
  <conditionalFormatting sqref="E149:T149">
    <cfRule type="top10" dxfId="6596" priority="19" rank="1"/>
  </conditionalFormatting>
  <conditionalFormatting sqref="E151:T151">
    <cfRule type="top10" dxfId="6595" priority="18" rank="1"/>
  </conditionalFormatting>
  <conditionalFormatting sqref="E153:T153">
    <cfRule type="top10" dxfId="6594" priority="17" rank="1"/>
  </conditionalFormatting>
  <conditionalFormatting sqref="E155:T155">
    <cfRule type="top10" dxfId="6593" priority="16" rank="1"/>
  </conditionalFormatting>
  <conditionalFormatting sqref="E157:T157">
    <cfRule type="top10" dxfId="6592" priority="15" rank="1"/>
  </conditionalFormatting>
  <conditionalFormatting sqref="E159:T159">
    <cfRule type="top10" dxfId="6591" priority="14" rank="1"/>
  </conditionalFormatting>
  <conditionalFormatting sqref="E161:T161">
    <cfRule type="top10" dxfId="6590" priority="13" rank="1"/>
  </conditionalFormatting>
  <conditionalFormatting sqref="E163:T163">
    <cfRule type="top10" dxfId="6589" priority="12" rank="1"/>
  </conditionalFormatting>
  <conditionalFormatting sqref="E165:T165">
    <cfRule type="top10" dxfId="6588" priority="11" rank="1"/>
  </conditionalFormatting>
  <conditionalFormatting sqref="E167:T167">
    <cfRule type="top10" dxfId="6587" priority="10" rank="1"/>
  </conditionalFormatting>
  <conditionalFormatting sqref="E169:T169">
    <cfRule type="top10" dxfId="6586" priority="9" rank="1"/>
  </conditionalFormatting>
  <conditionalFormatting sqref="E171:T171">
    <cfRule type="top10" dxfId="6585" priority="8" rank="1"/>
  </conditionalFormatting>
  <conditionalFormatting sqref="E173:T173">
    <cfRule type="top10" dxfId="6584" priority="7" rank="1"/>
  </conditionalFormatting>
  <conditionalFormatting sqref="E175:T175">
    <cfRule type="top10" dxfId="6583" priority="6" rank="1"/>
  </conditionalFormatting>
  <conditionalFormatting sqref="E177:T177">
    <cfRule type="top10" dxfId="6582" priority="5" rank="1"/>
  </conditionalFormatting>
  <conditionalFormatting sqref="E179:T179">
    <cfRule type="top10" dxfId="6581" priority="4" rank="1"/>
  </conditionalFormatting>
  <conditionalFormatting sqref="E181:T181">
    <cfRule type="top10" dxfId="6580" priority="3" rank="1"/>
  </conditionalFormatting>
  <conditionalFormatting sqref="E183:T183">
    <cfRule type="top10" dxfId="6579" priority="2" rank="1"/>
  </conditionalFormatting>
  <conditionalFormatting sqref="E185:T185">
    <cfRule type="top10" dxfId="657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311</v>
      </c>
    </row>
    <row r="3" spans="1:13" ht="15" customHeight="1">
      <c r="B3" s="4"/>
    </row>
    <row r="4" spans="1:13" ht="15" customHeight="1">
      <c r="B4" s="4" t="s">
        <v>57</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4589</v>
      </c>
      <c r="F8" s="17">
        <v>4764</v>
      </c>
      <c r="G8" s="17">
        <v>7288</v>
      </c>
      <c r="H8" s="17">
        <v>2878</v>
      </c>
      <c r="I8" s="17">
        <v>508</v>
      </c>
      <c r="J8" s="17">
        <v>489</v>
      </c>
      <c r="K8" s="17">
        <v>1277</v>
      </c>
      <c r="L8" s="17">
        <v>886</v>
      </c>
      <c r="M8" s="17">
        <v>473</v>
      </c>
    </row>
    <row r="9" spans="1:13" ht="15.95" customHeight="1">
      <c r="B9" s="50"/>
      <c r="C9" s="51"/>
      <c r="D9" s="18">
        <v>1</v>
      </c>
      <c r="E9" s="32">
        <v>0.28400792177249662</v>
      </c>
      <c r="F9" s="33">
        <v>0.2948384701076866</v>
      </c>
      <c r="G9" s="33">
        <v>0.45104592152494122</v>
      </c>
      <c r="H9" s="33">
        <v>0.17811610347815324</v>
      </c>
      <c r="I9" s="33">
        <v>3.1439534595865827E-2</v>
      </c>
      <c r="J9" s="33">
        <v>3.0263646490902338E-2</v>
      </c>
      <c r="K9" s="33">
        <v>7.9032058423072163E-2</v>
      </c>
      <c r="L9" s="33">
        <v>5.4833518999876221E-2</v>
      </c>
      <c r="M9" s="33">
        <v>2.9273424928827826E-2</v>
      </c>
    </row>
    <row r="10" spans="1:13" ht="15.95" customHeight="1">
      <c r="B10" s="57" t="s">
        <v>483</v>
      </c>
      <c r="C10" s="52" t="s">
        <v>141</v>
      </c>
      <c r="D10" s="34">
        <v>5138</v>
      </c>
      <c r="E10" s="35">
        <v>1662</v>
      </c>
      <c r="F10" s="36">
        <v>1416</v>
      </c>
      <c r="G10" s="36">
        <v>2356</v>
      </c>
      <c r="H10" s="36">
        <v>940</v>
      </c>
      <c r="I10" s="36">
        <v>170</v>
      </c>
      <c r="J10" s="36">
        <v>189</v>
      </c>
      <c r="K10" s="36">
        <v>398</v>
      </c>
      <c r="L10" s="36">
        <v>366</v>
      </c>
      <c r="M10" s="36">
        <v>81</v>
      </c>
    </row>
    <row r="11" spans="1:13" ht="15.95" customHeight="1">
      <c r="B11" s="58"/>
      <c r="C11" s="53"/>
      <c r="D11" s="18">
        <v>1</v>
      </c>
      <c r="E11" s="19">
        <v>0.32347216815881669</v>
      </c>
      <c r="F11" s="20">
        <v>0.27559361619307121</v>
      </c>
      <c r="G11" s="20">
        <v>0.45854418061502528</v>
      </c>
      <c r="H11" s="20">
        <v>0.18295056442195406</v>
      </c>
      <c r="I11" s="20">
        <v>3.3086804203970414E-2</v>
      </c>
      <c r="J11" s="20">
        <v>3.6784741144414171E-2</v>
      </c>
      <c r="K11" s="20">
        <v>7.7462047489295444E-2</v>
      </c>
      <c r="L11" s="20">
        <v>7.1233943168548072E-2</v>
      </c>
      <c r="M11" s="20">
        <v>1.5764889061891788E-2</v>
      </c>
    </row>
    <row r="12" spans="1:13" ht="15.95" customHeight="1">
      <c r="B12" s="58"/>
      <c r="C12" s="54" t="s">
        <v>206</v>
      </c>
      <c r="D12" s="21">
        <v>8021</v>
      </c>
      <c r="E12" s="22">
        <v>2399</v>
      </c>
      <c r="F12" s="23">
        <v>2484</v>
      </c>
      <c r="G12" s="23">
        <v>3849</v>
      </c>
      <c r="H12" s="23">
        <v>1439</v>
      </c>
      <c r="I12" s="23">
        <v>277</v>
      </c>
      <c r="J12" s="23">
        <v>261</v>
      </c>
      <c r="K12" s="23">
        <v>570</v>
      </c>
      <c r="L12" s="23">
        <v>426</v>
      </c>
      <c r="M12" s="23">
        <v>113</v>
      </c>
    </row>
    <row r="13" spans="1:13" ht="15.95" customHeight="1">
      <c r="B13" s="58"/>
      <c r="C13" s="53"/>
      <c r="D13" s="24">
        <v>1</v>
      </c>
      <c r="E13" s="19">
        <v>0.29908988904126665</v>
      </c>
      <c r="F13" s="20">
        <v>0.30968707143747665</v>
      </c>
      <c r="G13" s="20">
        <v>0.4798653534472011</v>
      </c>
      <c r="H13" s="20">
        <v>0.17940406433113079</v>
      </c>
      <c r="I13" s="20">
        <v>3.4534347338237126E-2</v>
      </c>
      <c r="J13" s="20">
        <v>3.2539583593068196E-2</v>
      </c>
      <c r="K13" s="20">
        <v>7.1063458421643189E-2</v>
      </c>
      <c r="L13" s="20">
        <v>5.3110584715122804E-2</v>
      </c>
      <c r="M13" s="20">
        <v>1.408801895025558E-2</v>
      </c>
    </row>
    <row r="14" spans="1:13" ht="15.95" customHeight="1">
      <c r="B14" s="58"/>
      <c r="C14" s="54" t="s">
        <v>207</v>
      </c>
      <c r="D14" s="21">
        <v>3982</v>
      </c>
      <c r="E14" s="22">
        <v>1106</v>
      </c>
      <c r="F14" s="23">
        <v>1320</v>
      </c>
      <c r="G14" s="23">
        <v>1982</v>
      </c>
      <c r="H14" s="23">
        <v>707</v>
      </c>
      <c r="I14" s="23">
        <v>130</v>
      </c>
      <c r="J14" s="23">
        <v>109</v>
      </c>
      <c r="K14" s="23">
        <v>314</v>
      </c>
      <c r="L14" s="23">
        <v>197</v>
      </c>
      <c r="M14" s="23">
        <v>63</v>
      </c>
    </row>
    <row r="15" spans="1:13" ht="15.95" customHeight="1">
      <c r="B15" s="58"/>
      <c r="C15" s="53"/>
      <c r="D15" s="24">
        <v>1</v>
      </c>
      <c r="E15" s="19">
        <v>0.2777498744349573</v>
      </c>
      <c r="F15" s="20">
        <v>0.33149171270718231</v>
      </c>
      <c r="G15" s="20">
        <v>0.49773982923154192</v>
      </c>
      <c r="H15" s="20">
        <v>0.17754897036664993</v>
      </c>
      <c r="I15" s="20">
        <v>3.2646911099949771E-2</v>
      </c>
      <c r="J15" s="20">
        <v>2.7373179306880966E-2</v>
      </c>
      <c r="K15" s="20">
        <v>7.8854846810647916E-2</v>
      </c>
      <c r="L15" s="20">
        <v>4.9472626820693116E-2</v>
      </c>
      <c r="M15" s="20">
        <v>1.582119537920643E-2</v>
      </c>
    </row>
    <row r="16" spans="1:13" ht="15.95" customHeight="1">
      <c r="B16" s="58"/>
      <c r="C16" s="54" t="s">
        <v>208</v>
      </c>
      <c r="D16" s="21">
        <v>2290</v>
      </c>
      <c r="E16" s="22">
        <v>707</v>
      </c>
      <c r="F16" s="23">
        <v>669</v>
      </c>
      <c r="G16" s="23">
        <v>984</v>
      </c>
      <c r="H16" s="23">
        <v>443</v>
      </c>
      <c r="I16" s="23">
        <v>89</v>
      </c>
      <c r="J16" s="23">
        <v>78</v>
      </c>
      <c r="K16" s="23">
        <v>123</v>
      </c>
      <c r="L16" s="23">
        <v>192</v>
      </c>
      <c r="M16" s="23">
        <v>39</v>
      </c>
    </row>
    <row r="17" spans="1:13" ht="15.95" customHeight="1">
      <c r="B17" s="58"/>
      <c r="C17" s="53"/>
      <c r="D17" s="24">
        <v>1</v>
      </c>
      <c r="E17" s="19">
        <v>0.30873362445414848</v>
      </c>
      <c r="F17" s="20">
        <v>0.29213973799126636</v>
      </c>
      <c r="G17" s="20">
        <v>0.42969432314410483</v>
      </c>
      <c r="H17" s="20">
        <v>0.19344978165938864</v>
      </c>
      <c r="I17" s="20">
        <v>3.88646288209607E-2</v>
      </c>
      <c r="J17" s="20">
        <v>3.4061135371179038E-2</v>
      </c>
      <c r="K17" s="20">
        <v>5.3711790393013104E-2</v>
      </c>
      <c r="L17" s="20">
        <v>8.3842794759825326E-2</v>
      </c>
      <c r="M17" s="20">
        <v>1.7030567685589519E-2</v>
      </c>
    </row>
    <row r="18" spans="1:13" ht="15.95" customHeight="1">
      <c r="B18" s="58"/>
      <c r="C18" s="54" t="s">
        <v>209</v>
      </c>
      <c r="D18" s="21">
        <v>2674</v>
      </c>
      <c r="E18" s="22">
        <v>811</v>
      </c>
      <c r="F18" s="23">
        <v>846</v>
      </c>
      <c r="G18" s="23">
        <v>1113</v>
      </c>
      <c r="H18" s="23">
        <v>460</v>
      </c>
      <c r="I18" s="23">
        <v>76</v>
      </c>
      <c r="J18" s="23">
        <v>82</v>
      </c>
      <c r="K18" s="23">
        <v>206</v>
      </c>
      <c r="L18" s="23">
        <v>203</v>
      </c>
      <c r="M18" s="23">
        <v>43</v>
      </c>
    </row>
    <row r="19" spans="1:13" ht="15.95" customHeight="1">
      <c r="B19" s="58"/>
      <c r="C19" s="53"/>
      <c r="D19" s="24">
        <v>1</v>
      </c>
      <c r="E19" s="19">
        <v>0.30329094988780853</v>
      </c>
      <c r="F19" s="20">
        <v>0.31637995512341061</v>
      </c>
      <c r="G19" s="20">
        <v>0.41623036649214662</v>
      </c>
      <c r="H19" s="20">
        <v>0.17202692595362754</v>
      </c>
      <c r="I19" s="20">
        <v>2.8421839940164548E-2</v>
      </c>
      <c r="J19" s="20">
        <v>3.0665669409124907E-2</v>
      </c>
      <c r="K19" s="20">
        <v>7.703814510097233E-2</v>
      </c>
      <c r="L19" s="20">
        <v>7.5916230366492143E-2</v>
      </c>
      <c r="M19" s="20">
        <v>1.6080777860882575E-2</v>
      </c>
    </row>
    <row r="20" spans="1:13" ht="15.95" customHeight="1">
      <c r="B20" s="58"/>
      <c r="C20" s="54" t="s">
        <v>210</v>
      </c>
      <c r="D20" s="21">
        <v>430</v>
      </c>
      <c r="E20" s="22">
        <v>132</v>
      </c>
      <c r="F20" s="23">
        <v>110</v>
      </c>
      <c r="G20" s="23">
        <v>189</v>
      </c>
      <c r="H20" s="23">
        <v>83</v>
      </c>
      <c r="I20" s="23">
        <v>13</v>
      </c>
      <c r="J20" s="23">
        <v>19</v>
      </c>
      <c r="K20" s="23">
        <v>22</v>
      </c>
      <c r="L20" s="23">
        <v>45</v>
      </c>
      <c r="M20" s="23">
        <v>10</v>
      </c>
    </row>
    <row r="21" spans="1:13" ht="15.95" customHeight="1">
      <c r="B21" s="58"/>
      <c r="C21" s="53"/>
      <c r="D21" s="24">
        <v>1</v>
      </c>
      <c r="E21" s="19">
        <v>0.30697674418604654</v>
      </c>
      <c r="F21" s="20">
        <v>0.2558139534883721</v>
      </c>
      <c r="G21" s="20">
        <v>0.43953488372093025</v>
      </c>
      <c r="H21" s="20">
        <v>0.19302325581395349</v>
      </c>
      <c r="I21" s="20">
        <v>3.0232558139534883E-2</v>
      </c>
      <c r="J21" s="20">
        <v>4.4186046511627906E-2</v>
      </c>
      <c r="K21" s="20">
        <v>5.1162790697674418E-2</v>
      </c>
      <c r="L21" s="20">
        <v>0.10465116279069768</v>
      </c>
      <c r="M21" s="20">
        <v>2.3255813953488372E-2</v>
      </c>
    </row>
    <row r="22" spans="1:13" ht="15.95" customHeight="1">
      <c r="B22" s="58"/>
      <c r="C22" s="54" t="s">
        <v>211</v>
      </c>
      <c r="D22" s="21">
        <v>944</v>
      </c>
      <c r="E22" s="22">
        <v>310</v>
      </c>
      <c r="F22" s="23">
        <v>298</v>
      </c>
      <c r="G22" s="23">
        <v>437</v>
      </c>
      <c r="H22" s="23">
        <v>192</v>
      </c>
      <c r="I22" s="23">
        <v>27</v>
      </c>
      <c r="J22" s="23">
        <v>34</v>
      </c>
      <c r="K22" s="23">
        <v>48</v>
      </c>
      <c r="L22" s="23">
        <v>66</v>
      </c>
      <c r="M22" s="23">
        <v>15</v>
      </c>
    </row>
    <row r="23" spans="1:13" ht="15.95" customHeight="1">
      <c r="B23" s="58"/>
      <c r="C23" s="53"/>
      <c r="D23" s="24">
        <v>1</v>
      </c>
      <c r="E23" s="19">
        <v>0.32838983050847459</v>
      </c>
      <c r="F23" s="20">
        <v>0.31567796610169491</v>
      </c>
      <c r="G23" s="20">
        <v>0.46292372881355931</v>
      </c>
      <c r="H23" s="20">
        <v>0.20338983050847459</v>
      </c>
      <c r="I23" s="20">
        <v>2.8601694915254237E-2</v>
      </c>
      <c r="J23" s="20">
        <v>3.6016949152542374E-2</v>
      </c>
      <c r="K23" s="20">
        <v>5.0847457627118647E-2</v>
      </c>
      <c r="L23" s="20">
        <v>6.991525423728813E-2</v>
      </c>
      <c r="M23" s="20">
        <v>1.5889830508474576E-2</v>
      </c>
    </row>
    <row r="24" spans="1:13" ht="15.95" customHeight="1">
      <c r="B24" s="58"/>
      <c r="C24" s="54" t="s">
        <v>212</v>
      </c>
      <c r="D24" s="21">
        <v>3750</v>
      </c>
      <c r="E24" s="22">
        <v>1466</v>
      </c>
      <c r="F24" s="23">
        <v>1378</v>
      </c>
      <c r="G24" s="23">
        <v>1696</v>
      </c>
      <c r="H24" s="23">
        <v>617</v>
      </c>
      <c r="I24" s="23">
        <v>97</v>
      </c>
      <c r="J24" s="23">
        <v>81</v>
      </c>
      <c r="K24" s="23">
        <v>172</v>
      </c>
      <c r="L24" s="23">
        <v>115</v>
      </c>
      <c r="M24" s="23">
        <v>47</v>
      </c>
    </row>
    <row r="25" spans="1:13" ht="15.95" customHeight="1">
      <c r="B25" s="58"/>
      <c r="C25" s="53"/>
      <c r="D25" s="24">
        <v>1</v>
      </c>
      <c r="E25" s="19">
        <v>0.39093333333333335</v>
      </c>
      <c r="F25" s="20">
        <v>0.36746666666666666</v>
      </c>
      <c r="G25" s="20">
        <v>0.45226666666666665</v>
      </c>
      <c r="H25" s="20">
        <v>0.16453333333333334</v>
      </c>
      <c r="I25" s="20">
        <v>2.5866666666666666E-2</v>
      </c>
      <c r="J25" s="20">
        <v>2.1600000000000001E-2</v>
      </c>
      <c r="K25" s="20">
        <v>4.5866666666666667E-2</v>
      </c>
      <c r="L25" s="20">
        <v>3.0666666666666665E-2</v>
      </c>
      <c r="M25" s="20">
        <v>1.2533333333333334E-2</v>
      </c>
    </row>
    <row r="26" spans="1:13" ht="15.95" customHeight="1">
      <c r="B26" s="58"/>
      <c r="C26" s="54" t="s">
        <v>213</v>
      </c>
      <c r="D26" s="21">
        <v>2529</v>
      </c>
      <c r="E26" s="22">
        <v>611</v>
      </c>
      <c r="F26" s="23">
        <v>752</v>
      </c>
      <c r="G26" s="23">
        <v>1186</v>
      </c>
      <c r="H26" s="23">
        <v>476</v>
      </c>
      <c r="I26" s="23">
        <v>73</v>
      </c>
      <c r="J26" s="23">
        <v>75</v>
      </c>
      <c r="K26" s="23">
        <v>235</v>
      </c>
      <c r="L26" s="23">
        <v>115</v>
      </c>
      <c r="M26" s="23">
        <v>37</v>
      </c>
    </row>
    <row r="27" spans="1:13" ht="15.95" customHeight="1">
      <c r="B27" s="58"/>
      <c r="C27" s="53"/>
      <c r="D27" s="24">
        <v>1</v>
      </c>
      <c r="E27" s="19">
        <v>0.24159746935547646</v>
      </c>
      <c r="F27" s="20">
        <v>0.29735073151443259</v>
      </c>
      <c r="G27" s="20">
        <v>0.46896006326611311</v>
      </c>
      <c r="H27" s="20">
        <v>0.188216686437327</v>
      </c>
      <c r="I27" s="20">
        <v>2.8865164096480822E-2</v>
      </c>
      <c r="J27" s="20">
        <v>2.9655990510083038E-2</v>
      </c>
      <c r="K27" s="20">
        <v>9.2922103598260183E-2</v>
      </c>
      <c r="L27" s="20">
        <v>4.5472518782127325E-2</v>
      </c>
      <c r="M27" s="20">
        <v>1.4630288651640965E-2</v>
      </c>
    </row>
    <row r="28" spans="1:13" ht="15.95" customHeight="1">
      <c r="B28" s="58"/>
      <c r="C28" s="54" t="s">
        <v>176</v>
      </c>
      <c r="D28" s="21">
        <v>920</v>
      </c>
      <c r="E28" s="22">
        <v>206</v>
      </c>
      <c r="F28" s="23">
        <v>265</v>
      </c>
      <c r="G28" s="23">
        <v>343</v>
      </c>
      <c r="H28" s="23">
        <v>131</v>
      </c>
      <c r="I28" s="23">
        <v>24</v>
      </c>
      <c r="J28" s="23">
        <v>16</v>
      </c>
      <c r="K28" s="23">
        <v>142</v>
      </c>
      <c r="L28" s="23">
        <v>70</v>
      </c>
      <c r="M28" s="23">
        <v>24</v>
      </c>
    </row>
    <row r="29" spans="1:13" ht="15.95" customHeight="1">
      <c r="B29" s="58"/>
      <c r="C29" s="59"/>
      <c r="D29" s="18">
        <v>1</v>
      </c>
      <c r="E29" s="32">
        <v>0.22391304347826088</v>
      </c>
      <c r="F29" s="33">
        <v>0.28804347826086957</v>
      </c>
      <c r="G29" s="33">
        <v>0.37282608695652175</v>
      </c>
      <c r="H29" s="33">
        <v>0.1423913043478261</v>
      </c>
      <c r="I29" s="33">
        <v>2.6086956521739129E-2</v>
      </c>
      <c r="J29" s="33">
        <v>1.7391304347826087E-2</v>
      </c>
      <c r="K29" s="33">
        <v>0.15434782608695652</v>
      </c>
      <c r="L29" s="33">
        <v>7.6086956521739135E-2</v>
      </c>
      <c r="M29" s="33">
        <v>2.6086956521739129E-2</v>
      </c>
    </row>
    <row r="30" spans="1:13" ht="15.95" customHeight="1">
      <c r="A30" s="38"/>
      <c r="B30" s="41"/>
      <c r="C30" s="47"/>
      <c r="D30" s="42"/>
      <c r="E30" s="42"/>
      <c r="F30" s="42"/>
      <c r="G30" s="42"/>
      <c r="H30" s="42"/>
      <c r="I30" s="42"/>
      <c r="J30" s="42"/>
      <c r="K30" s="42"/>
      <c r="L30" s="42"/>
      <c r="M30" s="42"/>
    </row>
    <row r="31" spans="1:13" ht="15.95" hidden="1" customHeight="1">
      <c r="A31" s="38"/>
      <c r="B31" s="43"/>
      <c r="C31" s="46"/>
      <c r="D31" s="44"/>
      <c r="E31" s="44"/>
      <c r="F31" s="44"/>
      <c r="G31" s="44"/>
      <c r="H31" s="44"/>
      <c r="I31" s="44"/>
      <c r="J31" s="44"/>
      <c r="K31" s="44"/>
      <c r="L31" s="44"/>
      <c r="M31" s="44"/>
    </row>
    <row r="32" spans="1:13" ht="15.95" hidden="1" customHeight="1">
      <c r="A32" s="38"/>
      <c r="B32" s="43"/>
      <c r="C32" s="46"/>
      <c r="D32" s="45"/>
      <c r="E32" s="45"/>
      <c r="F32" s="45"/>
      <c r="G32" s="45"/>
      <c r="H32" s="45"/>
      <c r="I32" s="45"/>
      <c r="J32" s="45"/>
      <c r="K32" s="45"/>
      <c r="L32" s="45"/>
      <c r="M32" s="45"/>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6577" priority="90" rank="1"/>
  </conditionalFormatting>
  <conditionalFormatting sqref="E11:M11">
    <cfRule type="top10" dxfId="6576" priority="89" rank="1"/>
  </conditionalFormatting>
  <conditionalFormatting sqref="E13:M13">
    <cfRule type="top10" dxfId="6575" priority="88" rank="1"/>
  </conditionalFormatting>
  <conditionalFormatting sqref="E15:M15">
    <cfRule type="top10" dxfId="6574" priority="87" rank="1"/>
  </conditionalFormatting>
  <conditionalFormatting sqref="E17:M17">
    <cfRule type="top10" dxfId="6573" priority="86" rank="1"/>
  </conditionalFormatting>
  <conditionalFormatting sqref="E19:M19">
    <cfRule type="top10" dxfId="6572" priority="85" rank="1"/>
  </conditionalFormatting>
  <conditionalFormatting sqref="E21:M21">
    <cfRule type="top10" dxfId="6571" priority="84" rank="1"/>
  </conditionalFormatting>
  <conditionalFormatting sqref="E23:M23">
    <cfRule type="top10" dxfId="6570" priority="83" rank="1"/>
  </conditionalFormatting>
  <conditionalFormatting sqref="E25:M25">
    <cfRule type="top10" dxfId="6569" priority="82" rank="1"/>
  </conditionalFormatting>
  <conditionalFormatting sqref="E27:M27">
    <cfRule type="top10" dxfId="6568" priority="81" rank="1"/>
  </conditionalFormatting>
  <conditionalFormatting sqref="E29:M29">
    <cfRule type="top10" dxfId="6567" priority="80" rank="1"/>
  </conditionalFormatting>
  <conditionalFormatting sqref="E31:M31">
    <cfRule type="top10" dxfId="6566" priority="78" rank="1"/>
  </conditionalFormatting>
  <conditionalFormatting sqref="E33:M33">
    <cfRule type="top10" dxfId="6565" priority="77" rank="1"/>
  </conditionalFormatting>
  <conditionalFormatting sqref="E35:M35">
    <cfRule type="top10" dxfId="6564" priority="76" rank="1"/>
  </conditionalFormatting>
  <conditionalFormatting sqref="E37:M37">
    <cfRule type="top10" dxfId="6563" priority="75" rank="1"/>
  </conditionalFormatting>
  <conditionalFormatting sqref="E39:M39">
    <cfRule type="top10" dxfId="6562" priority="74" rank="1"/>
  </conditionalFormatting>
  <conditionalFormatting sqref="E41:M41">
    <cfRule type="top10" dxfId="6561" priority="73" rank="1"/>
  </conditionalFormatting>
  <conditionalFormatting sqref="E43:M43">
    <cfRule type="top10" dxfId="6560" priority="72" rank="1"/>
  </conditionalFormatting>
  <conditionalFormatting sqref="E45:M45">
    <cfRule type="top10" dxfId="6559" priority="71" rank="1"/>
  </conditionalFormatting>
  <conditionalFormatting sqref="E47:M47">
    <cfRule type="top10" dxfId="6558" priority="70" rank="1"/>
  </conditionalFormatting>
  <conditionalFormatting sqref="E49:M49">
    <cfRule type="top10" dxfId="6557" priority="69" rank="1"/>
  </conditionalFormatting>
  <conditionalFormatting sqref="E51:M51">
    <cfRule type="top10" dxfId="6556" priority="68" rank="1"/>
  </conditionalFormatting>
  <conditionalFormatting sqref="E53:M53">
    <cfRule type="top10" dxfId="6555" priority="67" rank="1"/>
  </conditionalFormatting>
  <conditionalFormatting sqref="E55:M55">
    <cfRule type="top10" dxfId="6554" priority="66" rank="1"/>
  </conditionalFormatting>
  <conditionalFormatting sqref="E57:M57">
    <cfRule type="top10" dxfId="6553" priority="65" rank="1"/>
  </conditionalFormatting>
  <conditionalFormatting sqref="E59:M59">
    <cfRule type="top10" dxfId="6552" priority="64" rank="1"/>
  </conditionalFormatting>
  <conditionalFormatting sqref="E61:M61">
    <cfRule type="top10" dxfId="6551" priority="63" rank="1"/>
  </conditionalFormatting>
  <conditionalFormatting sqref="E63:M63">
    <cfRule type="top10" dxfId="6550" priority="62" rank="1"/>
  </conditionalFormatting>
  <conditionalFormatting sqref="E65:M65">
    <cfRule type="top10" dxfId="6549" priority="61" rank="1"/>
  </conditionalFormatting>
  <conditionalFormatting sqref="E67:M67">
    <cfRule type="top10" dxfId="6548" priority="60" rank="1"/>
  </conditionalFormatting>
  <conditionalFormatting sqref="E69:M69">
    <cfRule type="top10" dxfId="6547" priority="59" rank="1"/>
  </conditionalFormatting>
  <conditionalFormatting sqref="E71:M71">
    <cfRule type="top10" dxfId="6546" priority="58" rank="1"/>
  </conditionalFormatting>
  <conditionalFormatting sqref="E73:M73">
    <cfRule type="top10" dxfId="6545" priority="57" rank="1"/>
  </conditionalFormatting>
  <conditionalFormatting sqref="E75:M75">
    <cfRule type="top10" dxfId="6544" priority="56" rank="1"/>
  </conditionalFormatting>
  <conditionalFormatting sqref="E77:M77">
    <cfRule type="top10" dxfId="6543" priority="55" rank="1"/>
  </conditionalFormatting>
  <conditionalFormatting sqref="E79:M79">
    <cfRule type="top10" dxfId="6542" priority="54" rank="1"/>
  </conditionalFormatting>
  <conditionalFormatting sqref="E81:M81">
    <cfRule type="top10" dxfId="6541" priority="53" rank="1"/>
  </conditionalFormatting>
  <conditionalFormatting sqref="E83:M83">
    <cfRule type="top10" dxfId="6540" priority="52" rank="1"/>
  </conditionalFormatting>
  <conditionalFormatting sqref="E85:M85">
    <cfRule type="top10" dxfId="6539" priority="51" rank="1"/>
  </conditionalFormatting>
  <conditionalFormatting sqref="E87:M87">
    <cfRule type="top10" dxfId="6538" priority="50" rank="1"/>
  </conditionalFormatting>
  <conditionalFormatting sqref="E89:M89">
    <cfRule type="top10" dxfId="6537" priority="49" rank="1"/>
  </conditionalFormatting>
  <conditionalFormatting sqref="E91:M91">
    <cfRule type="top10" dxfId="6536" priority="48" rank="1"/>
  </conditionalFormatting>
  <conditionalFormatting sqref="E93:M93">
    <cfRule type="top10" dxfId="6535" priority="47" rank="1"/>
  </conditionalFormatting>
  <conditionalFormatting sqref="E95:M95">
    <cfRule type="top10" dxfId="6534" priority="46" rank="1"/>
  </conditionalFormatting>
  <conditionalFormatting sqref="E97:M97">
    <cfRule type="top10" dxfId="6533" priority="45" rank="1"/>
  </conditionalFormatting>
  <conditionalFormatting sqref="E99:M99">
    <cfRule type="top10" dxfId="6532" priority="44" rank="1"/>
  </conditionalFormatting>
  <conditionalFormatting sqref="E101:M101">
    <cfRule type="top10" dxfId="6531" priority="43" rank="1"/>
  </conditionalFormatting>
  <conditionalFormatting sqref="E103:M103">
    <cfRule type="top10" dxfId="6530" priority="42" rank="1"/>
  </conditionalFormatting>
  <conditionalFormatting sqref="E105:M105">
    <cfRule type="top10" dxfId="6529" priority="41" rank="1"/>
  </conditionalFormatting>
  <conditionalFormatting sqref="E107:M107">
    <cfRule type="top10" dxfId="6528" priority="40" rank="1"/>
  </conditionalFormatting>
  <conditionalFormatting sqref="E109:M109">
    <cfRule type="top10" dxfId="6527" priority="39" rank="1"/>
  </conditionalFormatting>
  <conditionalFormatting sqref="E111:M111">
    <cfRule type="top10" dxfId="6526" priority="38" rank="1"/>
  </conditionalFormatting>
  <conditionalFormatting sqref="E113:M113">
    <cfRule type="top10" dxfId="6525" priority="37" rank="1"/>
  </conditionalFormatting>
  <conditionalFormatting sqref="E115:M115">
    <cfRule type="top10" dxfId="6524" priority="36" rank="1"/>
  </conditionalFormatting>
  <conditionalFormatting sqref="E117:M117">
    <cfRule type="top10" dxfId="6523" priority="35" rank="1"/>
  </conditionalFormatting>
  <conditionalFormatting sqref="E119:M119">
    <cfRule type="top10" dxfId="6522" priority="34" rank="1"/>
  </conditionalFormatting>
  <conditionalFormatting sqref="E121:M121">
    <cfRule type="top10" dxfId="6521" priority="33" rank="1"/>
  </conditionalFormatting>
  <conditionalFormatting sqref="E123:M123">
    <cfRule type="top10" dxfId="6520" priority="32" rank="1"/>
  </conditionalFormatting>
  <conditionalFormatting sqref="E125:M125">
    <cfRule type="top10" dxfId="6519" priority="31" rank="1"/>
  </conditionalFormatting>
  <conditionalFormatting sqref="E127:M127">
    <cfRule type="top10" dxfId="6518" priority="30" rank="1"/>
  </conditionalFormatting>
  <conditionalFormatting sqref="E129:M129">
    <cfRule type="top10" dxfId="6517" priority="29" rank="1"/>
  </conditionalFormatting>
  <conditionalFormatting sqref="E131:M131">
    <cfRule type="top10" dxfId="6516" priority="28" rank="1"/>
  </conditionalFormatting>
  <conditionalFormatting sqref="E133:M133">
    <cfRule type="top10" dxfId="6515" priority="27" rank="1"/>
  </conditionalFormatting>
  <conditionalFormatting sqref="E135:M135">
    <cfRule type="top10" dxfId="6514" priority="26" rank="1"/>
  </conditionalFormatting>
  <conditionalFormatting sqref="E137:M137">
    <cfRule type="top10" dxfId="6513" priority="25" rank="1"/>
  </conditionalFormatting>
  <conditionalFormatting sqref="E139:M139">
    <cfRule type="top10" dxfId="6512" priority="24" rank="1"/>
  </conditionalFormatting>
  <conditionalFormatting sqref="E141:M141">
    <cfRule type="top10" dxfId="6511" priority="23" rank="1"/>
  </conditionalFormatting>
  <conditionalFormatting sqref="E143:M143">
    <cfRule type="top10" dxfId="6510" priority="22" rank="1"/>
  </conditionalFormatting>
  <conditionalFormatting sqref="E145:M145">
    <cfRule type="top10" dxfId="6509" priority="21" rank="1"/>
  </conditionalFormatting>
  <conditionalFormatting sqref="E147:M147">
    <cfRule type="top10" dxfId="6508" priority="20" rank="1"/>
  </conditionalFormatting>
  <conditionalFormatting sqref="E149:M149">
    <cfRule type="top10" dxfId="6507" priority="19" rank="1"/>
  </conditionalFormatting>
  <conditionalFormatting sqref="E151:M151">
    <cfRule type="top10" dxfId="6506" priority="18" rank="1"/>
  </conditionalFormatting>
  <conditionalFormatting sqref="E153:M153">
    <cfRule type="top10" dxfId="6505" priority="17" rank="1"/>
  </conditionalFormatting>
  <conditionalFormatting sqref="E155:M155">
    <cfRule type="top10" dxfId="6504" priority="16" rank="1"/>
  </conditionalFormatting>
  <conditionalFormatting sqref="E157:M157">
    <cfRule type="top10" dxfId="6503" priority="15" rank="1"/>
  </conditionalFormatting>
  <conditionalFormatting sqref="E159:M159">
    <cfRule type="top10" dxfId="6502" priority="14" rank="1"/>
  </conditionalFormatting>
  <conditionalFormatting sqref="E161:M161">
    <cfRule type="top10" dxfId="6501" priority="13" rank="1"/>
  </conditionalFormatting>
  <conditionalFormatting sqref="E163:M163">
    <cfRule type="top10" dxfId="6500" priority="12" rank="1"/>
  </conditionalFormatting>
  <conditionalFormatting sqref="E165:M165">
    <cfRule type="top10" dxfId="6499" priority="11" rank="1"/>
  </conditionalFormatting>
  <conditionalFormatting sqref="E167:M167">
    <cfRule type="top10" dxfId="6498" priority="10" rank="1"/>
  </conditionalFormatting>
  <conditionalFormatting sqref="E169:M169">
    <cfRule type="top10" dxfId="6497" priority="9" rank="1"/>
  </conditionalFormatting>
  <conditionalFormatting sqref="E171:M171">
    <cfRule type="top10" dxfId="6496" priority="8" rank="1"/>
  </conditionalFormatting>
  <conditionalFormatting sqref="E173:M173">
    <cfRule type="top10" dxfId="6495" priority="7" rank="1"/>
  </conditionalFormatting>
  <conditionalFormatting sqref="E175:M175">
    <cfRule type="top10" dxfId="6494" priority="6" rank="1"/>
  </conditionalFormatting>
  <conditionalFormatting sqref="E177:M177">
    <cfRule type="top10" dxfId="6493" priority="5" rank="1"/>
  </conditionalFormatting>
  <conditionalFormatting sqref="E179:M179">
    <cfRule type="top10" dxfId="6492" priority="4" rank="1"/>
  </conditionalFormatting>
  <conditionalFormatting sqref="E181:M181">
    <cfRule type="top10" dxfId="6491" priority="3" rank="1"/>
  </conditionalFormatting>
  <conditionalFormatting sqref="E183:M183">
    <cfRule type="top10" dxfId="6490" priority="2" rank="1"/>
  </conditionalFormatting>
  <conditionalFormatting sqref="E185:M185">
    <cfRule type="top10" dxfId="648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311</v>
      </c>
    </row>
    <row r="3" spans="1:12" ht="15" customHeight="1">
      <c r="B3" s="4"/>
    </row>
    <row r="4" spans="1:12" ht="15" customHeight="1">
      <c r="B4" s="4" t="s">
        <v>58</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483</v>
      </c>
      <c r="C10" s="52" t="s">
        <v>141</v>
      </c>
      <c r="D10" s="34">
        <v>5138</v>
      </c>
      <c r="E10" s="35">
        <v>395</v>
      </c>
      <c r="F10" s="36">
        <v>997</v>
      </c>
      <c r="G10" s="36">
        <v>3189</v>
      </c>
      <c r="H10" s="36">
        <v>1854</v>
      </c>
      <c r="I10" s="36">
        <v>1213</v>
      </c>
      <c r="J10" s="36">
        <v>423</v>
      </c>
      <c r="K10" s="36">
        <v>701</v>
      </c>
      <c r="L10" s="36">
        <v>177</v>
      </c>
    </row>
    <row r="11" spans="1:12" ht="15.95" customHeight="1">
      <c r="B11" s="58"/>
      <c r="C11" s="53"/>
      <c r="D11" s="18">
        <v>1</v>
      </c>
      <c r="E11" s="19">
        <v>7.6878162709225373E-2</v>
      </c>
      <c r="F11" s="20">
        <v>0.19404437524328533</v>
      </c>
      <c r="G11" s="20">
        <v>0.62066952121448038</v>
      </c>
      <c r="H11" s="20">
        <v>0.36084079408330089</v>
      </c>
      <c r="I11" s="20">
        <v>0.23608407940833009</v>
      </c>
      <c r="J11" s="20">
        <v>8.2327753989879335E-2</v>
      </c>
      <c r="K11" s="20">
        <v>0.13643441027637213</v>
      </c>
      <c r="L11" s="20">
        <v>3.4449202024133901E-2</v>
      </c>
    </row>
    <row r="12" spans="1:12" ht="15.95" customHeight="1">
      <c r="B12" s="58"/>
      <c r="C12" s="54" t="s">
        <v>206</v>
      </c>
      <c r="D12" s="21">
        <v>8021</v>
      </c>
      <c r="E12" s="22">
        <v>615</v>
      </c>
      <c r="F12" s="23">
        <v>1489</v>
      </c>
      <c r="G12" s="23">
        <v>4989</v>
      </c>
      <c r="H12" s="23">
        <v>2779</v>
      </c>
      <c r="I12" s="23">
        <v>1792</v>
      </c>
      <c r="J12" s="23">
        <v>609</v>
      </c>
      <c r="K12" s="23">
        <v>1114</v>
      </c>
      <c r="L12" s="23">
        <v>273</v>
      </c>
    </row>
    <row r="13" spans="1:12" ht="15.95" customHeight="1">
      <c r="B13" s="58"/>
      <c r="C13" s="53"/>
      <c r="D13" s="24">
        <v>1</v>
      </c>
      <c r="E13" s="19">
        <v>7.667373145493081E-2</v>
      </c>
      <c r="F13" s="20">
        <v>0.18563770103478369</v>
      </c>
      <c r="G13" s="20">
        <v>0.62199227029048743</v>
      </c>
      <c r="H13" s="20">
        <v>0.3464655279890288</v>
      </c>
      <c r="I13" s="20">
        <v>0.22341353945892034</v>
      </c>
      <c r="J13" s="20">
        <v>7.5925695050492459E-2</v>
      </c>
      <c r="K13" s="20">
        <v>0.13888542575738685</v>
      </c>
      <c r="L13" s="20">
        <v>3.4035656401944892E-2</v>
      </c>
    </row>
    <row r="14" spans="1:12" ht="15.95" customHeight="1">
      <c r="B14" s="58"/>
      <c r="C14" s="54" t="s">
        <v>207</v>
      </c>
      <c r="D14" s="21">
        <v>3982</v>
      </c>
      <c r="E14" s="22">
        <v>314</v>
      </c>
      <c r="F14" s="23">
        <v>753</v>
      </c>
      <c r="G14" s="23">
        <v>2552</v>
      </c>
      <c r="H14" s="23">
        <v>1277</v>
      </c>
      <c r="I14" s="23">
        <v>839</v>
      </c>
      <c r="J14" s="23">
        <v>315</v>
      </c>
      <c r="K14" s="23">
        <v>580</v>
      </c>
      <c r="L14" s="23">
        <v>143</v>
      </c>
    </row>
    <row r="15" spans="1:12" ht="15.95" customHeight="1">
      <c r="B15" s="58"/>
      <c r="C15" s="53"/>
      <c r="D15" s="24">
        <v>1</v>
      </c>
      <c r="E15" s="19">
        <v>7.8854846810647916E-2</v>
      </c>
      <c r="F15" s="20">
        <v>0.18910095429432447</v>
      </c>
      <c r="G15" s="20">
        <v>0.64088397790055252</v>
      </c>
      <c r="H15" s="20">
        <v>0.32069311903566045</v>
      </c>
      <c r="I15" s="20">
        <v>0.21069814163736816</v>
      </c>
      <c r="J15" s="20">
        <v>7.9105976896032146E-2</v>
      </c>
      <c r="K15" s="20">
        <v>0.14565544952285284</v>
      </c>
      <c r="L15" s="20">
        <v>3.591160220994475E-2</v>
      </c>
    </row>
    <row r="16" spans="1:12" ht="15.95" customHeight="1">
      <c r="B16" s="58"/>
      <c r="C16" s="54" t="s">
        <v>208</v>
      </c>
      <c r="D16" s="21">
        <v>2290</v>
      </c>
      <c r="E16" s="22">
        <v>185</v>
      </c>
      <c r="F16" s="23">
        <v>524</v>
      </c>
      <c r="G16" s="23">
        <v>1532</v>
      </c>
      <c r="H16" s="23">
        <v>846</v>
      </c>
      <c r="I16" s="23">
        <v>558</v>
      </c>
      <c r="J16" s="23">
        <v>137</v>
      </c>
      <c r="K16" s="23">
        <v>279</v>
      </c>
      <c r="L16" s="23">
        <v>77</v>
      </c>
    </row>
    <row r="17" spans="1:12" ht="15.95" customHeight="1">
      <c r="B17" s="58"/>
      <c r="C17" s="53"/>
      <c r="D17" s="24">
        <v>1</v>
      </c>
      <c r="E17" s="19">
        <v>8.0786026200873357E-2</v>
      </c>
      <c r="F17" s="20">
        <v>0.22882096069868996</v>
      </c>
      <c r="G17" s="20">
        <v>0.66899563318777289</v>
      </c>
      <c r="H17" s="20">
        <v>0.36943231441048036</v>
      </c>
      <c r="I17" s="20">
        <v>0.24366812227074236</v>
      </c>
      <c r="J17" s="20">
        <v>5.9825327510917028E-2</v>
      </c>
      <c r="K17" s="20">
        <v>0.12183406113537118</v>
      </c>
      <c r="L17" s="20">
        <v>3.3624454148471615E-2</v>
      </c>
    </row>
    <row r="18" spans="1:12" ht="15.95" customHeight="1">
      <c r="B18" s="58"/>
      <c r="C18" s="54" t="s">
        <v>209</v>
      </c>
      <c r="D18" s="21">
        <v>2674</v>
      </c>
      <c r="E18" s="22">
        <v>171</v>
      </c>
      <c r="F18" s="23">
        <v>547</v>
      </c>
      <c r="G18" s="23">
        <v>1728</v>
      </c>
      <c r="H18" s="23">
        <v>848</v>
      </c>
      <c r="I18" s="23">
        <v>582</v>
      </c>
      <c r="J18" s="23">
        <v>224</v>
      </c>
      <c r="K18" s="23">
        <v>396</v>
      </c>
      <c r="L18" s="23">
        <v>94</v>
      </c>
    </row>
    <row r="19" spans="1:12" ht="15.95" customHeight="1">
      <c r="B19" s="58"/>
      <c r="C19" s="53"/>
      <c r="D19" s="24">
        <v>1</v>
      </c>
      <c r="E19" s="19">
        <v>6.3949139865370236E-2</v>
      </c>
      <c r="F19" s="20">
        <v>0.20456245325355274</v>
      </c>
      <c r="G19" s="20">
        <v>0.6462228870605834</v>
      </c>
      <c r="H19" s="20">
        <v>0.31712789827973076</v>
      </c>
      <c r="I19" s="20">
        <v>0.21765145848915482</v>
      </c>
      <c r="J19" s="20">
        <v>8.3769633507853408E-2</v>
      </c>
      <c r="K19" s="20">
        <v>0.14809274495138369</v>
      </c>
      <c r="L19" s="20">
        <v>3.5153328347045626E-2</v>
      </c>
    </row>
    <row r="20" spans="1:12" ht="15.95" customHeight="1">
      <c r="B20" s="58"/>
      <c r="C20" s="54" t="s">
        <v>210</v>
      </c>
      <c r="D20" s="21">
        <v>430</v>
      </c>
      <c r="E20" s="22">
        <v>32</v>
      </c>
      <c r="F20" s="23">
        <v>102</v>
      </c>
      <c r="G20" s="23">
        <v>216</v>
      </c>
      <c r="H20" s="23">
        <v>150</v>
      </c>
      <c r="I20" s="23">
        <v>119</v>
      </c>
      <c r="J20" s="23">
        <v>26</v>
      </c>
      <c r="K20" s="23">
        <v>91</v>
      </c>
      <c r="L20" s="23">
        <v>17</v>
      </c>
    </row>
    <row r="21" spans="1:12" ht="15.95" customHeight="1">
      <c r="B21" s="58"/>
      <c r="C21" s="53"/>
      <c r="D21" s="24">
        <v>1</v>
      </c>
      <c r="E21" s="19">
        <v>7.441860465116279E-2</v>
      </c>
      <c r="F21" s="20">
        <v>0.23720930232558141</v>
      </c>
      <c r="G21" s="20">
        <v>0.50232558139534889</v>
      </c>
      <c r="H21" s="20">
        <v>0.34883720930232559</v>
      </c>
      <c r="I21" s="20">
        <v>0.27674418604651163</v>
      </c>
      <c r="J21" s="20">
        <v>6.0465116279069767E-2</v>
      </c>
      <c r="K21" s="20">
        <v>0.21162790697674419</v>
      </c>
      <c r="L21" s="20">
        <v>3.9534883720930232E-2</v>
      </c>
    </row>
    <row r="22" spans="1:12" ht="15.95" customHeight="1">
      <c r="B22" s="58"/>
      <c r="C22" s="54" t="s">
        <v>211</v>
      </c>
      <c r="D22" s="21">
        <v>944</v>
      </c>
      <c r="E22" s="22">
        <v>81</v>
      </c>
      <c r="F22" s="23">
        <v>216</v>
      </c>
      <c r="G22" s="23">
        <v>534</v>
      </c>
      <c r="H22" s="23">
        <v>325</v>
      </c>
      <c r="I22" s="23">
        <v>249</v>
      </c>
      <c r="J22" s="23">
        <v>69</v>
      </c>
      <c r="K22" s="23">
        <v>141</v>
      </c>
      <c r="L22" s="23">
        <v>40</v>
      </c>
    </row>
    <row r="23" spans="1:12" ht="15.95" customHeight="1">
      <c r="B23" s="58"/>
      <c r="C23" s="53"/>
      <c r="D23" s="24">
        <v>1</v>
      </c>
      <c r="E23" s="19">
        <v>8.5805084745762705E-2</v>
      </c>
      <c r="F23" s="20">
        <v>0.2288135593220339</v>
      </c>
      <c r="G23" s="20">
        <v>0.56567796610169496</v>
      </c>
      <c r="H23" s="20">
        <v>0.34427966101694918</v>
      </c>
      <c r="I23" s="20">
        <v>0.26377118644067798</v>
      </c>
      <c r="J23" s="20">
        <v>7.309322033898305E-2</v>
      </c>
      <c r="K23" s="20">
        <v>0.14936440677966101</v>
      </c>
      <c r="L23" s="20">
        <v>4.2372881355932202E-2</v>
      </c>
    </row>
    <row r="24" spans="1:12" ht="15.95" customHeight="1">
      <c r="B24" s="58"/>
      <c r="C24" s="54" t="s">
        <v>212</v>
      </c>
      <c r="D24" s="21">
        <v>3750</v>
      </c>
      <c r="E24" s="22">
        <v>237</v>
      </c>
      <c r="F24" s="23">
        <v>693</v>
      </c>
      <c r="G24" s="23">
        <v>2536</v>
      </c>
      <c r="H24" s="23">
        <v>1294</v>
      </c>
      <c r="I24" s="23">
        <v>760</v>
      </c>
      <c r="J24" s="23">
        <v>228</v>
      </c>
      <c r="K24" s="23">
        <v>538</v>
      </c>
      <c r="L24" s="23">
        <v>129</v>
      </c>
    </row>
    <row r="25" spans="1:12" ht="15.95" customHeight="1">
      <c r="B25" s="58"/>
      <c r="C25" s="53"/>
      <c r="D25" s="24">
        <v>1</v>
      </c>
      <c r="E25" s="19">
        <v>6.3200000000000006E-2</v>
      </c>
      <c r="F25" s="20">
        <v>0.18479999999999999</v>
      </c>
      <c r="G25" s="20">
        <v>0.67626666666666668</v>
      </c>
      <c r="H25" s="20">
        <v>0.34506666666666669</v>
      </c>
      <c r="I25" s="20">
        <v>0.20266666666666666</v>
      </c>
      <c r="J25" s="20">
        <v>6.08E-2</v>
      </c>
      <c r="K25" s="20">
        <v>0.14346666666666666</v>
      </c>
      <c r="L25" s="20">
        <v>3.44E-2</v>
      </c>
    </row>
    <row r="26" spans="1:12" ht="15.95" customHeight="1">
      <c r="B26" s="58"/>
      <c r="C26" s="54" t="s">
        <v>213</v>
      </c>
      <c r="D26" s="21">
        <v>2529</v>
      </c>
      <c r="E26" s="22">
        <v>202</v>
      </c>
      <c r="F26" s="23">
        <v>374</v>
      </c>
      <c r="G26" s="23">
        <v>1370</v>
      </c>
      <c r="H26" s="23">
        <v>675</v>
      </c>
      <c r="I26" s="23">
        <v>446</v>
      </c>
      <c r="J26" s="23">
        <v>249</v>
      </c>
      <c r="K26" s="23">
        <v>438</v>
      </c>
      <c r="L26" s="23">
        <v>92</v>
      </c>
    </row>
    <row r="27" spans="1:12" ht="15.95" customHeight="1">
      <c r="B27" s="58"/>
      <c r="C27" s="53"/>
      <c r="D27" s="24">
        <v>1</v>
      </c>
      <c r="E27" s="19">
        <v>7.9873467773823648E-2</v>
      </c>
      <c r="F27" s="20">
        <v>0.14788453934361406</v>
      </c>
      <c r="G27" s="20">
        <v>0.5417160933175168</v>
      </c>
      <c r="H27" s="20">
        <v>0.2669039145907473</v>
      </c>
      <c r="I27" s="20">
        <v>0.1763542902332938</v>
      </c>
      <c r="J27" s="20">
        <v>9.8457888493475684E-2</v>
      </c>
      <c r="K27" s="20">
        <v>0.17319098457888493</v>
      </c>
      <c r="L27" s="20">
        <v>3.6378015025701857E-2</v>
      </c>
    </row>
    <row r="28" spans="1:12" ht="15.95" customHeight="1">
      <c r="B28" s="58"/>
      <c r="C28" s="54" t="s">
        <v>176</v>
      </c>
      <c r="D28" s="21">
        <v>920</v>
      </c>
      <c r="E28" s="22">
        <v>52</v>
      </c>
      <c r="F28" s="23">
        <v>123</v>
      </c>
      <c r="G28" s="23">
        <v>435</v>
      </c>
      <c r="H28" s="23">
        <v>184</v>
      </c>
      <c r="I28" s="23">
        <v>126</v>
      </c>
      <c r="J28" s="23">
        <v>130</v>
      </c>
      <c r="K28" s="23">
        <v>196</v>
      </c>
      <c r="L28" s="23">
        <v>51</v>
      </c>
    </row>
    <row r="29" spans="1:12" ht="15.95" customHeight="1">
      <c r="B29" s="58"/>
      <c r="C29" s="59"/>
      <c r="D29" s="18">
        <v>1</v>
      </c>
      <c r="E29" s="32">
        <v>5.6521739130434782E-2</v>
      </c>
      <c r="F29" s="33">
        <v>0.13369565217391305</v>
      </c>
      <c r="G29" s="33">
        <v>0.47282608695652173</v>
      </c>
      <c r="H29" s="33">
        <v>0.2</v>
      </c>
      <c r="I29" s="33">
        <v>0.13695652173913042</v>
      </c>
      <c r="J29" s="33">
        <v>0.14130434782608695</v>
      </c>
      <c r="K29" s="33">
        <v>0.21304347826086956</v>
      </c>
      <c r="L29" s="33">
        <v>5.5434782608695651E-2</v>
      </c>
    </row>
    <row r="30" spans="1:12" ht="15.95" customHeight="1">
      <c r="A30" s="38"/>
      <c r="B30" s="41"/>
      <c r="C30" s="47"/>
      <c r="D30" s="42"/>
      <c r="E30" s="42"/>
      <c r="F30" s="42"/>
      <c r="G30" s="42"/>
      <c r="H30" s="42"/>
      <c r="I30" s="42"/>
      <c r="J30" s="42"/>
      <c r="K30" s="42"/>
      <c r="L30" s="42"/>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6488" priority="90" rank="1"/>
  </conditionalFormatting>
  <conditionalFormatting sqref="E11:L11">
    <cfRule type="top10" dxfId="6487" priority="89" rank="1"/>
  </conditionalFormatting>
  <conditionalFormatting sqref="E13:L13">
    <cfRule type="top10" dxfId="6486" priority="88" rank="1"/>
  </conditionalFormatting>
  <conditionalFormatting sqref="E15:L15">
    <cfRule type="top10" dxfId="6485" priority="87" rank="1"/>
  </conditionalFormatting>
  <conditionalFormatting sqref="E17:L17">
    <cfRule type="top10" dxfId="6484" priority="86" rank="1"/>
  </conditionalFormatting>
  <conditionalFormatting sqref="E19:L19">
    <cfRule type="top10" dxfId="6483" priority="85" rank="1"/>
  </conditionalFormatting>
  <conditionalFormatting sqref="E21:L21">
    <cfRule type="top10" dxfId="6482" priority="84" rank="1"/>
  </conditionalFormatting>
  <conditionalFormatting sqref="E23:L23">
    <cfRule type="top10" dxfId="6481" priority="83" rank="1"/>
  </conditionalFormatting>
  <conditionalFormatting sqref="E25:L25">
    <cfRule type="top10" dxfId="6480" priority="82" rank="1"/>
  </conditionalFormatting>
  <conditionalFormatting sqref="E27:L27">
    <cfRule type="top10" dxfId="6479" priority="81" rank="1"/>
  </conditionalFormatting>
  <conditionalFormatting sqref="E29:L29">
    <cfRule type="top10" dxfId="6478" priority="80" rank="1"/>
  </conditionalFormatting>
  <conditionalFormatting sqref="E31:L31">
    <cfRule type="top10" dxfId="6477" priority="78" rank="1"/>
  </conditionalFormatting>
  <conditionalFormatting sqref="E33:L33">
    <cfRule type="top10" dxfId="6476" priority="77" rank="1"/>
  </conditionalFormatting>
  <conditionalFormatting sqref="E35:L35">
    <cfRule type="top10" dxfId="6475" priority="76" rank="1"/>
  </conditionalFormatting>
  <conditionalFormatting sqref="E37:L37">
    <cfRule type="top10" dxfId="6474" priority="75" rank="1"/>
  </conditionalFormatting>
  <conditionalFormatting sqref="E39:L39">
    <cfRule type="top10" dxfId="6473" priority="74" rank="1"/>
  </conditionalFormatting>
  <conditionalFormatting sqref="E41:L41">
    <cfRule type="top10" dxfId="6472" priority="73" rank="1"/>
  </conditionalFormatting>
  <conditionalFormatting sqref="E43:L43">
    <cfRule type="top10" dxfId="6471" priority="72" rank="1"/>
  </conditionalFormatting>
  <conditionalFormatting sqref="E45:L45">
    <cfRule type="top10" dxfId="6470" priority="71" rank="1"/>
  </conditionalFormatting>
  <conditionalFormatting sqref="E47:L47">
    <cfRule type="top10" dxfId="6469" priority="70" rank="1"/>
  </conditionalFormatting>
  <conditionalFormatting sqref="E49:L49">
    <cfRule type="top10" dxfId="6468" priority="69" rank="1"/>
  </conditionalFormatting>
  <conditionalFormatting sqref="E51:L51">
    <cfRule type="top10" dxfId="6467" priority="68" rank="1"/>
  </conditionalFormatting>
  <conditionalFormatting sqref="E53:L53">
    <cfRule type="top10" dxfId="6466" priority="67" rank="1"/>
  </conditionalFormatting>
  <conditionalFormatting sqref="E55:L55">
    <cfRule type="top10" dxfId="6465" priority="66" rank="1"/>
  </conditionalFormatting>
  <conditionalFormatting sqref="E57:L57">
    <cfRule type="top10" dxfId="6464" priority="65" rank="1"/>
  </conditionalFormatting>
  <conditionalFormatting sqref="E59:L59">
    <cfRule type="top10" dxfId="6463" priority="64" rank="1"/>
  </conditionalFormatting>
  <conditionalFormatting sqref="E61:L61">
    <cfRule type="top10" dxfId="6462" priority="63" rank="1"/>
  </conditionalFormatting>
  <conditionalFormatting sqref="E63:L63">
    <cfRule type="top10" dxfId="6461" priority="62" rank="1"/>
  </conditionalFormatting>
  <conditionalFormatting sqref="E65:L65">
    <cfRule type="top10" dxfId="6460" priority="61" rank="1"/>
  </conditionalFormatting>
  <conditionalFormatting sqref="E67:L67">
    <cfRule type="top10" dxfId="6459" priority="60" rank="1"/>
  </conditionalFormatting>
  <conditionalFormatting sqref="E69:L69">
    <cfRule type="top10" dxfId="6458" priority="59" rank="1"/>
  </conditionalFormatting>
  <conditionalFormatting sqref="E71:L71">
    <cfRule type="top10" dxfId="6457" priority="58" rank="1"/>
  </conditionalFormatting>
  <conditionalFormatting sqref="E73:L73">
    <cfRule type="top10" dxfId="6456" priority="57" rank="1"/>
  </conditionalFormatting>
  <conditionalFormatting sqref="E75:L75">
    <cfRule type="top10" dxfId="6455" priority="56" rank="1"/>
  </conditionalFormatting>
  <conditionalFormatting sqref="E77:L77">
    <cfRule type="top10" dxfId="6454" priority="55" rank="1"/>
  </conditionalFormatting>
  <conditionalFormatting sqref="E79:L79">
    <cfRule type="top10" dxfId="6453" priority="54" rank="1"/>
  </conditionalFormatting>
  <conditionalFormatting sqref="E81:L81">
    <cfRule type="top10" dxfId="6452" priority="53" rank="1"/>
  </conditionalFormatting>
  <conditionalFormatting sqref="E83:L83">
    <cfRule type="top10" dxfId="6451" priority="52" rank="1"/>
  </conditionalFormatting>
  <conditionalFormatting sqref="E85:L85">
    <cfRule type="top10" dxfId="6450" priority="51" rank="1"/>
  </conditionalFormatting>
  <conditionalFormatting sqref="E87:L87">
    <cfRule type="top10" dxfId="6449" priority="50" rank="1"/>
  </conditionalFormatting>
  <conditionalFormatting sqref="E89:L89">
    <cfRule type="top10" dxfId="6448" priority="49" rank="1"/>
  </conditionalFormatting>
  <conditionalFormatting sqref="E91:L91">
    <cfRule type="top10" dxfId="6447" priority="48" rank="1"/>
  </conditionalFormatting>
  <conditionalFormatting sqref="E93:L93">
    <cfRule type="top10" dxfId="6446" priority="47" rank="1"/>
  </conditionalFormatting>
  <conditionalFormatting sqref="E95:L95">
    <cfRule type="top10" dxfId="6445" priority="46" rank="1"/>
  </conditionalFormatting>
  <conditionalFormatting sqref="E97:L97">
    <cfRule type="top10" dxfId="6444" priority="45" rank="1"/>
  </conditionalFormatting>
  <conditionalFormatting sqref="E99:L99">
    <cfRule type="top10" dxfId="6443" priority="44" rank="1"/>
  </conditionalFormatting>
  <conditionalFormatting sqref="E101:L101">
    <cfRule type="top10" dxfId="6442" priority="43" rank="1"/>
  </conditionalFormatting>
  <conditionalFormatting sqref="E103:L103">
    <cfRule type="top10" dxfId="6441" priority="42" rank="1"/>
  </conditionalFormatting>
  <conditionalFormatting sqref="E105:L105">
    <cfRule type="top10" dxfId="6440" priority="41" rank="1"/>
  </conditionalFormatting>
  <conditionalFormatting sqref="E107:L107">
    <cfRule type="top10" dxfId="6439" priority="40" rank="1"/>
  </conditionalFormatting>
  <conditionalFormatting sqref="E109:L109">
    <cfRule type="top10" dxfId="6438" priority="39" rank="1"/>
  </conditionalFormatting>
  <conditionalFormatting sqref="E111:L111">
    <cfRule type="top10" dxfId="6437" priority="38" rank="1"/>
  </conditionalFormatting>
  <conditionalFormatting sqref="E113:L113">
    <cfRule type="top10" dxfId="6436" priority="37" rank="1"/>
  </conditionalFormatting>
  <conditionalFormatting sqref="E115:L115">
    <cfRule type="top10" dxfId="6435" priority="36" rank="1"/>
  </conditionalFormatting>
  <conditionalFormatting sqref="E117:L117">
    <cfRule type="top10" dxfId="6434" priority="35" rank="1"/>
  </conditionalFormatting>
  <conditionalFormatting sqref="E119:L119">
    <cfRule type="top10" dxfId="6433" priority="34" rank="1"/>
  </conditionalFormatting>
  <conditionalFormatting sqref="E121:L121">
    <cfRule type="top10" dxfId="6432" priority="33" rank="1"/>
  </conditionalFormatting>
  <conditionalFormatting sqref="E123:L123">
    <cfRule type="top10" dxfId="6431" priority="32" rank="1"/>
  </conditionalFormatting>
  <conditionalFormatting sqref="E125:L125">
    <cfRule type="top10" dxfId="6430" priority="31" rank="1"/>
  </conditionalFormatting>
  <conditionalFormatting sqref="E127:L127">
    <cfRule type="top10" dxfId="6429" priority="30" rank="1"/>
  </conditionalFormatting>
  <conditionalFormatting sqref="E129:L129">
    <cfRule type="top10" dxfId="6428" priority="29" rank="1"/>
  </conditionalFormatting>
  <conditionalFormatting sqref="E131:L131">
    <cfRule type="top10" dxfId="6427" priority="28" rank="1"/>
  </conditionalFormatting>
  <conditionalFormatting sqref="E133:L133">
    <cfRule type="top10" dxfId="6426" priority="27" rank="1"/>
  </conditionalFormatting>
  <conditionalFormatting sqref="E135:L135">
    <cfRule type="top10" dxfId="6425" priority="26" rank="1"/>
  </conditionalFormatting>
  <conditionalFormatting sqref="E137:L137">
    <cfRule type="top10" dxfId="6424" priority="25" rank="1"/>
  </conditionalFormatting>
  <conditionalFormatting sqref="E139:L139">
    <cfRule type="top10" dxfId="6423" priority="24" rank="1"/>
  </conditionalFormatting>
  <conditionalFormatting sqref="E141:L141">
    <cfRule type="top10" dxfId="6422" priority="23" rank="1"/>
  </conditionalFormatting>
  <conditionalFormatting sqref="E143:L143">
    <cfRule type="top10" dxfId="6421" priority="22" rank="1"/>
  </conditionalFormatting>
  <conditionalFormatting sqref="E145:L145">
    <cfRule type="top10" dxfId="6420" priority="21" rank="1"/>
  </conditionalFormatting>
  <conditionalFormatting sqref="E147:L147">
    <cfRule type="top10" dxfId="6419" priority="20" rank="1"/>
  </conditionalFormatting>
  <conditionalFormatting sqref="E149:L149">
    <cfRule type="top10" dxfId="6418" priority="19" rank="1"/>
  </conditionalFormatting>
  <conditionalFormatting sqref="E151:L151">
    <cfRule type="top10" dxfId="6417" priority="18" rank="1"/>
  </conditionalFormatting>
  <conditionalFormatting sqref="E153:L153">
    <cfRule type="top10" dxfId="6416" priority="17" rank="1"/>
  </conditionalFormatting>
  <conditionalFormatting sqref="E155:L155">
    <cfRule type="top10" dxfId="6415" priority="16" rank="1"/>
  </conditionalFormatting>
  <conditionalFormatting sqref="E157:L157">
    <cfRule type="top10" dxfId="6414" priority="15" rank="1"/>
  </conditionalFormatting>
  <conditionalFormatting sqref="E159:L159">
    <cfRule type="top10" dxfId="6413" priority="14" rank="1"/>
  </conditionalFormatting>
  <conditionalFormatting sqref="E161:L161">
    <cfRule type="top10" dxfId="6412" priority="13" rank="1"/>
  </conditionalFormatting>
  <conditionalFormatting sqref="E163:L163">
    <cfRule type="top10" dxfId="6411" priority="12" rank="1"/>
  </conditionalFormatting>
  <conditionalFormatting sqref="E165:L165">
    <cfRule type="top10" dxfId="6410" priority="11" rank="1"/>
  </conditionalFormatting>
  <conditionalFormatting sqref="E167:L167">
    <cfRule type="top10" dxfId="6409" priority="10" rank="1"/>
  </conditionalFormatting>
  <conditionalFormatting sqref="E169:L169">
    <cfRule type="top10" dxfId="6408" priority="9" rank="1"/>
  </conditionalFormatting>
  <conditionalFormatting sqref="E171:L171">
    <cfRule type="top10" dxfId="6407" priority="8" rank="1"/>
  </conditionalFormatting>
  <conditionalFormatting sqref="E173:L173">
    <cfRule type="top10" dxfId="6406" priority="7" rank="1"/>
  </conditionalFormatting>
  <conditionalFormatting sqref="E175:L175">
    <cfRule type="top10" dxfId="6405" priority="6" rank="1"/>
  </conditionalFormatting>
  <conditionalFormatting sqref="E177:L177">
    <cfRule type="top10" dxfId="6404" priority="5" rank="1"/>
  </conditionalFormatting>
  <conditionalFormatting sqref="E179:L179">
    <cfRule type="top10" dxfId="6403" priority="4" rank="1"/>
  </conditionalFormatting>
  <conditionalFormatting sqref="E181:L181">
    <cfRule type="top10" dxfId="6402" priority="3" rank="1"/>
  </conditionalFormatting>
  <conditionalFormatting sqref="E183:L183">
    <cfRule type="top10" dxfId="6401" priority="2" rank="1"/>
  </conditionalFormatting>
  <conditionalFormatting sqref="E185:L185">
    <cfRule type="top10" dxfId="640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311</v>
      </c>
    </row>
    <row r="3" spans="1:14" ht="15" customHeight="1">
      <c r="B3" s="4"/>
    </row>
    <row r="4" spans="1:14" ht="15" customHeight="1">
      <c r="B4" s="4" t="s">
        <v>47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483</v>
      </c>
      <c r="C10" s="52" t="s">
        <v>141</v>
      </c>
      <c r="D10" s="34">
        <v>5138</v>
      </c>
      <c r="E10" s="35">
        <v>4069</v>
      </c>
      <c r="F10" s="36">
        <v>60</v>
      </c>
      <c r="G10" s="36">
        <v>7</v>
      </c>
      <c r="H10" s="36">
        <v>61</v>
      </c>
      <c r="I10" s="36">
        <v>43</v>
      </c>
      <c r="J10" s="36">
        <v>70</v>
      </c>
      <c r="K10" s="36">
        <v>137</v>
      </c>
      <c r="L10" s="36">
        <v>344</v>
      </c>
      <c r="M10" s="36">
        <v>127</v>
      </c>
      <c r="N10" s="36">
        <v>220</v>
      </c>
    </row>
    <row r="11" spans="1:14" ht="15.95" customHeight="1">
      <c r="B11" s="58"/>
      <c r="C11" s="53"/>
      <c r="D11" s="18">
        <v>1</v>
      </c>
      <c r="E11" s="19">
        <v>0.79194239003503308</v>
      </c>
      <c r="F11" s="20">
        <v>1.1677695601401323E-2</v>
      </c>
      <c r="G11" s="20">
        <v>1.3623978201634877E-3</v>
      </c>
      <c r="H11" s="20">
        <v>1.1872323861424679E-2</v>
      </c>
      <c r="I11" s="20">
        <v>8.3690151810042815E-3</v>
      </c>
      <c r="J11" s="20">
        <v>1.3623978201634877E-2</v>
      </c>
      <c r="K11" s="20">
        <v>2.6664071623199687E-2</v>
      </c>
      <c r="L11" s="20">
        <v>6.6952121448034252E-2</v>
      </c>
      <c r="M11" s="20">
        <v>2.4717789022966136E-2</v>
      </c>
      <c r="N11" s="20">
        <v>4.2818217205138183E-2</v>
      </c>
    </row>
    <row r="12" spans="1:14" ht="15.95" customHeight="1">
      <c r="B12" s="58"/>
      <c r="C12" s="54" t="s">
        <v>206</v>
      </c>
      <c r="D12" s="21">
        <v>8021</v>
      </c>
      <c r="E12" s="22">
        <v>6452</v>
      </c>
      <c r="F12" s="23">
        <v>82</v>
      </c>
      <c r="G12" s="23">
        <v>11</v>
      </c>
      <c r="H12" s="23">
        <v>97</v>
      </c>
      <c r="I12" s="23">
        <v>60</v>
      </c>
      <c r="J12" s="23">
        <v>93</v>
      </c>
      <c r="K12" s="23">
        <v>205</v>
      </c>
      <c r="L12" s="23">
        <v>530</v>
      </c>
      <c r="M12" s="23">
        <v>190</v>
      </c>
      <c r="N12" s="23">
        <v>301</v>
      </c>
    </row>
    <row r="13" spans="1:14" ht="15.95" customHeight="1">
      <c r="B13" s="58"/>
      <c r="C13" s="53"/>
      <c r="D13" s="24">
        <v>1</v>
      </c>
      <c r="E13" s="19">
        <v>0.80438848023937159</v>
      </c>
      <c r="F13" s="20">
        <v>1.0223164193990775E-2</v>
      </c>
      <c r="G13" s="20">
        <v>1.3714000748036405E-3</v>
      </c>
      <c r="H13" s="20">
        <v>1.2093255205086648E-2</v>
      </c>
      <c r="I13" s="20">
        <v>7.4803640443834932E-3</v>
      </c>
      <c r="J13" s="20">
        <v>1.1594564268794415E-2</v>
      </c>
      <c r="K13" s="20">
        <v>2.5557910484976937E-2</v>
      </c>
      <c r="L13" s="20">
        <v>6.607654905872086E-2</v>
      </c>
      <c r="M13" s="20">
        <v>2.3687819473881062E-2</v>
      </c>
      <c r="N13" s="20">
        <v>3.7526492955990524E-2</v>
      </c>
    </row>
    <row r="14" spans="1:14" ht="15.95" customHeight="1">
      <c r="B14" s="58"/>
      <c r="C14" s="54" t="s">
        <v>207</v>
      </c>
      <c r="D14" s="21">
        <v>3982</v>
      </c>
      <c r="E14" s="22">
        <v>3115</v>
      </c>
      <c r="F14" s="23">
        <v>31</v>
      </c>
      <c r="G14" s="23">
        <v>10</v>
      </c>
      <c r="H14" s="23">
        <v>44</v>
      </c>
      <c r="I14" s="23">
        <v>30</v>
      </c>
      <c r="J14" s="23">
        <v>73</v>
      </c>
      <c r="K14" s="23">
        <v>117</v>
      </c>
      <c r="L14" s="23">
        <v>300</v>
      </c>
      <c r="M14" s="23">
        <v>96</v>
      </c>
      <c r="N14" s="23">
        <v>166</v>
      </c>
    </row>
    <row r="15" spans="1:14" ht="15.95" customHeight="1">
      <c r="B15" s="58"/>
      <c r="C15" s="53"/>
      <c r="D15" s="24">
        <v>1</v>
      </c>
      <c r="E15" s="19">
        <v>0.78227021597187341</v>
      </c>
      <c r="F15" s="20">
        <v>7.7850326469111001E-3</v>
      </c>
      <c r="G15" s="20">
        <v>2.5113008538422904E-3</v>
      </c>
      <c r="H15" s="20">
        <v>1.1049723756906077E-2</v>
      </c>
      <c r="I15" s="20">
        <v>7.5339025615268713E-3</v>
      </c>
      <c r="J15" s="20">
        <v>1.8332496233048719E-2</v>
      </c>
      <c r="K15" s="20">
        <v>2.9382219989954796E-2</v>
      </c>
      <c r="L15" s="20">
        <v>7.5339025615268715E-2</v>
      </c>
      <c r="M15" s="20">
        <v>2.4108488196885988E-2</v>
      </c>
      <c r="N15" s="20">
        <v>4.1687594173782018E-2</v>
      </c>
    </row>
    <row r="16" spans="1:14" ht="15.95" customHeight="1">
      <c r="B16" s="58"/>
      <c r="C16" s="54" t="s">
        <v>208</v>
      </c>
      <c r="D16" s="21">
        <v>2290</v>
      </c>
      <c r="E16" s="22">
        <v>1693</v>
      </c>
      <c r="F16" s="23">
        <v>23</v>
      </c>
      <c r="G16" s="23">
        <v>4</v>
      </c>
      <c r="H16" s="23">
        <v>28</v>
      </c>
      <c r="I16" s="23">
        <v>30</v>
      </c>
      <c r="J16" s="23">
        <v>53</v>
      </c>
      <c r="K16" s="23">
        <v>91</v>
      </c>
      <c r="L16" s="23">
        <v>222</v>
      </c>
      <c r="M16" s="23">
        <v>51</v>
      </c>
      <c r="N16" s="23">
        <v>95</v>
      </c>
    </row>
    <row r="17" spans="1:14" ht="15.95" customHeight="1">
      <c r="B17" s="58"/>
      <c r="C17" s="53"/>
      <c r="D17" s="24">
        <v>1</v>
      </c>
      <c r="E17" s="19">
        <v>0.73930131004366817</v>
      </c>
      <c r="F17" s="20">
        <v>1.0043668122270743E-2</v>
      </c>
      <c r="G17" s="20">
        <v>1.7467248908296944E-3</v>
      </c>
      <c r="H17" s="20">
        <v>1.222707423580786E-2</v>
      </c>
      <c r="I17" s="20">
        <v>1.3100436681222707E-2</v>
      </c>
      <c r="J17" s="20">
        <v>2.3144104803493451E-2</v>
      </c>
      <c r="K17" s="20">
        <v>3.9737991266375547E-2</v>
      </c>
      <c r="L17" s="20">
        <v>9.6943231441048036E-2</v>
      </c>
      <c r="M17" s="20">
        <v>2.2270742358078601E-2</v>
      </c>
      <c r="N17" s="20">
        <v>4.148471615720524E-2</v>
      </c>
    </row>
    <row r="18" spans="1:14" ht="15.95" customHeight="1">
      <c r="B18" s="58"/>
      <c r="C18" s="54" t="s">
        <v>209</v>
      </c>
      <c r="D18" s="21">
        <v>2674</v>
      </c>
      <c r="E18" s="22">
        <v>1939</v>
      </c>
      <c r="F18" s="23">
        <v>49</v>
      </c>
      <c r="G18" s="23">
        <v>5</v>
      </c>
      <c r="H18" s="23">
        <v>34</v>
      </c>
      <c r="I18" s="23">
        <v>36</v>
      </c>
      <c r="J18" s="23">
        <v>59</v>
      </c>
      <c r="K18" s="23">
        <v>69</v>
      </c>
      <c r="L18" s="23">
        <v>260</v>
      </c>
      <c r="M18" s="23">
        <v>95</v>
      </c>
      <c r="N18" s="23">
        <v>128</v>
      </c>
    </row>
    <row r="19" spans="1:14" ht="15.95" customHeight="1">
      <c r="B19" s="58"/>
      <c r="C19" s="53"/>
      <c r="D19" s="24">
        <v>1</v>
      </c>
      <c r="E19" s="19">
        <v>0.72513089005235598</v>
      </c>
      <c r="F19" s="20">
        <v>1.832460732984293E-2</v>
      </c>
      <c r="G19" s="20">
        <v>1.8698578908002991E-3</v>
      </c>
      <c r="H19" s="20">
        <v>1.2715033657442034E-2</v>
      </c>
      <c r="I19" s="20">
        <v>1.3462976813762155E-2</v>
      </c>
      <c r="J19" s="20">
        <v>2.2064323111443532E-2</v>
      </c>
      <c r="K19" s="20">
        <v>2.580403889304413E-2</v>
      </c>
      <c r="L19" s="20">
        <v>9.7232610321615551E-2</v>
      </c>
      <c r="M19" s="20">
        <v>3.5527299925205681E-2</v>
      </c>
      <c r="N19" s="20">
        <v>4.7868362004487658E-2</v>
      </c>
    </row>
    <row r="20" spans="1:14" ht="15.95" customHeight="1">
      <c r="B20" s="58"/>
      <c r="C20" s="54" t="s">
        <v>210</v>
      </c>
      <c r="D20" s="21">
        <v>430</v>
      </c>
      <c r="E20" s="22">
        <v>274</v>
      </c>
      <c r="F20" s="23">
        <v>11</v>
      </c>
      <c r="G20" s="23">
        <v>2</v>
      </c>
      <c r="H20" s="23">
        <v>6</v>
      </c>
      <c r="I20" s="23">
        <v>13</v>
      </c>
      <c r="J20" s="23">
        <v>11</v>
      </c>
      <c r="K20" s="23">
        <v>25</v>
      </c>
      <c r="L20" s="23">
        <v>52</v>
      </c>
      <c r="M20" s="23">
        <v>5</v>
      </c>
      <c r="N20" s="23">
        <v>31</v>
      </c>
    </row>
    <row r="21" spans="1:14" ht="15.95" customHeight="1">
      <c r="B21" s="58"/>
      <c r="C21" s="53"/>
      <c r="D21" s="24">
        <v>1</v>
      </c>
      <c r="E21" s="19">
        <v>0.63720930232558137</v>
      </c>
      <c r="F21" s="20">
        <v>2.5581395348837209E-2</v>
      </c>
      <c r="G21" s="20">
        <v>4.6511627906976744E-3</v>
      </c>
      <c r="H21" s="20">
        <v>1.3953488372093023E-2</v>
      </c>
      <c r="I21" s="20">
        <v>3.0232558139534883E-2</v>
      </c>
      <c r="J21" s="20">
        <v>2.5581395348837209E-2</v>
      </c>
      <c r="K21" s="20">
        <v>5.8139534883720929E-2</v>
      </c>
      <c r="L21" s="20">
        <v>0.12093023255813953</v>
      </c>
      <c r="M21" s="20">
        <v>1.1627906976744186E-2</v>
      </c>
      <c r="N21" s="20">
        <v>7.2093023255813959E-2</v>
      </c>
    </row>
    <row r="22" spans="1:14" ht="15.95" customHeight="1">
      <c r="B22" s="58"/>
      <c r="C22" s="54" t="s">
        <v>211</v>
      </c>
      <c r="D22" s="21">
        <v>944</v>
      </c>
      <c r="E22" s="22">
        <v>704</v>
      </c>
      <c r="F22" s="23">
        <v>16</v>
      </c>
      <c r="G22" s="23">
        <v>3</v>
      </c>
      <c r="H22" s="23">
        <v>12</v>
      </c>
      <c r="I22" s="23">
        <v>18</v>
      </c>
      <c r="J22" s="23">
        <v>18</v>
      </c>
      <c r="K22" s="23">
        <v>30</v>
      </c>
      <c r="L22" s="23">
        <v>79</v>
      </c>
      <c r="M22" s="23">
        <v>21</v>
      </c>
      <c r="N22" s="23">
        <v>43</v>
      </c>
    </row>
    <row r="23" spans="1:14" ht="15.95" customHeight="1">
      <c r="B23" s="58"/>
      <c r="C23" s="53"/>
      <c r="D23" s="24">
        <v>1</v>
      </c>
      <c r="E23" s="19">
        <v>0.74576271186440679</v>
      </c>
      <c r="F23" s="20">
        <v>1.6949152542372881E-2</v>
      </c>
      <c r="G23" s="20">
        <v>3.1779661016949155E-3</v>
      </c>
      <c r="H23" s="20">
        <v>1.2711864406779662E-2</v>
      </c>
      <c r="I23" s="20">
        <v>1.9067796610169493E-2</v>
      </c>
      <c r="J23" s="20">
        <v>1.9067796610169493E-2</v>
      </c>
      <c r="K23" s="20">
        <v>3.1779661016949151E-2</v>
      </c>
      <c r="L23" s="20">
        <v>8.3686440677966101E-2</v>
      </c>
      <c r="M23" s="20">
        <v>2.2245762711864406E-2</v>
      </c>
      <c r="N23" s="20">
        <v>4.5550847457627115E-2</v>
      </c>
    </row>
    <row r="24" spans="1:14" ht="15.95" customHeight="1">
      <c r="B24" s="58"/>
      <c r="C24" s="54" t="s">
        <v>212</v>
      </c>
      <c r="D24" s="21">
        <v>3750</v>
      </c>
      <c r="E24" s="22">
        <v>2870</v>
      </c>
      <c r="F24" s="23">
        <v>36</v>
      </c>
      <c r="G24" s="23">
        <v>8</v>
      </c>
      <c r="H24" s="23">
        <v>35</v>
      </c>
      <c r="I24" s="23">
        <v>35</v>
      </c>
      <c r="J24" s="23">
        <v>70</v>
      </c>
      <c r="K24" s="23">
        <v>122</v>
      </c>
      <c r="L24" s="23">
        <v>348</v>
      </c>
      <c r="M24" s="23">
        <v>82</v>
      </c>
      <c r="N24" s="23">
        <v>144</v>
      </c>
    </row>
    <row r="25" spans="1:14" ht="15.95" customHeight="1">
      <c r="B25" s="58"/>
      <c r="C25" s="53"/>
      <c r="D25" s="24">
        <v>1</v>
      </c>
      <c r="E25" s="19">
        <v>0.76533333333333331</v>
      </c>
      <c r="F25" s="20">
        <v>9.5999999999999992E-3</v>
      </c>
      <c r="G25" s="20">
        <v>2.1333333333333334E-3</v>
      </c>
      <c r="H25" s="20">
        <v>9.3333333333333341E-3</v>
      </c>
      <c r="I25" s="20">
        <v>9.3333333333333341E-3</v>
      </c>
      <c r="J25" s="20">
        <v>1.8666666666666668E-2</v>
      </c>
      <c r="K25" s="20">
        <v>3.2533333333333331E-2</v>
      </c>
      <c r="L25" s="20">
        <v>9.2799999999999994E-2</v>
      </c>
      <c r="M25" s="20">
        <v>2.1866666666666666E-2</v>
      </c>
      <c r="N25" s="20">
        <v>3.8399999999999997E-2</v>
      </c>
    </row>
    <row r="26" spans="1:14" ht="15.95" customHeight="1">
      <c r="B26" s="58"/>
      <c r="C26" s="54" t="s">
        <v>213</v>
      </c>
      <c r="D26" s="21">
        <v>2529</v>
      </c>
      <c r="E26" s="22">
        <v>2199</v>
      </c>
      <c r="F26" s="23">
        <v>13</v>
      </c>
      <c r="G26" s="23">
        <v>2</v>
      </c>
      <c r="H26" s="23">
        <v>22</v>
      </c>
      <c r="I26" s="23">
        <v>2</v>
      </c>
      <c r="J26" s="23">
        <v>18</v>
      </c>
      <c r="K26" s="23">
        <v>52</v>
      </c>
      <c r="L26" s="23">
        <v>72</v>
      </c>
      <c r="M26" s="23">
        <v>75</v>
      </c>
      <c r="N26" s="23">
        <v>74</v>
      </c>
    </row>
    <row r="27" spans="1:14" ht="15.95" customHeight="1">
      <c r="B27" s="58"/>
      <c r="C27" s="53"/>
      <c r="D27" s="24">
        <v>1</v>
      </c>
      <c r="E27" s="19">
        <v>0.86951364175563461</v>
      </c>
      <c r="F27" s="20">
        <v>5.1403716884143927E-3</v>
      </c>
      <c r="G27" s="20">
        <v>7.9082641360221433E-4</v>
      </c>
      <c r="H27" s="20">
        <v>8.6990905496243578E-3</v>
      </c>
      <c r="I27" s="20">
        <v>7.9082641360221433E-4</v>
      </c>
      <c r="J27" s="20">
        <v>7.1174377224199285E-3</v>
      </c>
      <c r="K27" s="20">
        <v>2.0561486753657571E-2</v>
      </c>
      <c r="L27" s="20">
        <v>2.8469750889679714E-2</v>
      </c>
      <c r="M27" s="20">
        <v>2.9655990510083038E-2</v>
      </c>
      <c r="N27" s="20">
        <v>2.926057730328193E-2</v>
      </c>
    </row>
    <row r="28" spans="1:14" ht="15.95" customHeight="1">
      <c r="B28" s="58"/>
      <c r="C28" s="54" t="s">
        <v>176</v>
      </c>
      <c r="D28" s="21">
        <v>920</v>
      </c>
      <c r="E28" s="22">
        <v>657</v>
      </c>
      <c r="F28" s="23">
        <v>4</v>
      </c>
      <c r="G28" s="23">
        <v>0</v>
      </c>
      <c r="H28" s="23">
        <v>11</v>
      </c>
      <c r="I28" s="23">
        <v>5</v>
      </c>
      <c r="J28" s="23">
        <v>21</v>
      </c>
      <c r="K28" s="23">
        <v>13</v>
      </c>
      <c r="L28" s="23">
        <v>34</v>
      </c>
      <c r="M28" s="23">
        <v>95</v>
      </c>
      <c r="N28" s="23">
        <v>80</v>
      </c>
    </row>
    <row r="29" spans="1:14" ht="15.95" customHeight="1">
      <c r="B29" s="58"/>
      <c r="C29" s="59"/>
      <c r="D29" s="18">
        <v>1</v>
      </c>
      <c r="E29" s="32">
        <v>0.71413043478260874</v>
      </c>
      <c r="F29" s="33">
        <v>4.3478260869565218E-3</v>
      </c>
      <c r="G29" s="33">
        <v>0</v>
      </c>
      <c r="H29" s="33">
        <v>1.1956521739130435E-2</v>
      </c>
      <c r="I29" s="33">
        <v>5.434782608695652E-3</v>
      </c>
      <c r="J29" s="33">
        <v>2.2826086956521739E-2</v>
      </c>
      <c r="K29" s="33">
        <v>1.4130434782608696E-2</v>
      </c>
      <c r="L29" s="33">
        <v>3.6956521739130437E-2</v>
      </c>
      <c r="M29" s="33">
        <v>0.10326086956521739</v>
      </c>
      <c r="N29" s="33">
        <v>8.6956521739130432E-2</v>
      </c>
    </row>
    <row r="30" spans="1:14" ht="15.95" customHeight="1">
      <c r="A30" s="38"/>
      <c r="B30" s="41"/>
      <c r="C30" s="47"/>
      <c r="D30" s="42"/>
      <c r="E30" s="42"/>
      <c r="F30" s="42"/>
      <c r="G30" s="42"/>
      <c r="H30" s="42"/>
      <c r="I30" s="42"/>
      <c r="J30" s="42"/>
      <c r="K30" s="42"/>
      <c r="L30" s="42"/>
      <c r="M30" s="42"/>
      <c r="N30" s="42"/>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6399" priority="90" rank="1"/>
  </conditionalFormatting>
  <conditionalFormatting sqref="E11:N11">
    <cfRule type="top10" dxfId="6398" priority="89" rank="1"/>
  </conditionalFormatting>
  <conditionalFormatting sqref="E13:N13">
    <cfRule type="top10" dxfId="6397" priority="88" rank="1"/>
  </conditionalFormatting>
  <conditionalFormatting sqref="E15:N15">
    <cfRule type="top10" dxfId="6396" priority="87" rank="1"/>
  </conditionalFormatting>
  <conditionalFormatting sqref="E17:N17">
    <cfRule type="top10" dxfId="6395" priority="86" rank="1"/>
  </conditionalFormatting>
  <conditionalFormatting sqref="E19:N19">
    <cfRule type="top10" dxfId="6394" priority="85" rank="1"/>
  </conditionalFormatting>
  <conditionalFormatting sqref="E21:N21">
    <cfRule type="top10" dxfId="6393" priority="84" rank="1"/>
  </conditionalFormatting>
  <conditionalFormatting sqref="E23:N23">
    <cfRule type="top10" dxfId="6392" priority="83" rank="1"/>
  </conditionalFormatting>
  <conditionalFormatting sqref="E25:N25">
    <cfRule type="top10" dxfId="6391" priority="82" rank="1"/>
  </conditionalFormatting>
  <conditionalFormatting sqref="E27:N27">
    <cfRule type="top10" dxfId="6390" priority="81" rank="1"/>
  </conditionalFormatting>
  <conditionalFormatting sqref="E29:N29">
    <cfRule type="top10" dxfId="6389" priority="80" rank="1"/>
  </conditionalFormatting>
  <conditionalFormatting sqref="E31:N31">
    <cfRule type="top10" dxfId="6388" priority="78" rank="1"/>
  </conditionalFormatting>
  <conditionalFormatting sqref="E33:N33">
    <cfRule type="top10" dxfId="6387" priority="77" rank="1"/>
  </conditionalFormatting>
  <conditionalFormatting sqref="E35:N35">
    <cfRule type="top10" dxfId="6386" priority="76" rank="1"/>
  </conditionalFormatting>
  <conditionalFormatting sqref="E37:N37">
    <cfRule type="top10" dxfId="6385" priority="75" rank="1"/>
  </conditionalFormatting>
  <conditionalFormatting sqref="E39:N39">
    <cfRule type="top10" dxfId="6384" priority="74" rank="1"/>
  </conditionalFormatting>
  <conditionalFormatting sqref="E41:N41">
    <cfRule type="top10" dxfId="6383" priority="73" rank="1"/>
  </conditionalFormatting>
  <conditionalFormatting sqref="E43:N43">
    <cfRule type="top10" dxfId="6382" priority="72" rank="1"/>
  </conditionalFormatting>
  <conditionalFormatting sqref="E45:N45">
    <cfRule type="top10" dxfId="6381" priority="71" rank="1"/>
  </conditionalFormatting>
  <conditionalFormatting sqref="E47:N47">
    <cfRule type="top10" dxfId="6380" priority="70" rank="1"/>
  </conditionalFormatting>
  <conditionalFormatting sqref="E49:N49">
    <cfRule type="top10" dxfId="6379" priority="69" rank="1"/>
  </conditionalFormatting>
  <conditionalFormatting sqref="E51:N51">
    <cfRule type="top10" dxfId="6378" priority="68" rank="1"/>
  </conditionalFormatting>
  <conditionalFormatting sqref="E53:N53">
    <cfRule type="top10" dxfId="6377" priority="67" rank="1"/>
  </conditionalFormatting>
  <conditionalFormatting sqref="E55:N55">
    <cfRule type="top10" dxfId="6376" priority="66" rank="1"/>
  </conditionalFormatting>
  <conditionalFormatting sqref="E57:N57">
    <cfRule type="top10" dxfId="6375" priority="65" rank="1"/>
  </conditionalFormatting>
  <conditionalFormatting sqref="E59:N59">
    <cfRule type="top10" dxfId="6374" priority="64" rank="1"/>
  </conditionalFormatting>
  <conditionalFormatting sqref="E61:N61">
    <cfRule type="top10" dxfId="6373" priority="63" rank="1"/>
  </conditionalFormatting>
  <conditionalFormatting sqref="E63:N63">
    <cfRule type="top10" dxfId="6372" priority="62" rank="1"/>
  </conditionalFormatting>
  <conditionalFormatting sqref="E65:N65">
    <cfRule type="top10" dxfId="6371" priority="61" rank="1"/>
  </conditionalFormatting>
  <conditionalFormatting sqref="E67:N67">
    <cfRule type="top10" dxfId="6370" priority="60" rank="1"/>
  </conditionalFormatting>
  <conditionalFormatting sqref="E69:N69">
    <cfRule type="top10" dxfId="6369" priority="59" rank="1"/>
  </conditionalFormatting>
  <conditionalFormatting sqref="E71:N71">
    <cfRule type="top10" dxfId="6368" priority="58" rank="1"/>
  </conditionalFormatting>
  <conditionalFormatting sqref="E73:N73">
    <cfRule type="top10" dxfId="6367" priority="57" rank="1"/>
  </conditionalFormatting>
  <conditionalFormatting sqref="E75:N75">
    <cfRule type="top10" dxfId="6366" priority="56" rank="1"/>
  </conditionalFormatting>
  <conditionalFormatting sqref="E77:N77">
    <cfRule type="top10" dxfId="6365" priority="55" rank="1"/>
  </conditionalFormatting>
  <conditionalFormatting sqref="E79:N79">
    <cfRule type="top10" dxfId="6364" priority="54" rank="1"/>
  </conditionalFormatting>
  <conditionalFormatting sqref="E81:N81">
    <cfRule type="top10" dxfId="6363" priority="53" rank="1"/>
  </conditionalFormatting>
  <conditionalFormatting sqref="E83:N83">
    <cfRule type="top10" dxfId="6362" priority="52" rank="1"/>
  </conditionalFormatting>
  <conditionalFormatting sqref="E85:N85">
    <cfRule type="top10" dxfId="6361" priority="51" rank="1"/>
  </conditionalFormatting>
  <conditionalFormatting sqref="E87:N87">
    <cfRule type="top10" dxfId="6360" priority="50" rank="1"/>
  </conditionalFormatting>
  <conditionalFormatting sqref="E89:N89">
    <cfRule type="top10" dxfId="6359" priority="49" rank="1"/>
  </conditionalFormatting>
  <conditionalFormatting sqref="E91:N91">
    <cfRule type="top10" dxfId="6358" priority="48" rank="1"/>
  </conditionalFormatting>
  <conditionalFormatting sqref="E93:N93">
    <cfRule type="top10" dxfId="6357" priority="47" rank="1"/>
  </conditionalFormatting>
  <conditionalFormatting sqref="E95:N95">
    <cfRule type="top10" dxfId="6356" priority="46" rank="1"/>
  </conditionalFormatting>
  <conditionalFormatting sqref="E97:N97">
    <cfRule type="top10" dxfId="6355" priority="45" rank="1"/>
  </conditionalFormatting>
  <conditionalFormatting sqref="E99:N99">
    <cfRule type="top10" dxfId="6354" priority="44" rank="1"/>
  </conditionalFormatting>
  <conditionalFormatting sqref="E101:N101">
    <cfRule type="top10" dxfId="6353" priority="43" rank="1"/>
  </conditionalFormatting>
  <conditionalFormatting sqref="E103:N103">
    <cfRule type="top10" dxfId="6352" priority="42" rank="1"/>
  </conditionalFormatting>
  <conditionalFormatting sqref="E105:N105">
    <cfRule type="top10" dxfId="6351" priority="41" rank="1"/>
  </conditionalFormatting>
  <conditionalFormatting sqref="E107:N107">
    <cfRule type="top10" dxfId="6350" priority="40" rank="1"/>
  </conditionalFormatting>
  <conditionalFormatting sqref="E109:N109">
    <cfRule type="top10" dxfId="6349" priority="39" rank="1"/>
  </conditionalFormatting>
  <conditionalFormatting sqref="E111:N111">
    <cfRule type="top10" dxfId="6348" priority="38" rank="1"/>
  </conditionalFormatting>
  <conditionalFormatting sqref="E113:N113">
    <cfRule type="top10" dxfId="6347" priority="37" rank="1"/>
  </conditionalFormatting>
  <conditionalFormatting sqref="E115:N115">
    <cfRule type="top10" dxfId="6346" priority="36" rank="1"/>
  </conditionalFormatting>
  <conditionalFormatting sqref="E117:N117">
    <cfRule type="top10" dxfId="6345" priority="35" rank="1"/>
  </conditionalFormatting>
  <conditionalFormatting sqref="E119:N119">
    <cfRule type="top10" dxfId="6344" priority="34" rank="1"/>
  </conditionalFormatting>
  <conditionalFormatting sqref="E121:N121">
    <cfRule type="top10" dxfId="6343" priority="33" rank="1"/>
  </conditionalFormatting>
  <conditionalFormatting sqref="E123:N123">
    <cfRule type="top10" dxfId="6342" priority="32" rank="1"/>
  </conditionalFormatting>
  <conditionalFormatting sqref="E125:N125">
    <cfRule type="top10" dxfId="6341" priority="31" rank="1"/>
  </conditionalFormatting>
  <conditionalFormatting sqref="E127:N127">
    <cfRule type="top10" dxfId="6340" priority="30" rank="1"/>
  </conditionalFormatting>
  <conditionalFormatting sqref="E129:N129">
    <cfRule type="top10" dxfId="6339" priority="29" rank="1"/>
  </conditionalFormatting>
  <conditionalFormatting sqref="E131:N131">
    <cfRule type="top10" dxfId="6338" priority="28" rank="1"/>
  </conditionalFormatting>
  <conditionalFormatting sqref="E133:N133">
    <cfRule type="top10" dxfId="6337" priority="27" rank="1"/>
  </conditionalFormatting>
  <conditionalFormatting sqref="E135:N135">
    <cfRule type="top10" dxfId="6336" priority="26" rank="1"/>
  </conditionalFormatting>
  <conditionalFormatting sqref="E137:N137">
    <cfRule type="top10" dxfId="6335" priority="25" rank="1"/>
  </conditionalFormatting>
  <conditionalFormatting sqref="E139:N139">
    <cfRule type="top10" dxfId="6334" priority="24" rank="1"/>
  </conditionalFormatting>
  <conditionalFormatting sqref="E141:N141">
    <cfRule type="top10" dxfId="6333" priority="23" rank="1"/>
  </conditionalFormatting>
  <conditionalFormatting sqref="E143:N143">
    <cfRule type="top10" dxfId="6332" priority="22" rank="1"/>
  </conditionalFormatting>
  <conditionalFormatting sqref="E145:N145">
    <cfRule type="top10" dxfId="6331" priority="21" rank="1"/>
  </conditionalFormatting>
  <conditionalFormatting sqref="E147:N147">
    <cfRule type="top10" dxfId="6330" priority="20" rank="1"/>
  </conditionalFormatting>
  <conditionalFormatting sqref="E149:N149">
    <cfRule type="top10" dxfId="6329" priority="19" rank="1"/>
  </conditionalFormatting>
  <conditionalFormatting sqref="E151:N151">
    <cfRule type="top10" dxfId="6328" priority="18" rank="1"/>
  </conditionalFormatting>
  <conditionalFormatting sqref="E153:N153">
    <cfRule type="top10" dxfId="6327" priority="17" rank="1"/>
  </conditionalFormatting>
  <conditionalFormatting sqref="E155:N155">
    <cfRule type="top10" dxfId="6326" priority="16" rank="1"/>
  </conditionalFormatting>
  <conditionalFormatting sqref="E157:N157">
    <cfRule type="top10" dxfId="6325" priority="15" rank="1"/>
  </conditionalFormatting>
  <conditionalFormatting sqref="E159:N159">
    <cfRule type="top10" dxfId="6324" priority="14" rank="1"/>
  </conditionalFormatting>
  <conditionalFormatting sqref="E161:N161">
    <cfRule type="top10" dxfId="6323" priority="13" rank="1"/>
  </conditionalFormatting>
  <conditionalFormatting sqref="E163:N163">
    <cfRule type="top10" dxfId="6322" priority="12" rank="1"/>
  </conditionalFormatting>
  <conditionalFormatting sqref="E165:N165">
    <cfRule type="top10" dxfId="6321" priority="11" rank="1"/>
  </conditionalFormatting>
  <conditionalFormatting sqref="E167:N167">
    <cfRule type="top10" dxfId="6320" priority="10" rank="1"/>
  </conditionalFormatting>
  <conditionalFormatting sqref="E169:N169">
    <cfRule type="top10" dxfId="6319" priority="9" rank="1"/>
  </conditionalFormatting>
  <conditionalFormatting sqref="E171:N171">
    <cfRule type="top10" dxfId="6318" priority="8" rank="1"/>
  </conditionalFormatting>
  <conditionalFormatting sqref="E173:N173">
    <cfRule type="top10" dxfId="6317" priority="7" rank="1"/>
  </conditionalFormatting>
  <conditionalFormatting sqref="E175:N175">
    <cfRule type="top10" dxfId="6316" priority="6" rank="1"/>
  </conditionalFormatting>
  <conditionalFormatting sqref="E177:N177">
    <cfRule type="top10" dxfId="6315" priority="5" rank="1"/>
  </conditionalFormatting>
  <conditionalFormatting sqref="E179:N179">
    <cfRule type="top10" dxfId="6314" priority="4" rank="1"/>
  </conditionalFormatting>
  <conditionalFormatting sqref="E181:N181">
    <cfRule type="top10" dxfId="6313" priority="3" rank="1"/>
  </conditionalFormatting>
  <conditionalFormatting sqref="E183:N183">
    <cfRule type="top10" dxfId="6312" priority="2" rank="1"/>
  </conditionalFormatting>
  <conditionalFormatting sqref="E185:N185">
    <cfRule type="top10" dxfId="631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304</v>
      </c>
    </row>
    <row r="3" spans="1:15" ht="15" customHeight="1">
      <c r="B3" s="4"/>
    </row>
    <row r="4" spans="1:15" ht="15" customHeight="1">
      <c r="B4" s="4" t="s">
        <v>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305</v>
      </c>
      <c r="C10" s="52" t="s">
        <v>139</v>
      </c>
      <c r="D10" s="34">
        <v>9581</v>
      </c>
      <c r="E10" s="35">
        <v>3431</v>
      </c>
      <c r="F10" s="36">
        <v>5351</v>
      </c>
      <c r="G10" s="36">
        <v>2538</v>
      </c>
      <c r="H10" s="36">
        <v>1652</v>
      </c>
      <c r="I10" s="36">
        <v>1815</v>
      </c>
      <c r="J10" s="36">
        <v>317</v>
      </c>
      <c r="K10" s="36">
        <v>659</v>
      </c>
      <c r="L10" s="36">
        <v>2577</v>
      </c>
      <c r="M10" s="36">
        <v>1068</v>
      </c>
      <c r="N10" s="36">
        <v>469</v>
      </c>
      <c r="O10" s="36">
        <v>750</v>
      </c>
    </row>
    <row r="11" spans="1:15" ht="15.95" customHeight="1">
      <c r="B11" s="58"/>
      <c r="C11" s="53"/>
      <c r="D11" s="18">
        <v>1</v>
      </c>
      <c r="E11" s="19">
        <v>0.35810458198517903</v>
      </c>
      <c r="F11" s="20">
        <v>0.55850120029224504</v>
      </c>
      <c r="G11" s="20">
        <v>0.26489927982465294</v>
      </c>
      <c r="H11" s="20">
        <v>0.1724245903350381</v>
      </c>
      <c r="I11" s="20">
        <v>0.1894374282433984</v>
      </c>
      <c r="J11" s="20">
        <v>3.3086316668406224E-2</v>
      </c>
      <c r="K11" s="20">
        <v>6.8781964304352364E-2</v>
      </c>
      <c r="L11" s="20">
        <v>0.26896983613401526</v>
      </c>
      <c r="M11" s="20">
        <v>0.1114706189333055</v>
      </c>
      <c r="N11" s="20">
        <v>4.8951048951048952E-2</v>
      </c>
      <c r="O11" s="20">
        <v>7.8279929026197681E-2</v>
      </c>
    </row>
    <row r="12" spans="1:15" ht="15.95" customHeight="1">
      <c r="B12" s="58"/>
      <c r="C12" s="54" t="s">
        <v>140</v>
      </c>
      <c r="D12" s="21">
        <v>6128</v>
      </c>
      <c r="E12" s="22">
        <v>1600</v>
      </c>
      <c r="F12" s="23">
        <v>2519</v>
      </c>
      <c r="G12" s="23">
        <v>1376</v>
      </c>
      <c r="H12" s="23">
        <v>595</v>
      </c>
      <c r="I12" s="23">
        <v>789</v>
      </c>
      <c r="J12" s="23">
        <v>105</v>
      </c>
      <c r="K12" s="23">
        <v>260</v>
      </c>
      <c r="L12" s="23">
        <v>1089</v>
      </c>
      <c r="M12" s="23">
        <v>1412</v>
      </c>
      <c r="N12" s="23">
        <v>429</v>
      </c>
      <c r="O12" s="23">
        <v>405</v>
      </c>
    </row>
    <row r="13" spans="1:15" ht="15.95" customHeight="1">
      <c r="B13" s="58"/>
      <c r="C13" s="59"/>
      <c r="D13" s="18">
        <v>1</v>
      </c>
      <c r="E13" s="32">
        <v>0.26109660574412535</v>
      </c>
      <c r="F13" s="33">
        <v>0.41106396866840733</v>
      </c>
      <c r="G13" s="33">
        <v>0.22454308093994779</v>
      </c>
      <c r="H13" s="33">
        <v>9.7095300261096612E-2</v>
      </c>
      <c r="I13" s="33">
        <v>0.12875326370757181</v>
      </c>
      <c r="J13" s="33">
        <v>1.7134464751958223E-2</v>
      </c>
      <c r="K13" s="33">
        <v>4.2428198433420362E-2</v>
      </c>
      <c r="L13" s="33">
        <v>0.17770887728459531</v>
      </c>
      <c r="M13" s="33">
        <v>0.23041775456919061</v>
      </c>
      <c r="N13" s="33">
        <v>7.0006527415143599E-2</v>
      </c>
      <c r="O13" s="33">
        <v>6.6090078328981727E-2</v>
      </c>
    </row>
    <row r="14" spans="1:15" ht="15.95" customHeight="1">
      <c r="A14" s="38"/>
      <c r="B14" s="41"/>
      <c r="C14" s="47"/>
      <c r="D14" s="42"/>
      <c r="E14" s="42"/>
      <c r="F14" s="42"/>
      <c r="G14" s="42"/>
      <c r="H14" s="42"/>
      <c r="I14" s="42"/>
      <c r="J14" s="42"/>
      <c r="K14" s="42"/>
      <c r="L14" s="42"/>
      <c r="M14" s="42"/>
      <c r="N14" s="42"/>
      <c r="O14" s="42"/>
    </row>
    <row r="15" spans="1:15" ht="15.95" hidden="1" customHeight="1">
      <c r="A15" s="38"/>
      <c r="B15" s="43"/>
      <c r="C15" s="46"/>
      <c r="D15" s="44"/>
      <c r="E15" s="44"/>
      <c r="F15" s="44"/>
      <c r="G15" s="44"/>
      <c r="H15" s="44"/>
      <c r="I15" s="44"/>
      <c r="J15" s="44"/>
      <c r="K15" s="44"/>
      <c r="L15" s="44"/>
      <c r="M15" s="44"/>
      <c r="N15" s="44"/>
      <c r="O15" s="44"/>
    </row>
    <row r="16" spans="1:15" ht="15.95" hidden="1" customHeight="1">
      <c r="A16" s="38"/>
      <c r="B16" s="43"/>
      <c r="C16" s="46"/>
      <c r="D16" s="45"/>
      <c r="E16" s="45"/>
      <c r="F16" s="45"/>
      <c r="G16" s="45"/>
      <c r="H16" s="45"/>
      <c r="I16" s="45"/>
      <c r="J16" s="45"/>
      <c r="K16" s="45"/>
      <c r="L16" s="45"/>
      <c r="M16" s="45"/>
      <c r="N16" s="45"/>
      <c r="O16" s="45"/>
    </row>
    <row r="17" spans="1:15" ht="15.95" hidden="1" customHeight="1">
      <c r="A17" s="38"/>
      <c r="B17" s="43"/>
      <c r="C17" s="46"/>
      <c r="D17" s="44"/>
      <c r="E17" s="44"/>
      <c r="F17" s="44"/>
      <c r="G17" s="44"/>
      <c r="H17" s="44"/>
      <c r="I17" s="44"/>
      <c r="J17" s="44"/>
      <c r="K17" s="44"/>
      <c r="L17" s="44"/>
      <c r="M17" s="44"/>
      <c r="N17" s="44"/>
      <c r="O17" s="44"/>
    </row>
    <row r="18" spans="1:15" ht="15.95" hidden="1" customHeight="1">
      <c r="A18" s="38"/>
      <c r="B18" s="43"/>
      <c r="C18" s="46"/>
      <c r="D18" s="45"/>
      <c r="E18" s="45"/>
      <c r="F18" s="45"/>
      <c r="G18" s="45"/>
      <c r="H18" s="45"/>
      <c r="I18" s="45"/>
      <c r="J18" s="45"/>
      <c r="K18" s="45"/>
      <c r="L18" s="45"/>
      <c r="M18" s="45"/>
      <c r="N18" s="45"/>
      <c r="O18" s="45"/>
    </row>
    <row r="19" spans="1:15" ht="15.95" hidden="1" customHeight="1">
      <c r="A19" s="38"/>
      <c r="B19" s="43"/>
      <c r="C19" s="46"/>
      <c r="D19" s="44"/>
      <c r="E19" s="44"/>
      <c r="F19" s="44"/>
      <c r="G19" s="44"/>
      <c r="H19" s="44"/>
      <c r="I19" s="44"/>
      <c r="J19" s="44"/>
      <c r="K19" s="44"/>
      <c r="L19" s="44"/>
      <c r="M19" s="44"/>
      <c r="N19" s="44"/>
      <c r="O19" s="44"/>
    </row>
    <row r="20" spans="1:15" ht="15.95" hidden="1" customHeight="1">
      <c r="A20" s="38"/>
      <c r="B20" s="43"/>
      <c r="C20" s="46"/>
      <c r="D20" s="45"/>
      <c r="E20" s="45"/>
      <c r="F20" s="45"/>
      <c r="G20" s="45"/>
      <c r="H20" s="45"/>
      <c r="I20" s="45"/>
      <c r="J20" s="45"/>
      <c r="K20" s="45"/>
      <c r="L20" s="45"/>
      <c r="M20" s="45"/>
      <c r="N20" s="45"/>
      <c r="O20" s="45"/>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6:C17"/>
    <mergeCell ref="B8:C9"/>
    <mergeCell ref="C10:C11"/>
    <mergeCell ref="C12:C13"/>
    <mergeCell ref="C14:C15"/>
    <mergeCell ref="B10:B13"/>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11116" priority="90" rank="1"/>
  </conditionalFormatting>
  <conditionalFormatting sqref="E11:O11">
    <cfRule type="top10" dxfId="11115" priority="89" rank="1"/>
  </conditionalFormatting>
  <conditionalFormatting sqref="E13:O13">
    <cfRule type="top10" dxfId="11114" priority="88" rank="1"/>
  </conditionalFormatting>
  <conditionalFormatting sqref="E15:O15">
    <cfRule type="top10" dxfId="11113" priority="86" rank="1"/>
  </conditionalFormatting>
  <conditionalFormatting sqref="E17:O17">
    <cfRule type="top10" dxfId="11112" priority="85" rank="1"/>
  </conditionalFormatting>
  <conditionalFormatting sqref="E19:O19">
    <cfRule type="top10" dxfId="11111" priority="84" rank="1"/>
  </conditionalFormatting>
  <conditionalFormatting sqref="E21:O21">
    <cfRule type="top10" dxfId="11110" priority="83" rank="1"/>
  </conditionalFormatting>
  <conditionalFormatting sqref="E23:O23">
    <cfRule type="top10" dxfId="11109" priority="82" rank="1"/>
  </conditionalFormatting>
  <conditionalFormatting sqref="E25:O25">
    <cfRule type="top10" dxfId="11108" priority="81" rank="1"/>
  </conditionalFormatting>
  <conditionalFormatting sqref="E27:O27">
    <cfRule type="top10" dxfId="11107" priority="80" rank="1"/>
  </conditionalFormatting>
  <conditionalFormatting sqref="E29:O29">
    <cfRule type="top10" dxfId="11106" priority="79" rank="1"/>
  </conditionalFormatting>
  <conditionalFormatting sqref="E31:O31">
    <cfRule type="top10" dxfId="11105" priority="78" rank="1"/>
  </conditionalFormatting>
  <conditionalFormatting sqref="E33:O33">
    <cfRule type="top10" dxfId="11104" priority="77" rank="1"/>
  </conditionalFormatting>
  <conditionalFormatting sqref="E35:O35">
    <cfRule type="top10" dxfId="11103" priority="76" rank="1"/>
  </conditionalFormatting>
  <conditionalFormatting sqref="E37:O37">
    <cfRule type="top10" dxfId="11102" priority="75" rank="1"/>
  </conditionalFormatting>
  <conditionalFormatting sqref="E39:O39">
    <cfRule type="top10" dxfId="11101" priority="74" rank="1"/>
  </conditionalFormatting>
  <conditionalFormatting sqref="E41:O41">
    <cfRule type="top10" dxfId="11100" priority="73" rank="1"/>
  </conditionalFormatting>
  <conditionalFormatting sqref="E43:O43">
    <cfRule type="top10" dxfId="11099" priority="72" rank="1"/>
  </conditionalFormatting>
  <conditionalFormatting sqref="E45:O45">
    <cfRule type="top10" dxfId="11098" priority="71" rank="1"/>
  </conditionalFormatting>
  <conditionalFormatting sqref="E47:O47">
    <cfRule type="top10" dxfId="11097" priority="70" rank="1"/>
  </conditionalFormatting>
  <conditionalFormatting sqref="E49:O49">
    <cfRule type="top10" dxfId="11096" priority="69" rank="1"/>
  </conditionalFormatting>
  <conditionalFormatting sqref="E51:O51">
    <cfRule type="top10" dxfId="11095" priority="68" rank="1"/>
  </conditionalFormatting>
  <conditionalFormatting sqref="E53:O53">
    <cfRule type="top10" dxfId="11094" priority="67" rank="1"/>
  </conditionalFormatting>
  <conditionalFormatting sqref="E55:O55">
    <cfRule type="top10" dxfId="11093" priority="66" rank="1"/>
  </conditionalFormatting>
  <conditionalFormatting sqref="E57:O57">
    <cfRule type="top10" dxfId="11092" priority="65" rank="1"/>
  </conditionalFormatting>
  <conditionalFormatting sqref="E59:O59">
    <cfRule type="top10" dxfId="11091" priority="64" rank="1"/>
  </conditionalFormatting>
  <conditionalFormatting sqref="E61:O61">
    <cfRule type="top10" dxfId="11090" priority="63" rank="1"/>
  </conditionalFormatting>
  <conditionalFormatting sqref="E63:O63">
    <cfRule type="top10" dxfId="11089" priority="62" rank="1"/>
  </conditionalFormatting>
  <conditionalFormatting sqref="E65:O65">
    <cfRule type="top10" dxfId="11088" priority="61" rank="1"/>
  </conditionalFormatting>
  <conditionalFormatting sqref="E67:O67">
    <cfRule type="top10" dxfId="11087" priority="60" rank="1"/>
  </conditionalFormatting>
  <conditionalFormatting sqref="E69:O69">
    <cfRule type="top10" dxfId="11086" priority="59" rank="1"/>
  </conditionalFormatting>
  <conditionalFormatting sqref="E71:O71">
    <cfRule type="top10" dxfId="11085" priority="58" rank="1"/>
  </conditionalFormatting>
  <conditionalFormatting sqref="E73:O73">
    <cfRule type="top10" dxfId="11084" priority="57" rank="1"/>
  </conditionalFormatting>
  <conditionalFormatting sqref="E75:O75">
    <cfRule type="top10" dxfId="11083" priority="56" rank="1"/>
  </conditionalFormatting>
  <conditionalFormatting sqref="E77:O77">
    <cfRule type="top10" dxfId="11082" priority="55" rank="1"/>
  </conditionalFormatting>
  <conditionalFormatting sqref="E79:O79">
    <cfRule type="top10" dxfId="11081" priority="54" rank="1"/>
  </conditionalFormatting>
  <conditionalFormatting sqref="E81:O81">
    <cfRule type="top10" dxfId="11080" priority="53" rank="1"/>
  </conditionalFormatting>
  <conditionalFormatting sqref="E83:O83">
    <cfRule type="top10" dxfId="11079" priority="52" rank="1"/>
  </conditionalFormatting>
  <conditionalFormatting sqref="E85:O85">
    <cfRule type="top10" dxfId="11078" priority="51" rank="1"/>
  </conditionalFormatting>
  <conditionalFormatting sqref="E87:O87">
    <cfRule type="top10" dxfId="11077" priority="50" rank="1"/>
  </conditionalFormatting>
  <conditionalFormatting sqref="E89:O89">
    <cfRule type="top10" dxfId="11076" priority="49" rank="1"/>
  </conditionalFormatting>
  <conditionalFormatting sqref="E91:O91">
    <cfRule type="top10" dxfId="11075" priority="48" rank="1"/>
  </conditionalFormatting>
  <conditionalFormatting sqref="E93:O93">
    <cfRule type="top10" dxfId="11074" priority="47" rank="1"/>
  </conditionalFormatting>
  <conditionalFormatting sqref="E95:O95">
    <cfRule type="top10" dxfId="11073" priority="46" rank="1"/>
  </conditionalFormatting>
  <conditionalFormatting sqref="E97:O97">
    <cfRule type="top10" dxfId="11072" priority="45" rank="1"/>
  </conditionalFormatting>
  <conditionalFormatting sqref="E99:O99">
    <cfRule type="top10" dxfId="11071" priority="44" rank="1"/>
  </conditionalFormatting>
  <conditionalFormatting sqref="E101:O101">
    <cfRule type="top10" dxfId="11070" priority="43" rank="1"/>
  </conditionalFormatting>
  <conditionalFormatting sqref="E103:O103">
    <cfRule type="top10" dxfId="11069" priority="42" rank="1"/>
  </conditionalFormatting>
  <conditionalFormatting sqref="E105:O105">
    <cfRule type="top10" dxfId="11068" priority="41" rank="1"/>
  </conditionalFormatting>
  <conditionalFormatting sqref="E107:O107">
    <cfRule type="top10" dxfId="11067" priority="40" rank="1"/>
  </conditionalFormatting>
  <conditionalFormatting sqref="E109:O109">
    <cfRule type="top10" dxfId="11066" priority="39" rank="1"/>
  </conditionalFormatting>
  <conditionalFormatting sqref="E111:O111">
    <cfRule type="top10" dxfId="11065" priority="38" rank="1"/>
  </conditionalFormatting>
  <conditionalFormatting sqref="E113:O113">
    <cfRule type="top10" dxfId="11064" priority="37" rank="1"/>
  </conditionalFormatting>
  <conditionalFormatting sqref="E115:O115">
    <cfRule type="top10" dxfId="11063" priority="36" rank="1"/>
  </conditionalFormatting>
  <conditionalFormatting sqref="E117:O117">
    <cfRule type="top10" dxfId="11062" priority="35" rank="1"/>
  </conditionalFormatting>
  <conditionalFormatting sqref="E119:O119">
    <cfRule type="top10" dxfId="11061" priority="34" rank="1"/>
  </conditionalFormatting>
  <conditionalFormatting sqref="E121:O121">
    <cfRule type="top10" dxfId="11060" priority="33" rank="1"/>
  </conditionalFormatting>
  <conditionalFormatting sqref="E123:O123">
    <cfRule type="top10" dxfId="11059" priority="32" rank="1"/>
  </conditionalFormatting>
  <conditionalFormatting sqref="E125:O125">
    <cfRule type="top10" dxfId="11058" priority="31" rank="1"/>
  </conditionalFormatting>
  <conditionalFormatting sqref="E127:O127">
    <cfRule type="top10" dxfId="11057" priority="30" rank="1"/>
  </conditionalFormatting>
  <conditionalFormatting sqref="E129:O129">
    <cfRule type="top10" dxfId="11056" priority="29" rank="1"/>
  </conditionalFormatting>
  <conditionalFormatting sqref="E131:O131">
    <cfRule type="top10" dxfId="11055" priority="28" rank="1"/>
  </conditionalFormatting>
  <conditionalFormatting sqref="E133:O133">
    <cfRule type="top10" dxfId="11054" priority="27" rank="1"/>
  </conditionalFormatting>
  <conditionalFormatting sqref="E135:O135">
    <cfRule type="top10" dxfId="11053" priority="26" rank="1"/>
  </conditionalFormatting>
  <conditionalFormatting sqref="E137:O137">
    <cfRule type="top10" dxfId="11052" priority="25" rank="1"/>
  </conditionalFormatting>
  <conditionalFormatting sqref="E139:O139">
    <cfRule type="top10" dxfId="11051" priority="24" rank="1"/>
  </conditionalFormatting>
  <conditionalFormatting sqref="E141:O141">
    <cfRule type="top10" dxfId="11050" priority="23" rank="1"/>
  </conditionalFormatting>
  <conditionalFormatting sqref="E143:O143">
    <cfRule type="top10" dxfId="11049" priority="22" rank="1"/>
  </conditionalFormatting>
  <conditionalFormatting sqref="E145:O145">
    <cfRule type="top10" dxfId="11048" priority="21" rank="1"/>
  </conditionalFormatting>
  <conditionalFormatting sqref="E147:O147">
    <cfRule type="top10" dxfId="11047" priority="20" rank="1"/>
  </conditionalFormatting>
  <conditionalFormatting sqref="E149:O149">
    <cfRule type="top10" dxfId="11046" priority="19" rank="1"/>
  </conditionalFormatting>
  <conditionalFormatting sqref="E151:O151">
    <cfRule type="top10" dxfId="11045" priority="18" rank="1"/>
  </conditionalFormatting>
  <conditionalFormatting sqref="E153:O153">
    <cfRule type="top10" dxfId="11044" priority="17" rank="1"/>
  </conditionalFormatting>
  <conditionalFormatting sqref="E155:O155">
    <cfRule type="top10" dxfId="11043" priority="16" rank="1"/>
  </conditionalFormatting>
  <conditionalFormatting sqref="E157:O157">
    <cfRule type="top10" dxfId="11042" priority="15" rank="1"/>
  </conditionalFormatting>
  <conditionalFormatting sqref="E159:O159">
    <cfRule type="top10" dxfId="11041" priority="14" rank="1"/>
  </conditionalFormatting>
  <conditionalFormatting sqref="E161:O161">
    <cfRule type="top10" dxfId="11040" priority="13" rank="1"/>
  </conditionalFormatting>
  <conditionalFormatting sqref="E163:O163">
    <cfRule type="top10" dxfId="11039" priority="12" rank="1"/>
  </conditionalFormatting>
  <conditionalFormatting sqref="E165:O165">
    <cfRule type="top10" dxfId="11038" priority="11" rank="1"/>
  </conditionalFormatting>
  <conditionalFormatting sqref="E167:O167">
    <cfRule type="top10" dxfId="11037" priority="10" rank="1"/>
  </conditionalFormatting>
  <conditionalFormatting sqref="E169:O169">
    <cfRule type="top10" dxfId="11036" priority="9" rank="1"/>
  </conditionalFormatting>
  <conditionalFormatting sqref="E171:O171">
    <cfRule type="top10" dxfId="11035" priority="8" rank="1"/>
  </conditionalFormatting>
  <conditionalFormatting sqref="E173:O173">
    <cfRule type="top10" dxfId="11034" priority="7" rank="1"/>
  </conditionalFormatting>
  <conditionalFormatting sqref="E175:O175">
    <cfRule type="top10" dxfId="11033" priority="6" rank="1"/>
  </conditionalFormatting>
  <conditionalFormatting sqref="E177:O177">
    <cfRule type="top10" dxfId="11032" priority="5" rank="1"/>
  </conditionalFormatting>
  <conditionalFormatting sqref="E179:O179">
    <cfRule type="top10" dxfId="11031" priority="4" rank="1"/>
  </conditionalFormatting>
  <conditionalFormatting sqref="E181:O181">
    <cfRule type="top10" dxfId="11030" priority="3" rank="1"/>
  </conditionalFormatting>
  <conditionalFormatting sqref="E183:O183">
    <cfRule type="top10" dxfId="11029" priority="2" rank="1"/>
  </conditionalFormatting>
  <conditionalFormatting sqref="E185:O185">
    <cfRule type="top10" dxfId="1102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311</v>
      </c>
    </row>
    <row r="3" spans="1:11" ht="15" customHeight="1">
      <c r="B3" s="4"/>
    </row>
    <row r="4" spans="1:11" ht="15" customHeight="1">
      <c r="B4" s="4" t="s">
        <v>5</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240</v>
      </c>
      <c r="F7" s="14" t="s">
        <v>241</v>
      </c>
      <c r="G7" s="14" t="s">
        <v>242</v>
      </c>
      <c r="H7" s="14" t="s">
        <v>243</v>
      </c>
      <c r="I7" s="14" t="s">
        <v>244</v>
      </c>
      <c r="J7" s="14" t="s">
        <v>245</v>
      </c>
      <c r="K7" s="14" t="s">
        <v>103</v>
      </c>
    </row>
    <row r="8" spans="1:11" ht="15.95" customHeight="1" thickTop="1">
      <c r="B8" s="48" t="s">
        <v>300</v>
      </c>
      <c r="C8" s="49"/>
      <c r="D8" s="15">
        <v>16158</v>
      </c>
      <c r="E8" s="16">
        <v>10600</v>
      </c>
      <c r="F8" s="17">
        <v>3750</v>
      </c>
      <c r="G8" s="17">
        <v>2200</v>
      </c>
      <c r="H8" s="17">
        <v>4578</v>
      </c>
      <c r="I8" s="17">
        <v>4559</v>
      </c>
      <c r="J8" s="17">
        <v>4857</v>
      </c>
      <c r="K8" s="17">
        <v>1950</v>
      </c>
    </row>
    <row r="9" spans="1:11" ht="15.95" customHeight="1">
      <c r="B9" s="50"/>
      <c r="C9" s="51"/>
      <c r="D9" s="18">
        <v>1</v>
      </c>
      <c r="E9" s="32">
        <v>0.65602178487436569</v>
      </c>
      <c r="F9" s="33">
        <v>0.23208317861121425</v>
      </c>
      <c r="G9" s="33">
        <v>0.13615546478524571</v>
      </c>
      <c r="H9" s="33">
        <v>0.28332714444857038</v>
      </c>
      <c r="I9" s="33">
        <v>0.28215125634360688</v>
      </c>
      <c r="J9" s="33">
        <v>0.30059413293724468</v>
      </c>
      <c r="K9" s="33">
        <v>0.12068325287783141</v>
      </c>
    </row>
    <row r="10" spans="1:11" ht="15.95" customHeight="1">
      <c r="B10" s="57" t="s">
        <v>483</v>
      </c>
      <c r="C10" s="52" t="s">
        <v>141</v>
      </c>
      <c r="D10" s="34">
        <v>5138</v>
      </c>
      <c r="E10" s="35">
        <v>3849</v>
      </c>
      <c r="F10" s="36">
        <v>1410</v>
      </c>
      <c r="G10" s="36">
        <v>929</v>
      </c>
      <c r="H10" s="36">
        <v>1786</v>
      </c>
      <c r="I10" s="36">
        <v>1891</v>
      </c>
      <c r="J10" s="36">
        <v>1721</v>
      </c>
      <c r="K10" s="36">
        <v>270</v>
      </c>
    </row>
    <row r="11" spans="1:11" ht="15.95" customHeight="1">
      <c r="B11" s="58"/>
      <c r="C11" s="53"/>
      <c r="D11" s="18">
        <v>1</v>
      </c>
      <c r="E11" s="19">
        <v>0.74912417282989485</v>
      </c>
      <c r="F11" s="20">
        <v>0.27442584663293113</v>
      </c>
      <c r="G11" s="20">
        <v>0.18080965356169715</v>
      </c>
      <c r="H11" s="20">
        <v>0.34760607240171271</v>
      </c>
      <c r="I11" s="20">
        <v>0.36804203970416505</v>
      </c>
      <c r="J11" s="20">
        <v>0.33495523550019463</v>
      </c>
      <c r="K11" s="20">
        <v>5.2549630206305958E-2</v>
      </c>
    </row>
    <row r="12" spans="1:11" ht="15.95" customHeight="1">
      <c r="B12" s="58"/>
      <c r="C12" s="54" t="s">
        <v>206</v>
      </c>
      <c r="D12" s="21">
        <v>8021</v>
      </c>
      <c r="E12" s="22">
        <v>5837</v>
      </c>
      <c r="F12" s="23">
        <v>2162</v>
      </c>
      <c r="G12" s="23">
        <v>1390</v>
      </c>
      <c r="H12" s="23">
        <v>2869</v>
      </c>
      <c r="I12" s="23">
        <v>2961</v>
      </c>
      <c r="J12" s="23">
        <v>2938</v>
      </c>
      <c r="K12" s="23">
        <v>410</v>
      </c>
    </row>
    <row r="13" spans="1:11" ht="15.95" customHeight="1">
      <c r="B13" s="58"/>
      <c r="C13" s="53"/>
      <c r="D13" s="24">
        <v>1</v>
      </c>
      <c r="E13" s="19">
        <v>0.72771474878444087</v>
      </c>
      <c r="F13" s="20">
        <v>0.26954245106595187</v>
      </c>
      <c r="G13" s="20">
        <v>0.17329510036155094</v>
      </c>
      <c r="H13" s="20">
        <v>0.35768607405560404</v>
      </c>
      <c r="I13" s="20">
        <v>0.36915596559032537</v>
      </c>
      <c r="J13" s="20">
        <v>0.36628849270664504</v>
      </c>
      <c r="K13" s="20">
        <v>5.1115820969953873E-2</v>
      </c>
    </row>
    <row r="14" spans="1:11" ht="15.95" customHeight="1">
      <c r="B14" s="58"/>
      <c r="C14" s="54" t="s">
        <v>207</v>
      </c>
      <c r="D14" s="21">
        <v>3982</v>
      </c>
      <c r="E14" s="22">
        <v>2830</v>
      </c>
      <c r="F14" s="23">
        <v>1167</v>
      </c>
      <c r="G14" s="23">
        <v>727</v>
      </c>
      <c r="H14" s="23">
        <v>1564</v>
      </c>
      <c r="I14" s="23">
        <v>1491</v>
      </c>
      <c r="J14" s="23">
        <v>1655</v>
      </c>
      <c r="K14" s="23">
        <v>201</v>
      </c>
    </row>
    <row r="15" spans="1:11" ht="15.95" customHeight="1">
      <c r="B15" s="58"/>
      <c r="C15" s="53"/>
      <c r="D15" s="24">
        <v>1</v>
      </c>
      <c r="E15" s="19">
        <v>0.71069814163736811</v>
      </c>
      <c r="F15" s="20">
        <v>0.29306880964339527</v>
      </c>
      <c r="G15" s="20">
        <v>0.1825715720743345</v>
      </c>
      <c r="H15" s="20">
        <v>0.39276745354093423</v>
      </c>
      <c r="I15" s="20">
        <v>0.37443495730788551</v>
      </c>
      <c r="J15" s="20">
        <v>0.41562029131089906</v>
      </c>
      <c r="K15" s="20">
        <v>5.0477147162230035E-2</v>
      </c>
    </row>
    <row r="16" spans="1:11" ht="15.95" customHeight="1">
      <c r="B16" s="58"/>
      <c r="C16" s="54" t="s">
        <v>208</v>
      </c>
      <c r="D16" s="21">
        <v>2290</v>
      </c>
      <c r="E16" s="22">
        <v>1528</v>
      </c>
      <c r="F16" s="23">
        <v>632</v>
      </c>
      <c r="G16" s="23">
        <v>494</v>
      </c>
      <c r="H16" s="23">
        <v>1003</v>
      </c>
      <c r="I16" s="23">
        <v>1148</v>
      </c>
      <c r="J16" s="23">
        <v>1063</v>
      </c>
      <c r="K16" s="23">
        <v>110</v>
      </c>
    </row>
    <row r="17" spans="1:11" ht="15.95" customHeight="1">
      <c r="B17" s="58"/>
      <c r="C17" s="53"/>
      <c r="D17" s="24">
        <v>1</v>
      </c>
      <c r="E17" s="19">
        <v>0.66724890829694328</v>
      </c>
      <c r="F17" s="20">
        <v>0.27598253275109169</v>
      </c>
      <c r="G17" s="20">
        <v>0.21572052401746725</v>
      </c>
      <c r="H17" s="20">
        <v>0.43799126637554586</v>
      </c>
      <c r="I17" s="20">
        <v>0.50131004366812226</v>
      </c>
      <c r="J17" s="20">
        <v>0.46419213973799128</v>
      </c>
      <c r="K17" s="20">
        <v>4.8034934497816595E-2</v>
      </c>
    </row>
    <row r="18" spans="1:11" ht="15.95" customHeight="1">
      <c r="B18" s="58"/>
      <c r="C18" s="54" t="s">
        <v>209</v>
      </c>
      <c r="D18" s="21">
        <v>2674</v>
      </c>
      <c r="E18" s="22">
        <v>1774</v>
      </c>
      <c r="F18" s="23">
        <v>657</v>
      </c>
      <c r="G18" s="23">
        <v>541</v>
      </c>
      <c r="H18" s="23">
        <v>1095</v>
      </c>
      <c r="I18" s="23">
        <v>1068</v>
      </c>
      <c r="J18" s="23">
        <v>1089</v>
      </c>
      <c r="K18" s="23">
        <v>179</v>
      </c>
    </row>
    <row r="19" spans="1:11" ht="15.95" customHeight="1">
      <c r="B19" s="58"/>
      <c r="C19" s="53"/>
      <c r="D19" s="24">
        <v>1</v>
      </c>
      <c r="E19" s="19">
        <v>0.66342557965594617</v>
      </c>
      <c r="F19" s="20">
        <v>0.24569932685115931</v>
      </c>
      <c r="G19" s="20">
        <v>0.20231862378459237</v>
      </c>
      <c r="H19" s="20">
        <v>0.40949887808526553</v>
      </c>
      <c r="I19" s="20">
        <v>0.39940164547494389</v>
      </c>
      <c r="J19" s="20">
        <v>0.40725504861630518</v>
      </c>
      <c r="K19" s="20">
        <v>6.6940912490650706E-2</v>
      </c>
    </row>
    <row r="20" spans="1:11" ht="15.95" customHeight="1">
      <c r="B20" s="58"/>
      <c r="C20" s="54" t="s">
        <v>210</v>
      </c>
      <c r="D20" s="21">
        <v>430</v>
      </c>
      <c r="E20" s="22">
        <v>317</v>
      </c>
      <c r="F20" s="23">
        <v>143</v>
      </c>
      <c r="G20" s="23">
        <v>130</v>
      </c>
      <c r="H20" s="23">
        <v>196</v>
      </c>
      <c r="I20" s="23">
        <v>202</v>
      </c>
      <c r="J20" s="23">
        <v>174</v>
      </c>
      <c r="K20" s="23">
        <v>26</v>
      </c>
    </row>
    <row r="21" spans="1:11" ht="15.95" customHeight="1">
      <c r="B21" s="58"/>
      <c r="C21" s="53"/>
      <c r="D21" s="24">
        <v>1</v>
      </c>
      <c r="E21" s="19">
        <v>0.73720930232558135</v>
      </c>
      <c r="F21" s="20">
        <v>0.33255813953488372</v>
      </c>
      <c r="G21" s="20">
        <v>0.30232558139534882</v>
      </c>
      <c r="H21" s="20">
        <v>0.45581395348837211</v>
      </c>
      <c r="I21" s="20">
        <v>0.4697674418604651</v>
      </c>
      <c r="J21" s="20">
        <v>0.40465116279069768</v>
      </c>
      <c r="K21" s="20">
        <v>6.0465116279069767E-2</v>
      </c>
    </row>
    <row r="22" spans="1:11" ht="15.95" customHeight="1">
      <c r="B22" s="58"/>
      <c r="C22" s="54" t="s">
        <v>211</v>
      </c>
      <c r="D22" s="21">
        <v>944</v>
      </c>
      <c r="E22" s="22">
        <v>674</v>
      </c>
      <c r="F22" s="23">
        <v>282</v>
      </c>
      <c r="G22" s="23">
        <v>201</v>
      </c>
      <c r="H22" s="23">
        <v>379</v>
      </c>
      <c r="I22" s="23">
        <v>381</v>
      </c>
      <c r="J22" s="23">
        <v>367</v>
      </c>
      <c r="K22" s="23">
        <v>55</v>
      </c>
    </row>
    <row r="23" spans="1:11" ht="15.95" customHeight="1">
      <c r="B23" s="58"/>
      <c r="C23" s="53"/>
      <c r="D23" s="24">
        <v>1</v>
      </c>
      <c r="E23" s="19">
        <v>0.71398305084745761</v>
      </c>
      <c r="F23" s="20">
        <v>0.29872881355932202</v>
      </c>
      <c r="G23" s="20">
        <v>0.21292372881355931</v>
      </c>
      <c r="H23" s="20">
        <v>0.40148305084745761</v>
      </c>
      <c r="I23" s="20">
        <v>0.40360169491525422</v>
      </c>
      <c r="J23" s="20">
        <v>0.38877118644067798</v>
      </c>
      <c r="K23" s="20">
        <v>5.8262711864406777E-2</v>
      </c>
    </row>
    <row r="24" spans="1:11" ht="15.95" customHeight="1">
      <c r="B24" s="58"/>
      <c r="C24" s="54" t="s">
        <v>212</v>
      </c>
      <c r="D24" s="21">
        <v>3750</v>
      </c>
      <c r="E24" s="22">
        <v>2360</v>
      </c>
      <c r="F24" s="23">
        <v>890</v>
      </c>
      <c r="G24" s="23">
        <v>593</v>
      </c>
      <c r="H24" s="23">
        <v>1725</v>
      </c>
      <c r="I24" s="23">
        <v>1583</v>
      </c>
      <c r="J24" s="23">
        <v>1992</v>
      </c>
      <c r="K24" s="23">
        <v>188</v>
      </c>
    </row>
    <row r="25" spans="1:11" ht="15.95" customHeight="1">
      <c r="B25" s="58"/>
      <c r="C25" s="53"/>
      <c r="D25" s="24">
        <v>1</v>
      </c>
      <c r="E25" s="19">
        <v>0.6293333333333333</v>
      </c>
      <c r="F25" s="20">
        <v>0.23733333333333334</v>
      </c>
      <c r="G25" s="20">
        <v>0.15813333333333332</v>
      </c>
      <c r="H25" s="20">
        <v>0.46</v>
      </c>
      <c r="I25" s="20">
        <v>0.42213333333333336</v>
      </c>
      <c r="J25" s="20">
        <v>0.53120000000000001</v>
      </c>
      <c r="K25" s="20">
        <v>5.0133333333333335E-2</v>
      </c>
    </row>
    <row r="26" spans="1:11" ht="15.95" customHeight="1">
      <c r="B26" s="58"/>
      <c r="C26" s="54" t="s">
        <v>213</v>
      </c>
      <c r="D26" s="21">
        <v>2529</v>
      </c>
      <c r="E26" s="22">
        <v>1824</v>
      </c>
      <c r="F26" s="23">
        <v>654</v>
      </c>
      <c r="G26" s="23">
        <v>284</v>
      </c>
      <c r="H26" s="23">
        <v>535</v>
      </c>
      <c r="I26" s="23">
        <v>470</v>
      </c>
      <c r="J26" s="23">
        <v>567</v>
      </c>
      <c r="K26" s="23">
        <v>190</v>
      </c>
    </row>
    <row r="27" spans="1:11" ht="15.95" customHeight="1">
      <c r="B27" s="58"/>
      <c r="C27" s="53"/>
      <c r="D27" s="24">
        <v>1</v>
      </c>
      <c r="E27" s="19">
        <v>0.72123368920521946</v>
      </c>
      <c r="F27" s="20">
        <v>0.25860023724792408</v>
      </c>
      <c r="G27" s="20">
        <v>0.11229735073151444</v>
      </c>
      <c r="H27" s="20">
        <v>0.21154606563859232</v>
      </c>
      <c r="I27" s="20">
        <v>0.18584420719652037</v>
      </c>
      <c r="J27" s="20">
        <v>0.22419928825622776</v>
      </c>
      <c r="K27" s="20">
        <v>7.5128509292210363E-2</v>
      </c>
    </row>
    <row r="28" spans="1:11" ht="15.95" customHeight="1">
      <c r="B28" s="58"/>
      <c r="C28" s="54" t="s">
        <v>176</v>
      </c>
      <c r="D28" s="21">
        <v>920</v>
      </c>
      <c r="E28" s="22">
        <v>476</v>
      </c>
      <c r="F28" s="23">
        <v>123</v>
      </c>
      <c r="G28" s="23">
        <v>64</v>
      </c>
      <c r="H28" s="23">
        <v>139</v>
      </c>
      <c r="I28" s="23">
        <v>148</v>
      </c>
      <c r="J28" s="23">
        <v>191</v>
      </c>
      <c r="K28" s="23">
        <v>206</v>
      </c>
    </row>
    <row r="29" spans="1:11" ht="15.95" customHeight="1">
      <c r="B29" s="58"/>
      <c r="C29" s="59"/>
      <c r="D29" s="18">
        <v>1</v>
      </c>
      <c r="E29" s="32">
        <v>0.5173913043478261</v>
      </c>
      <c r="F29" s="33">
        <v>0.13369565217391305</v>
      </c>
      <c r="G29" s="33">
        <v>6.9565217391304349E-2</v>
      </c>
      <c r="H29" s="33">
        <v>0.15108695652173912</v>
      </c>
      <c r="I29" s="33">
        <v>0.16086956521739129</v>
      </c>
      <c r="J29" s="33">
        <v>0.20760869565217391</v>
      </c>
      <c r="K29" s="33">
        <v>0.22391304347826088</v>
      </c>
    </row>
    <row r="30" spans="1:11" ht="15.95" customHeight="1">
      <c r="A30" s="38"/>
      <c r="B30" s="41"/>
      <c r="C30" s="47"/>
      <c r="D30" s="42"/>
      <c r="E30" s="42"/>
      <c r="F30" s="42"/>
      <c r="G30" s="42"/>
      <c r="H30" s="42"/>
      <c r="I30" s="42"/>
      <c r="J30" s="42"/>
      <c r="K30" s="42"/>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6310" priority="90" rank="1"/>
  </conditionalFormatting>
  <conditionalFormatting sqref="E11:K11">
    <cfRule type="top10" dxfId="6309" priority="89" rank="1"/>
  </conditionalFormatting>
  <conditionalFormatting sqref="E13:K13">
    <cfRule type="top10" dxfId="6308" priority="88" rank="1"/>
  </conditionalFormatting>
  <conditionalFormatting sqref="E15:K15">
    <cfRule type="top10" dxfId="6307" priority="87" rank="1"/>
  </conditionalFormatting>
  <conditionalFormatting sqref="E17:K17">
    <cfRule type="top10" dxfId="6306" priority="86" rank="1"/>
  </conditionalFormatting>
  <conditionalFormatting sqref="E19:K19">
    <cfRule type="top10" dxfId="6305" priority="85" rank="1"/>
  </conditionalFormatting>
  <conditionalFormatting sqref="E21:K21">
    <cfRule type="top10" dxfId="6304" priority="84" rank="1"/>
  </conditionalFormatting>
  <conditionalFormatting sqref="E23:K23">
    <cfRule type="top10" dxfId="6303" priority="83" rank="1"/>
  </conditionalFormatting>
  <conditionalFormatting sqref="E25:K25">
    <cfRule type="top10" dxfId="6302" priority="82" rank="1"/>
  </conditionalFormatting>
  <conditionalFormatting sqref="E27:K27">
    <cfRule type="top10" dxfId="6301" priority="81" rank="1"/>
  </conditionalFormatting>
  <conditionalFormatting sqref="E29:K29">
    <cfRule type="top10" dxfId="6300" priority="80" rank="1"/>
  </conditionalFormatting>
  <conditionalFormatting sqref="E31:K31">
    <cfRule type="top10" dxfId="6299" priority="78" rank="1"/>
  </conditionalFormatting>
  <conditionalFormatting sqref="E33:K33">
    <cfRule type="top10" dxfId="6298" priority="77" rank="1"/>
  </conditionalFormatting>
  <conditionalFormatting sqref="E35:K35">
    <cfRule type="top10" dxfId="6297" priority="76" rank="1"/>
  </conditionalFormatting>
  <conditionalFormatting sqref="E37:K37">
    <cfRule type="top10" dxfId="6296" priority="75" rank="1"/>
  </conditionalFormatting>
  <conditionalFormatting sqref="E39:K39">
    <cfRule type="top10" dxfId="6295" priority="74" rank="1"/>
  </conditionalFormatting>
  <conditionalFormatting sqref="E41:K41">
    <cfRule type="top10" dxfId="6294" priority="73" rank="1"/>
  </conditionalFormatting>
  <conditionalFormatting sqref="E43:K43">
    <cfRule type="top10" dxfId="6293" priority="72" rank="1"/>
  </conditionalFormatting>
  <conditionalFormatting sqref="E45:K45">
    <cfRule type="top10" dxfId="6292" priority="71" rank="1"/>
  </conditionalFormatting>
  <conditionalFormatting sqref="E47:K47">
    <cfRule type="top10" dxfId="6291" priority="70" rank="1"/>
  </conditionalFormatting>
  <conditionalFormatting sqref="E49:K49">
    <cfRule type="top10" dxfId="6290" priority="69" rank="1"/>
  </conditionalFormatting>
  <conditionalFormatting sqref="E51:K51">
    <cfRule type="top10" dxfId="6289" priority="68" rank="1"/>
  </conditionalFormatting>
  <conditionalFormatting sqref="E53:K53">
    <cfRule type="top10" dxfId="6288" priority="67" rank="1"/>
  </conditionalFormatting>
  <conditionalFormatting sqref="E55:K55">
    <cfRule type="top10" dxfId="6287" priority="66" rank="1"/>
  </conditionalFormatting>
  <conditionalFormatting sqref="E57:K57">
    <cfRule type="top10" dxfId="6286" priority="65" rank="1"/>
  </conditionalFormatting>
  <conditionalFormatting sqref="E59:K59">
    <cfRule type="top10" dxfId="6285" priority="64" rank="1"/>
  </conditionalFormatting>
  <conditionalFormatting sqref="E61:K61">
    <cfRule type="top10" dxfId="6284" priority="63" rank="1"/>
  </conditionalFormatting>
  <conditionalFormatting sqref="E63:K63">
    <cfRule type="top10" dxfId="6283" priority="62" rank="1"/>
  </conditionalFormatting>
  <conditionalFormatting sqref="E65:K65">
    <cfRule type="top10" dxfId="6282" priority="61" rank="1"/>
  </conditionalFormatting>
  <conditionalFormatting sqref="E67:K67">
    <cfRule type="top10" dxfId="6281" priority="60" rank="1"/>
  </conditionalFormatting>
  <conditionalFormatting sqref="E69:K69">
    <cfRule type="top10" dxfId="6280" priority="59" rank="1"/>
  </conditionalFormatting>
  <conditionalFormatting sqref="E71:K71">
    <cfRule type="top10" dxfId="6279" priority="58" rank="1"/>
  </conditionalFormatting>
  <conditionalFormatting sqref="E73:K73">
    <cfRule type="top10" dxfId="6278" priority="57" rank="1"/>
  </conditionalFormatting>
  <conditionalFormatting sqref="E75:K75">
    <cfRule type="top10" dxfId="6277" priority="56" rank="1"/>
  </conditionalFormatting>
  <conditionalFormatting sqref="E77:K77">
    <cfRule type="top10" dxfId="6276" priority="55" rank="1"/>
  </conditionalFormatting>
  <conditionalFormatting sqref="E79:K79">
    <cfRule type="top10" dxfId="6275" priority="54" rank="1"/>
  </conditionalFormatting>
  <conditionalFormatting sqref="E81:K81">
    <cfRule type="top10" dxfId="6274" priority="53" rank="1"/>
  </conditionalFormatting>
  <conditionalFormatting sqref="E83:K83">
    <cfRule type="top10" dxfId="6273" priority="52" rank="1"/>
  </conditionalFormatting>
  <conditionalFormatting sqref="E85:K85">
    <cfRule type="top10" dxfId="6272" priority="51" rank="1"/>
  </conditionalFormatting>
  <conditionalFormatting sqref="E87:K87">
    <cfRule type="top10" dxfId="6271" priority="50" rank="1"/>
  </conditionalFormatting>
  <conditionalFormatting sqref="E89:K89">
    <cfRule type="top10" dxfId="6270" priority="49" rank="1"/>
  </conditionalFormatting>
  <conditionalFormatting sqref="E91:K91">
    <cfRule type="top10" dxfId="6269" priority="48" rank="1"/>
  </conditionalFormatting>
  <conditionalFormatting sqref="E93:K93">
    <cfRule type="top10" dxfId="6268" priority="47" rank="1"/>
  </conditionalFormatting>
  <conditionalFormatting sqref="E95:K95">
    <cfRule type="top10" dxfId="6267" priority="46" rank="1"/>
  </conditionalFormatting>
  <conditionalFormatting sqref="E97:K97">
    <cfRule type="top10" dxfId="6266" priority="45" rank="1"/>
  </conditionalFormatting>
  <conditionalFormatting sqref="E99:K99">
    <cfRule type="top10" dxfId="6265" priority="44" rank="1"/>
  </conditionalFormatting>
  <conditionalFormatting sqref="E101:K101">
    <cfRule type="top10" dxfId="6264" priority="43" rank="1"/>
  </conditionalFormatting>
  <conditionalFormatting sqref="E103:K103">
    <cfRule type="top10" dxfId="6263" priority="42" rank="1"/>
  </conditionalFormatting>
  <conditionalFormatting sqref="E105:K105">
    <cfRule type="top10" dxfId="6262" priority="41" rank="1"/>
  </conditionalFormatting>
  <conditionalFormatting sqref="E107:K107">
    <cfRule type="top10" dxfId="6261" priority="40" rank="1"/>
  </conditionalFormatting>
  <conditionalFormatting sqref="E109:K109">
    <cfRule type="top10" dxfId="6260" priority="39" rank="1"/>
  </conditionalFormatting>
  <conditionalFormatting sqref="E111:K111">
    <cfRule type="top10" dxfId="6259" priority="38" rank="1"/>
  </conditionalFormatting>
  <conditionalFormatting sqref="E113:K113">
    <cfRule type="top10" dxfId="6258" priority="37" rank="1"/>
  </conditionalFormatting>
  <conditionalFormatting sqref="E115:K115">
    <cfRule type="top10" dxfId="6257" priority="36" rank="1"/>
  </conditionalFormatting>
  <conditionalFormatting sqref="E117:K117">
    <cfRule type="top10" dxfId="6256" priority="35" rank="1"/>
  </conditionalFormatting>
  <conditionalFormatting sqref="E119:K119">
    <cfRule type="top10" dxfId="6255" priority="34" rank="1"/>
  </conditionalFormatting>
  <conditionalFormatting sqref="E121:K121">
    <cfRule type="top10" dxfId="6254" priority="33" rank="1"/>
  </conditionalFormatting>
  <conditionalFormatting sqref="E123:K123">
    <cfRule type="top10" dxfId="6253" priority="32" rank="1"/>
  </conditionalFormatting>
  <conditionalFormatting sqref="E125:K125">
    <cfRule type="top10" dxfId="6252" priority="31" rank="1"/>
  </conditionalFormatting>
  <conditionalFormatting sqref="E127:K127">
    <cfRule type="top10" dxfId="6251" priority="30" rank="1"/>
  </conditionalFormatting>
  <conditionalFormatting sqref="E129:K129">
    <cfRule type="top10" dxfId="6250" priority="29" rank="1"/>
  </conditionalFormatting>
  <conditionalFormatting sqref="E131:K131">
    <cfRule type="top10" dxfId="6249" priority="28" rank="1"/>
  </conditionalFormatting>
  <conditionalFormatting sqref="E133:K133">
    <cfRule type="top10" dxfId="6248" priority="27" rank="1"/>
  </conditionalFormatting>
  <conditionalFormatting sqref="E135:K135">
    <cfRule type="top10" dxfId="6247" priority="26" rank="1"/>
  </conditionalFormatting>
  <conditionalFormatting sqref="E137:K137">
    <cfRule type="top10" dxfId="6246" priority="25" rank="1"/>
  </conditionalFormatting>
  <conditionalFormatting sqref="E139:K139">
    <cfRule type="top10" dxfId="6245" priority="24" rank="1"/>
  </conditionalFormatting>
  <conditionalFormatting sqref="E141:K141">
    <cfRule type="top10" dxfId="6244" priority="23" rank="1"/>
  </conditionalFormatting>
  <conditionalFormatting sqref="E143:K143">
    <cfRule type="top10" dxfId="6243" priority="22" rank="1"/>
  </conditionalFormatting>
  <conditionalFormatting sqref="E145:K145">
    <cfRule type="top10" dxfId="6242" priority="21" rank="1"/>
  </conditionalFormatting>
  <conditionalFormatting sqref="E147:K147">
    <cfRule type="top10" dxfId="6241" priority="20" rank="1"/>
  </conditionalFormatting>
  <conditionalFormatting sqref="E149:K149">
    <cfRule type="top10" dxfId="6240" priority="19" rank="1"/>
  </conditionalFormatting>
  <conditionalFormatting sqref="E151:K151">
    <cfRule type="top10" dxfId="6239" priority="18" rank="1"/>
  </conditionalFormatting>
  <conditionalFormatting sqref="E153:K153">
    <cfRule type="top10" dxfId="6238" priority="17" rank="1"/>
  </conditionalFormatting>
  <conditionalFormatting sqref="E155:K155">
    <cfRule type="top10" dxfId="6237" priority="16" rank="1"/>
  </conditionalFormatting>
  <conditionalFormatting sqref="E157:K157">
    <cfRule type="top10" dxfId="6236" priority="15" rank="1"/>
  </conditionalFormatting>
  <conditionalFormatting sqref="E159:K159">
    <cfRule type="top10" dxfId="6235" priority="14" rank="1"/>
  </conditionalFormatting>
  <conditionalFormatting sqref="E161:K161">
    <cfRule type="top10" dxfId="6234" priority="13" rank="1"/>
  </conditionalFormatting>
  <conditionalFormatting sqref="E163:K163">
    <cfRule type="top10" dxfId="6233" priority="12" rank="1"/>
  </conditionalFormatting>
  <conditionalFormatting sqref="E165:K165">
    <cfRule type="top10" dxfId="6232" priority="11" rank="1"/>
  </conditionalFormatting>
  <conditionalFormatting sqref="E167:K167">
    <cfRule type="top10" dxfId="6231" priority="10" rank="1"/>
  </conditionalFormatting>
  <conditionalFormatting sqref="E169:K169">
    <cfRule type="top10" dxfId="6230" priority="9" rank="1"/>
  </conditionalFormatting>
  <conditionalFormatting sqref="E171:K171">
    <cfRule type="top10" dxfId="6229" priority="8" rank="1"/>
  </conditionalFormatting>
  <conditionalFormatting sqref="E173:K173">
    <cfRule type="top10" dxfId="6228" priority="7" rank="1"/>
  </conditionalFormatting>
  <conditionalFormatting sqref="E175:K175">
    <cfRule type="top10" dxfId="6227" priority="6" rank="1"/>
  </conditionalFormatting>
  <conditionalFormatting sqref="E177:K177">
    <cfRule type="top10" dxfId="6226" priority="5" rank="1"/>
  </conditionalFormatting>
  <conditionalFormatting sqref="E179:K179">
    <cfRule type="top10" dxfId="6225" priority="4" rank="1"/>
  </conditionalFormatting>
  <conditionalFormatting sqref="E181:K181">
    <cfRule type="top10" dxfId="6224" priority="3" rank="1"/>
  </conditionalFormatting>
  <conditionalFormatting sqref="E183:K183">
    <cfRule type="top10" dxfId="6223" priority="2" rank="1"/>
  </conditionalFormatting>
  <conditionalFormatting sqref="E185:K185">
    <cfRule type="top10" dxfId="622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312</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0.01</v>
      </c>
      <c r="T9" s="33">
        <v>6.4712041884816759E-2</v>
      </c>
    </row>
    <row r="10" spans="1:20" ht="15.95" customHeight="1">
      <c r="B10" s="57" t="s">
        <v>485</v>
      </c>
      <c r="C10" s="52" t="s">
        <v>214</v>
      </c>
      <c r="D10" s="34">
        <v>2341</v>
      </c>
      <c r="E10" s="35">
        <v>456</v>
      </c>
      <c r="F10" s="36">
        <v>290</v>
      </c>
      <c r="G10" s="36">
        <v>99</v>
      </c>
      <c r="H10" s="36">
        <v>143</v>
      </c>
      <c r="I10" s="36">
        <v>297</v>
      </c>
      <c r="J10" s="36">
        <v>668</v>
      </c>
      <c r="K10" s="36">
        <v>80</v>
      </c>
      <c r="L10" s="36">
        <v>191</v>
      </c>
      <c r="M10" s="36">
        <v>53</v>
      </c>
      <c r="N10" s="36">
        <v>243</v>
      </c>
      <c r="O10" s="36">
        <v>583</v>
      </c>
      <c r="P10" s="36">
        <v>116</v>
      </c>
      <c r="Q10" s="36">
        <v>579</v>
      </c>
      <c r="R10" s="36">
        <v>288</v>
      </c>
      <c r="S10" s="36">
        <v>24</v>
      </c>
      <c r="T10" s="36">
        <v>150</v>
      </c>
    </row>
    <row r="11" spans="1:20" ht="15.95" customHeight="1">
      <c r="B11" s="58"/>
      <c r="C11" s="53"/>
      <c r="D11" s="18">
        <v>1</v>
      </c>
      <c r="E11" s="19">
        <v>0.19478855190089706</v>
      </c>
      <c r="F11" s="20">
        <v>0.12387868432293891</v>
      </c>
      <c r="G11" s="20">
        <v>4.2289619820589493E-2</v>
      </c>
      <c r="H11" s="20">
        <v>6.1085006407518155E-2</v>
      </c>
      <c r="I11" s="20">
        <v>0.12686885946176849</v>
      </c>
      <c r="J11" s="20">
        <v>0.28534814181973517</v>
      </c>
      <c r="K11" s="20">
        <v>3.4173430158052118E-2</v>
      </c>
      <c r="L11" s="20">
        <v>8.1589064502349429E-2</v>
      </c>
      <c r="M11" s="20">
        <v>2.2639897479709525E-2</v>
      </c>
      <c r="N11" s="20">
        <v>0.10380179410508329</v>
      </c>
      <c r="O11" s="20">
        <v>0.2490388722768048</v>
      </c>
      <c r="P11" s="20">
        <v>4.9551473729175566E-2</v>
      </c>
      <c r="Q11" s="20">
        <v>0.24733020076890219</v>
      </c>
      <c r="R11" s="20">
        <v>0.12302434856898761</v>
      </c>
      <c r="S11" s="20">
        <v>0.01</v>
      </c>
      <c r="T11" s="20">
        <v>6.4075181546347712E-2</v>
      </c>
    </row>
    <row r="12" spans="1:20" ht="15.95" customHeight="1">
      <c r="B12" s="58"/>
      <c r="C12" s="54" t="s">
        <v>215</v>
      </c>
      <c r="D12" s="21">
        <v>2293</v>
      </c>
      <c r="E12" s="22">
        <v>393</v>
      </c>
      <c r="F12" s="23">
        <v>292</v>
      </c>
      <c r="G12" s="23">
        <v>96</v>
      </c>
      <c r="H12" s="23">
        <v>131</v>
      </c>
      <c r="I12" s="23">
        <v>373</v>
      </c>
      <c r="J12" s="23">
        <v>497</v>
      </c>
      <c r="K12" s="23">
        <v>70</v>
      </c>
      <c r="L12" s="23">
        <v>179</v>
      </c>
      <c r="M12" s="23">
        <v>50</v>
      </c>
      <c r="N12" s="23">
        <v>228</v>
      </c>
      <c r="O12" s="23">
        <v>588</v>
      </c>
      <c r="P12" s="23">
        <v>153</v>
      </c>
      <c r="Q12" s="23">
        <v>537</v>
      </c>
      <c r="R12" s="23">
        <v>297</v>
      </c>
      <c r="S12" s="23">
        <v>27</v>
      </c>
      <c r="T12" s="23">
        <v>156</v>
      </c>
    </row>
    <row r="13" spans="1:20" ht="15.95" customHeight="1">
      <c r="B13" s="58"/>
      <c r="C13" s="53"/>
      <c r="D13" s="24">
        <v>1</v>
      </c>
      <c r="E13" s="19">
        <v>0.17139119058002616</v>
      </c>
      <c r="F13" s="20">
        <v>0.12734409071085914</v>
      </c>
      <c r="G13" s="20">
        <v>4.1866550370693416E-2</v>
      </c>
      <c r="H13" s="20">
        <v>5.7130396860008724E-2</v>
      </c>
      <c r="I13" s="20">
        <v>0.16266899258613171</v>
      </c>
      <c r="J13" s="20">
        <v>0.21674662014827736</v>
      </c>
      <c r="K13" s="20">
        <v>3.0527692978630616E-2</v>
      </c>
      <c r="L13" s="20">
        <v>7.8063672045355428E-2</v>
      </c>
      <c r="M13" s="20">
        <v>2.1805494984736152E-2</v>
      </c>
      <c r="N13" s="20">
        <v>9.9433057130396865E-2</v>
      </c>
      <c r="O13" s="20">
        <v>0.25643262102049719</v>
      </c>
      <c r="P13" s="20">
        <v>6.6724814653292636E-2</v>
      </c>
      <c r="Q13" s="20">
        <v>0.2341910161360663</v>
      </c>
      <c r="R13" s="20">
        <v>0.12952464020933274</v>
      </c>
      <c r="S13" s="20">
        <v>1.2E-2</v>
      </c>
      <c r="T13" s="20">
        <v>6.8033144352376798E-2</v>
      </c>
    </row>
    <row r="14" spans="1:20" ht="15.95" customHeight="1">
      <c r="B14" s="58"/>
      <c r="C14" s="54" t="s">
        <v>216</v>
      </c>
      <c r="D14" s="21">
        <v>2507</v>
      </c>
      <c r="E14" s="22">
        <v>541</v>
      </c>
      <c r="F14" s="23">
        <v>318</v>
      </c>
      <c r="G14" s="23">
        <v>109</v>
      </c>
      <c r="H14" s="23">
        <v>147</v>
      </c>
      <c r="I14" s="23">
        <v>392</v>
      </c>
      <c r="J14" s="23">
        <v>495</v>
      </c>
      <c r="K14" s="23">
        <v>93</v>
      </c>
      <c r="L14" s="23">
        <v>222</v>
      </c>
      <c r="M14" s="23">
        <v>58</v>
      </c>
      <c r="N14" s="23">
        <v>262</v>
      </c>
      <c r="O14" s="23">
        <v>632</v>
      </c>
      <c r="P14" s="23">
        <v>144</v>
      </c>
      <c r="Q14" s="23">
        <v>543</v>
      </c>
      <c r="R14" s="23">
        <v>354</v>
      </c>
      <c r="S14" s="23">
        <v>27</v>
      </c>
      <c r="T14" s="23">
        <v>180</v>
      </c>
    </row>
    <row r="15" spans="1:20" ht="15.95" customHeight="1">
      <c r="B15" s="58"/>
      <c r="C15" s="53"/>
      <c r="D15" s="24">
        <v>1</v>
      </c>
      <c r="E15" s="19">
        <v>0.21579577183885121</v>
      </c>
      <c r="F15" s="20">
        <v>0.1268448344635022</v>
      </c>
      <c r="G15" s="20">
        <v>4.3478260869565216E-2</v>
      </c>
      <c r="H15" s="20">
        <v>5.8635819704826488E-2</v>
      </c>
      <c r="I15" s="20">
        <v>0.15636218587953729</v>
      </c>
      <c r="J15" s="20">
        <v>0.1974471479856402</v>
      </c>
      <c r="K15" s="20">
        <v>3.7096130833665739E-2</v>
      </c>
      <c r="L15" s="20">
        <v>8.8552054248105305E-2</v>
      </c>
      <c r="M15" s="20">
        <v>2.3135221380135622E-2</v>
      </c>
      <c r="N15" s="20">
        <v>0.10450737933785401</v>
      </c>
      <c r="O15" s="20">
        <v>0.25209413641802952</v>
      </c>
      <c r="P15" s="20">
        <v>5.7439170323095333E-2</v>
      </c>
      <c r="Q15" s="20">
        <v>0.21659353809333864</v>
      </c>
      <c r="R15" s="20">
        <v>0.14120462704427603</v>
      </c>
      <c r="S15" s="20">
        <v>1.0999999999999999E-2</v>
      </c>
      <c r="T15" s="20">
        <v>7.1798962903869168E-2</v>
      </c>
    </row>
    <row r="16" spans="1:20" ht="15.95" customHeight="1">
      <c r="B16" s="58"/>
      <c r="C16" s="54" t="s">
        <v>217</v>
      </c>
      <c r="D16" s="21">
        <v>777</v>
      </c>
      <c r="E16" s="22">
        <v>164</v>
      </c>
      <c r="F16" s="23">
        <v>98</v>
      </c>
      <c r="G16" s="23">
        <v>25</v>
      </c>
      <c r="H16" s="23">
        <v>42</v>
      </c>
      <c r="I16" s="23">
        <v>106</v>
      </c>
      <c r="J16" s="23">
        <v>211</v>
      </c>
      <c r="K16" s="23">
        <v>41</v>
      </c>
      <c r="L16" s="23">
        <v>58</v>
      </c>
      <c r="M16" s="23">
        <v>12</v>
      </c>
      <c r="N16" s="23">
        <v>95</v>
      </c>
      <c r="O16" s="23">
        <v>188</v>
      </c>
      <c r="P16" s="23">
        <v>57</v>
      </c>
      <c r="Q16" s="23">
        <v>168</v>
      </c>
      <c r="R16" s="23">
        <v>115</v>
      </c>
      <c r="S16" s="23">
        <v>8</v>
      </c>
      <c r="T16" s="23">
        <v>48</v>
      </c>
    </row>
    <row r="17" spans="1:20" ht="15.95" customHeight="1">
      <c r="B17" s="58"/>
      <c r="C17" s="53"/>
      <c r="D17" s="24">
        <v>1</v>
      </c>
      <c r="E17" s="19">
        <v>0.21106821106821108</v>
      </c>
      <c r="F17" s="20">
        <v>0.12612612612612611</v>
      </c>
      <c r="G17" s="20">
        <v>3.2175032175032175E-2</v>
      </c>
      <c r="H17" s="20">
        <v>5.4054054054054057E-2</v>
      </c>
      <c r="I17" s="20">
        <v>0.13642213642213641</v>
      </c>
      <c r="J17" s="20">
        <v>0.27155727155727155</v>
      </c>
      <c r="K17" s="20">
        <v>5.276705276705277E-2</v>
      </c>
      <c r="L17" s="20">
        <v>7.4646074646074645E-2</v>
      </c>
      <c r="M17" s="20">
        <v>1.5444015444015444E-2</v>
      </c>
      <c r="N17" s="20">
        <v>0.12226512226512226</v>
      </c>
      <c r="O17" s="20">
        <v>0.24195624195624196</v>
      </c>
      <c r="P17" s="20">
        <v>7.3359073359073365E-2</v>
      </c>
      <c r="Q17" s="20">
        <v>0.21621621621621623</v>
      </c>
      <c r="R17" s="20">
        <v>0.148005148005148</v>
      </c>
      <c r="S17" s="20">
        <v>0.01</v>
      </c>
      <c r="T17" s="20">
        <v>6.1776061776061778E-2</v>
      </c>
    </row>
    <row r="18" spans="1:20" ht="15.95" customHeight="1">
      <c r="B18" s="58"/>
      <c r="C18" s="54" t="s">
        <v>218</v>
      </c>
      <c r="D18" s="21">
        <v>2484</v>
      </c>
      <c r="E18" s="22">
        <v>552</v>
      </c>
      <c r="F18" s="23">
        <v>294</v>
      </c>
      <c r="G18" s="23">
        <v>109</v>
      </c>
      <c r="H18" s="23">
        <v>167</v>
      </c>
      <c r="I18" s="23">
        <v>321</v>
      </c>
      <c r="J18" s="23">
        <v>617</v>
      </c>
      <c r="K18" s="23">
        <v>103</v>
      </c>
      <c r="L18" s="23">
        <v>220</v>
      </c>
      <c r="M18" s="23">
        <v>55</v>
      </c>
      <c r="N18" s="23">
        <v>271</v>
      </c>
      <c r="O18" s="23">
        <v>595</v>
      </c>
      <c r="P18" s="23">
        <v>172</v>
      </c>
      <c r="Q18" s="23">
        <v>541</v>
      </c>
      <c r="R18" s="23">
        <v>303</v>
      </c>
      <c r="S18" s="23">
        <v>21</v>
      </c>
      <c r="T18" s="23">
        <v>145</v>
      </c>
    </row>
    <row r="19" spans="1:20" ht="15.95" customHeight="1">
      <c r="B19" s="58"/>
      <c r="C19" s="53"/>
      <c r="D19" s="24">
        <v>1</v>
      </c>
      <c r="E19" s="19">
        <v>0.22222222222222221</v>
      </c>
      <c r="F19" s="20">
        <v>0.11835748792270531</v>
      </c>
      <c r="G19" s="20">
        <v>4.3880837359098229E-2</v>
      </c>
      <c r="H19" s="20">
        <v>6.7230273752012876E-2</v>
      </c>
      <c r="I19" s="20">
        <v>0.12922705314009661</v>
      </c>
      <c r="J19" s="20">
        <v>0.24838969404186795</v>
      </c>
      <c r="K19" s="20">
        <v>4.1465378421900158E-2</v>
      </c>
      <c r="L19" s="20">
        <v>8.8566827697262485E-2</v>
      </c>
      <c r="M19" s="20">
        <v>2.2141706924315621E-2</v>
      </c>
      <c r="N19" s="20">
        <v>0.10909822866344605</v>
      </c>
      <c r="O19" s="20">
        <v>0.23953301127214172</v>
      </c>
      <c r="P19" s="20">
        <v>6.9243156199677941E-2</v>
      </c>
      <c r="Q19" s="20">
        <v>0.21779388083735909</v>
      </c>
      <c r="R19" s="20">
        <v>0.12198067632850242</v>
      </c>
      <c r="S19" s="20">
        <v>8.0000000000000002E-3</v>
      </c>
      <c r="T19" s="20">
        <v>5.8373590982286637E-2</v>
      </c>
    </row>
    <row r="20" spans="1:20" ht="15.95" customHeight="1">
      <c r="B20" s="58"/>
      <c r="C20" s="54" t="s">
        <v>219</v>
      </c>
      <c r="D20" s="21">
        <v>713</v>
      </c>
      <c r="E20" s="22">
        <v>143</v>
      </c>
      <c r="F20" s="23">
        <v>80</v>
      </c>
      <c r="G20" s="23">
        <v>36</v>
      </c>
      <c r="H20" s="23">
        <v>44</v>
      </c>
      <c r="I20" s="23">
        <v>90</v>
      </c>
      <c r="J20" s="23">
        <v>195</v>
      </c>
      <c r="K20" s="23">
        <v>29</v>
      </c>
      <c r="L20" s="23">
        <v>52</v>
      </c>
      <c r="M20" s="23">
        <v>18</v>
      </c>
      <c r="N20" s="23">
        <v>71</v>
      </c>
      <c r="O20" s="23">
        <v>172</v>
      </c>
      <c r="P20" s="23">
        <v>55</v>
      </c>
      <c r="Q20" s="23">
        <v>170</v>
      </c>
      <c r="R20" s="23">
        <v>96</v>
      </c>
      <c r="S20" s="23">
        <v>7</v>
      </c>
      <c r="T20" s="23">
        <v>54</v>
      </c>
    </row>
    <row r="21" spans="1:20" ht="15.95" customHeight="1">
      <c r="B21" s="58"/>
      <c r="C21" s="53"/>
      <c r="D21" s="24">
        <v>1</v>
      </c>
      <c r="E21" s="19">
        <v>0.2005610098176718</v>
      </c>
      <c r="F21" s="20">
        <v>0.11220196353436185</v>
      </c>
      <c r="G21" s="20">
        <v>5.0490883590462832E-2</v>
      </c>
      <c r="H21" s="20">
        <v>6.1711079943899017E-2</v>
      </c>
      <c r="I21" s="20">
        <v>0.12622720897615708</v>
      </c>
      <c r="J21" s="20">
        <v>0.27349228611500703</v>
      </c>
      <c r="K21" s="20">
        <v>4.067321178120617E-2</v>
      </c>
      <c r="L21" s="20">
        <v>7.2931276297335201E-2</v>
      </c>
      <c r="M21" s="20">
        <v>2.5245441795231416E-2</v>
      </c>
      <c r="N21" s="20">
        <v>9.957924263674614E-2</v>
      </c>
      <c r="O21" s="20">
        <v>0.24123422159887797</v>
      </c>
      <c r="P21" s="20">
        <v>7.7138849929873771E-2</v>
      </c>
      <c r="Q21" s="20">
        <v>0.23842917251051893</v>
      </c>
      <c r="R21" s="20">
        <v>0.13464235624123422</v>
      </c>
      <c r="S21" s="20">
        <v>0.01</v>
      </c>
      <c r="T21" s="20">
        <v>7.5736325385694248E-2</v>
      </c>
    </row>
    <row r="22" spans="1:20" ht="15.95" customHeight="1">
      <c r="B22" s="58"/>
      <c r="C22" s="54" t="s">
        <v>220</v>
      </c>
      <c r="D22" s="21">
        <v>3419</v>
      </c>
      <c r="E22" s="22">
        <v>867</v>
      </c>
      <c r="F22" s="23">
        <v>385</v>
      </c>
      <c r="G22" s="23">
        <v>139</v>
      </c>
      <c r="H22" s="23">
        <v>189</v>
      </c>
      <c r="I22" s="23">
        <v>471</v>
      </c>
      <c r="J22" s="23">
        <v>745</v>
      </c>
      <c r="K22" s="23">
        <v>145</v>
      </c>
      <c r="L22" s="23">
        <v>296</v>
      </c>
      <c r="M22" s="23">
        <v>74</v>
      </c>
      <c r="N22" s="23">
        <v>343</v>
      </c>
      <c r="O22" s="23">
        <v>849</v>
      </c>
      <c r="P22" s="23">
        <v>243</v>
      </c>
      <c r="Q22" s="23">
        <v>730</v>
      </c>
      <c r="R22" s="23">
        <v>449</v>
      </c>
      <c r="S22" s="23">
        <v>26</v>
      </c>
      <c r="T22" s="23">
        <v>188</v>
      </c>
    </row>
    <row r="23" spans="1:20" ht="15.95" customHeight="1">
      <c r="B23" s="58"/>
      <c r="C23" s="53"/>
      <c r="D23" s="24">
        <v>1</v>
      </c>
      <c r="E23" s="19">
        <v>0.25358291898215851</v>
      </c>
      <c r="F23" s="20">
        <v>0.11260602515355367</v>
      </c>
      <c r="G23" s="20">
        <v>4.0655162328166128E-2</v>
      </c>
      <c r="H23" s="20">
        <v>5.5279321439017259E-2</v>
      </c>
      <c r="I23" s="20">
        <v>0.1377595788242176</v>
      </c>
      <c r="J23" s="20">
        <v>0.21789997075168177</v>
      </c>
      <c r="K23" s="20">
        <v>4.2410061421468269E-2</v>
      </c>
      <c r="L23" s="20">
        <v>8.6575021936238672E-2</v>
      </c>
      <c r="M23" s="20">
        <v>2.1643755484059668E-2</v>
      </c>
      <c r="N23" s="20">
        <v>0.10032173150043873</v>
      </c>
      <c r="O23" s="20">
        <v>0.24831822170225212</v>
      </c>
      <c r="P23" s="20">
        <v>7.1073413278736466E-2</v>
      </c>
      <c r="Q23" s="20">
        <v>0.21351272301842644</v>
      </c>
      <c r="R23" s="20">
        <v>0.1313249488154431</v>
      </c>
      <c r="S23" s="20">
        <v>8.0000000000000002E-3</v>
      </c>
      <c r="T23" s="20">
        <v>5.4986838256800237E-2</v>
      </c>
    </row>
    <row r="24" spans="1:20" ht="15.95" customHeight="1">
      <c r="B24" s="58"/>
      <c r="C24" s="54" t="s">
        <v>106</v>
      </c>
      <c r="D24" s="21">
        <v>292</v>
      </c>
      <c r="E24" s="22">
        <v>72</v>
      </c>
      <c r="F24" s="23">
        <v>29</v>
      </c>
      <c r="G24" s="23">
        <v>9</v>
      </c>
      <c r="H24" s="23">
        <v>19</v>
      </c>
      <c r="I24" s="23">
        <v>31</v>
      </c>
      <c r="J24" s="23">
        <v>96</v>
      </c>
      <c r="K24" s="23">
        <v>8</v>
      </c>
      <c r="L24" s="23">
        <v>23</v>
      </c>
      <c r="M24" s="23">
        <v>3</v>
      </c>
      <c r="N24" s="23">
        <v>22</v>
      </c>
      <c r="O24" s="23">
        <v>73</v>
      </c>
      <c r="P24" s="23">
        <v>13</v>
      </c>
      <c r="Q24" s="23">
        <v>59</v>
      </c>
      <c r="R24" s="23">
        <v>45</v>
      </c>
      <c r="S24" s="23">
        <v>5</v>
      </c>
      <c r="T24" s="23">
        <v>22</v>
      </c>
    </row>
    <row r="25" spans="1:20" ht="15.95" customHeight="1">
      <c r="B25" s="58"/>
      <c r="C25" s="53"/>
      <c r="D25" s="24">
        <v>1</v>
      </c>
      <c r="E25" s="19">
        <v>0.24657534246575341</v>
      </c>
      <c r="F25" s="20">
        <v>9.9315068493150679E-2</v>
      </c>
      <c r="G25" s="20">
        <v>3.0821917808219176E-2</v>
      </c>
      <c r="H25" s="20">
        <v>6.5068493150684928E-2</v>
      </c>
      <c r="I25" s="20">
        <v>0.10616438356164383</v>
      </c>
      <c r="J25" s="20">
        <v>0.32876712328767121</v>
      </c>
      <c r="K25" s="20">
        <v>2.7397260273972601E-2</v>
      </c>
      <c r="L25" s="20">
        <v>7.8767123287671229E-2</v>
      </c>
      <c r="M25" s="20">
        <v>1.0273972602739725E-2</v>
      </c>
      <c r="N25" s="20">
        <v>7.5342465753424653E-2</v>
      </c>
      <c r="O25" s="20">
        <v>0.25</v>
      </c>
      <c r="P25" s="20">
        <v>4.4520547945205477E-2</v>
      </c>
      <c r="Q25" s="20">
        <v>0.20205479452054795</v>
      </c>
      <c r="R25" s="20">
        <v>0.1541095890410959</v>
      </c>
      <c r="S25" s="20">
        <v>1.7000000000000001E-2</v>
      </c>
      <c r="T25" s="20">
        <v>7.5342465753424653E-2</v>
      </c>
    </row>
    <row r="26" spans="1:20" ht="15.95" customHeight="1">
      <c r="B26" s="58"/>
      <c r="C26" s="54" t="s">
        <v>213</v>
      </c>
      <c r="D26" s="21">
        <v>4031</v>
      </c>
      <c r="E26" s="22">
        <v>935</v>
      </c>
      <c r="F26" s="23">
        <v>431</v>
      </c>
      <c r="G26" s="23">
        <v>152</v>
      </c>
      <c r="H26" s="23">
        <v>153</v>
      </c>
      <c r="I26" s="23">
        <v>444</v>
      </c>
      <c r="J26" s="23">
        <v>1033</v>
      </c>
      <c r="K26" s="23">
        <v>145</v>
      </c>
      <c r="L26" s="23">
        <v>311</v>
      </c>
      <c r="M26" s="23">
        <v>64</v>
      </c>
      <c r="N26" s="23">
        <v>222</v>
      </c>
      <c r="O26" s="23">
        <v>890</v>
      </c>
      <c r="P26" s="23">
        <v>121</v>
      </c>
      <c r="Q26" s="23">
        <v>761</v>
      </c>
      <c r="R26" s="23">
        <v>486</v>
      </c>
      <c r="S26" s="23">
        <v>47</v>
      </c>
      <c r="T26" s="23">
        <v>226</v>
      </c>
    </row>
    <row r="27" spans="1:20" ht="15.95" customHeight="1">
      <c r="B27" s="58"/>
      <c r="C27" s="53"/>
      <c r="D27" s="24">
        <v>1</v>
      </c>
      <c r="E27" s="19">
        <v>0.23195236913917142</v>
      </c>
      <c r="F27" s="20">
        <v>0.10692135946415282</v>
      </c>
      <c r="G27" s="20">
        <v>3.7707764822624661E-2</v>
      </c>
      <c r="H27" s="20">
        <v>3.7955842222773505E-2</v>
      </c>
      <c r="I27" s="20">
        <v>0.11014636566608782</v>
      </c>
      <c r="J27" s="20">
        <v>0.25626395435375837</v>
      </c>
      <c r="K27" s="20">
        <v>3.5971223021582732E-2</v>
      </c>
      <c r="L27" s="20">
        <v>7.7152071446291243E-2</v>
      </c>
      <c r="M27" s="20">
        <v>1.5876953609526172E-2</v>
      </c>
      <c r="N27" s="20">
        <v>5.507318283304391E-2</v>
      </c>
      <c r="O27" s="20">
        <v>0.22078888613247333</v>
      </c>
      <c r="P27" s="20">
        <v>3.0017365418010419E-2</v>
      </c>
      <c r="Q27" s="20">
        <v>0.18878690151327215</v>
      </c>
      <c r="R27" s="20">
        <v>0.12056561647233938</v>
      </c>
      <c r="S27" s="20">
        <v>1.2E-2</v>
      </c>
      <c r="T27" s="20">
        <v>5.6065492433639293E-2</v>
      </c>
    </row>
    <row r="28" spans="1:20" ht="15.95" customHeight="1">
      <c r="B28" s="58"/>
      <c r="C28" s="54" t="s">
        <v>176</v>
      </c>
      <c r="D28" s="21">
        <v>1549</v>
      </c>
      <c r="E28" s="22">
        <v>362</v>
      </c>
      <c r="F28" s="23">
        <v>158</v>
      </c>
      <c r="G28" s="23">
        <v>55</v>
      </c>
      <c r="H28" s="23">
        <v>69</v>
      </c>
      <c r="I28" s="23">
        <v>143</v>
      </c>
      <c r="J28" s="23">
        <v>568</v>
      </c>
      <c r="K28" s="23">
        <v>52</v>
      </c>
      <c r="L28" s="23">
        <v>123</v>
      </c>
      <c r="M28" s="23">
        <v>23</v>
      </c>
      <c r="N28" s="23">
        <v>99</v>
      </c>
      <c r="O28" s="23">
        <v>291</v>
      </c>
      <c r="P28" s="23">
        <v>40</v>
      </c>
      <c r="Q28" s="23">
        <v>296</v>
      </c>
      <c r="R28" s="23">
        <v>167</v>
      </c>
      <c r="S28" s="23">
        <v>25</v>
      </c>
      <c r="T28" s="23">
        <v>76</v>
      </c>
    </row>
    <row r="29" spans="1:20" ht="15.95" customHeight="1">
      <c r="B29" s="58"/>
      <c r="C29" s="59"/>
      <c r="D29" s="18">
        <v>1</v>
      </c>
      <c r="E29" s="32">
        <v>0.23369916074887023</v>
      </c>
      <c r="F29" s="33">
        <v>0.10200129115558425</v>
      </c>
      <c r="G29" s="33">
        <v>3.5506778566817304E-2</v>
      </c>
      <c r="H29" s="33">
        <v>4.4544867656552613E-2</v>
      </c>
      <c r="I29" s="33">
        <v>9.2317624273724988E-2</v>
      </c>
      <c r="J29" s="33">
        <v>0.36668818592640412</v>
      </c>
      <c r="K29" s="33">
        <v>3.3570045190445451E-2</v>
      </c>
      <c r="L29" s="33">
        <v>7.9406068431245966E-2</v>
      </c>
      <c r="M29" s="33">
        <v>1.4848289218850872E-2</v>
      </c>
      <c r="N29" s="33">
        <v>6.3912201420271139E-2</v>
      </c>
      <c r="O29" s="33">
        <v>0.18786313750806971</v>
      </c>
      <c r="P29" s="33">
        <v>2.5823111684958037E-2</v>
      </c>
      <c r="Q29" s="33">
        <v>0.19109102646868947</v>
      </c>
      <c r="R29" s="33">
        <v>0.1078114912846998</v>
      </c>
      <c r="S29" s="33">
        <v>1.6E-2</v>
      </c>
      <c r="T29" s="33">
        <v>4.9063912201420271E-2</v>
      </c>
    </row>
    <row r="30" spans="1:20" ht="15.95" customHeight="1">
      <c r="A30" s="38"/>
      <c r="B30" s="41"/>
      <c r="C30" s="47"/>
      <c r="D30" s="42"/>
      <c r="E30" s="42"/>
      <c r="F30" s="42"/>
      <c r="G30" s="42"/>
      <c r="H30" s="42"/>
      <c r="I30" s="42"/>
      <c r="J30" s="42"/>
      <c r="K30" s="42"/>
      <c r="L30" s="42"/>
      <c r="M30" s="42"/>
      <c r="N30" s="42"/>
      <c r="O30" s="42"/>
      <c r="P30" s="42"/>
      <c r="Q30" s="42"/>
      <c r="R30" s="42"/>
      <c r="S30" s="42"/>
      <c r="T30" s="42"/>
    </row>
    <row r="31" spans="1:20" ht="15.95" hidden="1" customHeight="1">
      <c r="A31" s="38"/>
      <c r="B31" s="43"/>
      <c r="C31" s="46"/>
      <c r="D31" s="44"/>
      <c r="E31" s="44"/>
      <c r="F31" s="44"/>
      <c r="G31" s="44"/>
      <c r="H31" s="44"/>
      <c r="I31" s="44"/>
      <c r="J31" s="44"/>
      <c r="K31" s="44"/>
      <c r="L31" s="44"/>
      <c r="M31" s="44"/>
      <c r="N31" s="44"/>
      <c r="O31" s="44"/>
      <c r="P31" s="44"/>
      <c r="Q31" s="44"/>
      <c r="R31" s="44"/>
      <c r="S31" s="44"/>
      <c r="T31" s="44"/>
    </row>
    <row r="32" spans="1:20" ht="15.95" hidden="1" customHeight="1">
      <c r="A32" s="38"/>
      <c r="B32" s="43"/>
      <c r="C32" s="46"/>
      <c r="D32" s="45"/>
      <c r="E32" s="45"/>
      <c r="F32" s="45"/>
      <c r="G32" s="45"/>
      <c r="H32" s="45"/>
      <c r="I32" s="45"/>
      <c r="J32" s="45"/>
      <c r="K32" s="45"/>
      <c r="L32" s="45"/>
      <c r="M32" s="45"/>
      <c r="N32" s="45"/>
      <c r="O32" s="45"/>
      <c r="P32" s="45"/>
      <c r="Q32" s="45"/>
      <c r="R32" s="45"/>
      <c r="S32" s="45"/>
      <c r="T32" s="45"/>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6221" priority="90" rank="1"/>
  </conditionalFormatting>
  <conditionalFormatting sqref="E11:T11">
    <cfRule type="top10" dxfId="6220" priority="89" rank="1"/>
  </conditionalFormatting>
  <conditionalFormatting sqref="E13:T13">
    <cfRule type="top10" dxfId="6219" priority="88" rank="1"/>
  </conditionalFormatting>
  <conditionalFormatting sqref="E15:T15">
    <cfRule type="top10" dxfId="6218" priority="87" rank="1"/>
  </conditionalFormatting>
  <conditionalFormatting sqref="E17:T17">
    <cfRule type="top10" dxfId="6217" priority="86" rank="1"/>
  </conditionalFormatting>
  <conditionalFormatting sqref="E19:T19">
    <cfRule type="top10" dxfId="6216" priority="85" rank="1"/>
  </conditionalFormatting>
  <conditionalFormatting sqref="E21:T21">
    <cfRule type="top10" dxfId="6215" priority="84" rank="1"/>
  </conditionalFormatting>
  <conditionalFormatting sqref="E23:T23">
    <cfRule type="top10" dxfId="6214" priority="83" rank="1"/>
  </conditionalFormatting>
  <conditionalFormatting sqref="E25:T25">
    <cfRule type="top10" dxfId="6213" priority="82" rank="1"/>
  </conditionalFormatting>
  <conditionalFormatting sqref="E27:T27">
    <cfRule type="top10" dxfId="6212" priority="81" rank="1"/>
  </conditionalFormatting>
  <conditionalFormatting sqref="E29:T29">
    <cfRule type="top10" dxfId="6211" priority="80" rank="1"/>
  </conditionalFormatting>
  <conditionalFormatting sqref="E31:T31">
    <cfRule type="top10" dxfId="6210" priority="78" rank="1"/>
  </conditionalFormatting>
  <conditionalFormatting sqref="E33:T33">
    <cfRule type="top10" dxfId="6209" priority="77" rank="1"/>
  </conditionalFormatting>
  <conditionalFormatting sqref="E35:T35">
    <cfRule type="top10" dxfId="6208" priority="76" rank="1"/>
  </conditionalFormatting>
  <conditionalFormatting sqref="E37:T37">
    <cfRule type="top10" dxfId="6207" priority="75" rank="1"/>
  </conditionalFormatting>
  <conditionalFormatting sqref="E39:T39">
    <cfRule type="top10" dxfId="6206" priority="74" rank="1"/>
  </conditionalFormatting>
  <conditionalFormatting sqref="E41:T41">
    <cfRule type="top10" dxfId="6205" priority="73" rank="1"/>
  </conditionalFormatting>
  <conditionalFormatting sqref="E43:T43">
    <cfRule type="top10" dxfId="6204" priority="72" rank="1"/>
  </conditionalFormatting>
  <conditionalFormatting sqref="E45:T45">
    <cfRule type="top10" dxfId="6203" priority="71" rank="1"/>
  </conditionalFormatting>
  <conditionalFormatting sqref="E47:T47">
    <cfRule type="top10" dxfId="6202" priority="70" rank="1"/>
  </conditionalFormatting>
  <conditionalFormatting sqref="E49:T49">
    <cfRule type="top10" dxfId="6201" priority="69" rank="1"/>
  </conditionalFormatting>
  <conditionalFormatting sqref="E51:T51">
    <cfRule type="top10" dxfId="6200" priority="68" rank="1"/>
  </conditionalFormatting>
  <conditionalFormatting sqref="E53:T53">
    <cfRule type="top10" dxfId="6199" priority="67" rank="1"/>
  </conditionalFormatting>
  <conditionalFormatting sqref="E55:T55">
    <cfRule type="top10" dxfId="6198" priority="66" rank="1"/>
  </conditionalFormatting>
  <conditionalFormatting sqref="E57:T57">
    <cfRule type="top10" dxfId="6197" priority="65" rank="1"/>
  </conditionalFormatting>
  <conditionalFormatting sqref="E59:T59">
    <cfRule type="top10" dxfId="6196" priority="64" rank="1"/>
  </conditionalFormatting>
  <conditionalFormatting sqref="E61:T61">
    <cfRule type="top10" dxfId="6195" priority="63" rank="1"/>
  </conditionalFormatting>
  <conditionalFormatting sqref="E63:T63">
    <cfRule type="top10" dxfId="6194" priority="62" rank="1"/>
  </conditionalFormatting>
  <conditionalFormatting sqref="E65:T65">
    <cfRule type="top10" dxfId="6193" priority="61" rank="1"/>
  </conditionalFormatting>
  <conditionalFormatting sqref="E67:T67">
    <cfRule type="top10" dxfId="6192" priority="60" rank="1"/>
  </conditionalFormatting>
  <conditionalFormatting sqref="E69:T69">
    <cfRule type="top10" dxfId="6191" priority="59" rank="1"/>
  </conditionalFormatting>
  <conditionalFormatting sqref="E71:T71">
    <cfRule type="top10" dxfId="6190" priority="58" rank="1"/>
  </conditionalFormatting>
  <conditionalFormatting sqref="E73:T73">
    <cfRule type="top10" dxfId="6189" priority="57" rank="1"/>
  </conditionalFormatting>
  <conditionalFormatting sqref="E75:T75">
    <cfRule type="top10" dxfId="6188" priority="56" rank="1"/>
  </conditionalFormatting>
  <conditionalFormatting sqref="E77:T77">
    <cfRule type="top10" dxfId="6187" priority="55" rank="1"/>
  </conditionalFormatting>
  <conditionalFormatting sqref="E79:T79">
    <cfRule type="top10" dxfId="6186" priority="54" rank="1"/>
  </conditionalFormatting>
  <conditionalFormatting sqref="E81:T81">
    <cfRule type="top10" dxfId="6185" priority="53" rank="1"/>
  </conditionalFormatting>
  <conditionalFormatting sqref="E83:T83">
    <cfRule type="top10" dxfId="6184" priority="52" rank="1"/>
  </conditionalFormatting>
  <conditionalFormatting sqref="E85:T85">
    <cfRule type="top10" dxfId="6183" priority="51" rank="1"/>
  </conditionalFormatting>
  <conditionalFormatting sqref="E87:T87">
    <cfRule type="top10" dxfId="6182" priority="50" rank="1"/>
  </conditionalFormatting>
  <conditionalFormatting sqref="E89:T89">
    <cfRule type="top10" dxfId="6181" priority="49" rank="1"/>
  </conditionalFormatting>
  <conditionalFormatting sqref="E91:T91">
    <cfRule type="top10" dxfId="6180" priority="48" rank="1"/>
  </conditionalFormatting>
  <conditionalFormatting sqref="E93:T93">
    <cfRule type="top10" dxfId="6179" priority="47" rank="1"/>
  </conditionalFormatting>
  <conditionalFormatting sqref="E95:T95">
    <cfRule type="top10" dxfId="6178" priority="46" rank="1"/>
  </conditionalFormatting>
  <conditionalFormatting sqref="E97:T97">
    <cfRule type="top10" dxfId="6177" priority="45" rank="1"/>
  </conditionalFormatting>
  <conditionalFormatting sqref="E99:T99">
    <cfRule type="top10" dxfId="6176" priority="44" rank="1"/>
  </conditionalFormatting>
  <conditionalFormatting sqref="E101:T101">
    <cfRule type="top10" dxfId="6175" priority="43" rank="1"/>
  </conditionalFormatting>
  <conditionalFormatting sqref="E103:T103">
    <cfRule type="top10" dxfId="6174" priority="42" rank="1"/>
  </conditionalFormatting>
  <conditionalFormatting sqref="E105:T105">
    <cfRule type="top10" dxfId="6173" priority="41" rank="1"/>
  </conditionalFormatting>
  <conditionalFormatting sqref="E107:T107">
    <cfRule type="top10" dxfId="6172" priority="40" rank="1"/>
  </conditionalFormatting>
  <conditionalFormatting sqref="E109:T109">
    <cfRule type="top10" dxfId="6171" priority="39" rank="1"/>
  </conditionalFormatting>
  <conditionalFormatting sqref="E111:T111">
    <cfRule type="top10" dxfId="6170" priority="38" rank="1"/>
  </conditionalFormatting>
  <conditionalFormatting sqref="E113:T113">
    <cfRule type="top10" dxfId="6169" priority="37" rank="1"/>
  </conditionalFormatting>
  <conditionalFormatting sqref="E115:T115">
    <cfRule type="top10" dxfId="6168" priority="36" rank="1"/>
  </conditionalFormatting>
  <conditionalFormatting sqref="E117:T117">
    <cfRule type="top10" dxfId="6167" priority="35" rank="1"/>
  </conditionalFormatting>
  <conditionalFormatting sqref="E119:T119">
    <cfRule type="top10" dxfId="6166" priority="34" rank="1"/>
  </conditionalFormatting>
  <conditionalFormatting sqref="E121:T121">
    <cfRule type="top10" dxfId="6165" priority="33" rank="1"/>
  </conditionalFormatting>
  <conditionalFormatting sqref="E123:T123">
    <cfRule type="top10" dxfId="6164" priority="32" rank="1"/>
  </conditionalFormatting>
  <conditionalFormatting sqref="E125:T125">
    <cfRule type="top10" dxfId="6163" priority="31" rank="1"/>
  </conditionalFormatting>
  <conditionalFormatting sqref="E127:T127">
    <cfRule type="top10" dxfId="6162" priority="30" rank="1"/>
  </conditionalFormatting>
  <conditionalFormatting sqref="E129:T129">
    <cfRule type="top10" dxfId="6161" priority="29" rank="1"/>
  </conditionalFormatting>
  <conditionalFormatting sqref="E131:T131">
    <cfRule type="top10" dxfId="6160" priority="28" rank="1"/>
  </conditionalFormatting>
  <conditionalFormatting sqref="E133:T133">
    <cfRule type="top10" dxfId="6159" priority="27" rank="1"/>
  </conditionalFormatting>
  <conditionalFormatting sqref="E135:T135">
    <cfRule type="top10" dxfId="6158" priority="26" rank="1"/>
  </conditionalFormatting>
  <conditionalFormatting sqref="E137:T137">
    <cfRule type="top10" dxfId="6157" priority="25" rank="1"/>
  </conditionalFormatting>
  <conditionalFormatting sqref="E139:T139">
    <cfRule type="top10" dxfId="6156" priority="24" rank="1"/>
  </conditionalFormatting>
  <conditionalFormatting sqref="E141:T141">
    <cfRule type="top10" dxfId="6155" priority="23" rank="1"/>
  </conditionalFormatting>
  <conditionalFormatting sqref="E143:T143">
    <cfRule type="top10" dxfId="6154" priority="22" rank="1"/>
  </conditionalFormatting>
  <conditionalFormatting sqref="E145:T145">
    <cfRule type="top10" dxfId="6153" priority="21" rank="1"/>
  </conditionalFormatting>
  <conditionalFormatting sqref="E147:T147">
    <cfRule type="top10" dxfId="6152" priority="20" rank="1"/>
  </conditionalFormatting>
  <conditionalFormatting sqref="E149:T149">
    <cfRule type="top10" dxfId="6151" priority="19" rank="1"/>
  </conditionalFormatting>
  <conditionalFormatting sqref="E151:T151">
    <cfRule type="top10" dxfId="6150" priority="18" rank="1"/>
  </conditionalFormatting>
  <conditionalFormatting sqref="E153:T153">
    <cfRule type="top10" dxfId="6149" priority="17" rank="1"/>
  </conditionalFormatting>
  <conditionalFormatting sqref="E155:T155">
    <cfRule type="top10" dxfId="6148" priority="16" rank="1"/>
  </conditionalFormatting>
  <conditionalFormatting sqref="E157:T157">
    <cfRule type="top10" dxfId="6147" priority="15" rank="1"/>
  </conditionalFormatting>
  <conditionalFormatting sqref="E159:T159">
    <cfRule type="top10" dxfId="6146" priority="14" rank="1"/>
  </conditionalFormatting>
  <conditionalFormatting sqref="E161:T161">
    <cfRule type="top10" dxfId="6145" priority="13" rank="1"/>
  </conditionalFormatting>
  <conditionalFormatting sqref="E163:T163">
    <cfRule type="top10" dxfId="6144" priority="12" rank="1"/>
  </conditionalFormatting>
  <conditionalFormatting sqref="E165:T165">
    <cfRule type="top10" dxfId="6143" priority="11" rank="1"/>
  </conditionalFormatting>
  <conditionalFormatting sqref="E167:T167">
    <cfRule type="top10" dxfId="6142" priority="10" rank="1"/>
  </conditionalFormatting>
  <conditionalFormatting sqref="E169:T169">
    <cfRule type="top10" dxfId="6141" priority="9" rank="1"/>
  </conditionalFormatting>
  <conditionalFormatting sqref="E171:T171">
    <cfRule type="top10" dxfId="6140" priority="8" rank="1"/>
  </conditionalFormatting>
  <conditionalFormatting sqref="E173:T173">
    <cfRule type="top10" dxfId="6139" priority="7" rank="1"/>
  </conditionalFormatting>
  <conditionalFormatting sqref="E175:T175">
    <cfRule type="top10" dxfId="6138" priority="6" rank="1"/>
  </conditionalFormatting>
  <conditionalFormatting sqref="E177:T177">
    <cfRule type="top10" dxfId="6137" priority="5" rank="1"/>
  </conditionalFormatting>
  <conditionalFormatting sqref="E179:T179">
    <cfRule type="top10" dxfId="6136" priority="4" rank="1"/>
  </conditionalFormatting>
  <conditionalFormatting sqref="E181:T181">
    <cfRule type="top10" dxfId="6135" priority="3" rank="1"/>
  </conditionalFormatting>
  <conditionalFormatting sqref="E183:T183">
    <cfRule type="top10" dxfId="6134" priority="2" rank="1"/>
  </conditionalFormatting>
  <conditionalFormatting sqref="E185:T185">
    <cfRule type="top10" dxfId="613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312</v>
      </c>
    </row>
    <row r="3" spans="1:13" ht="15" customHeight="1">
      <c r="B3" s="4"/>
    </row>
    <row r="4" spans="1:13" ht="15" customHeight="1">
      <c r="B4" s="4" t="s">
        <v>57</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4589</v>
      </c>
      <c r="F8" s="17">
        <v>4764</v>
      </c>
      <c r="G8" s="17">
        <v>7288</v>
      </c>
      <c r="H8" s="17">
        <v>2878</v>
      </c>
      <c r="I8" s="17">
        <v>508</v>
      </c>
      <c r="J8" s="17">
        <v>489</v>
      </c>
      <c r="K8" s="17">
        <v>1277</v>
      </c>
      <c r="L8" s="17">
        <v>886</v>
      </c>
      <c r="M8" s="17">
        <v>473</v>
      </c>
    </row>
    <row r="9" spans="1:13" ht="15.95" customHeight="1">
      <c r="B9" s="50"/>
      <c r="C9" s="51"/>
      <c r="D9" s="18">
        <v>1</v>
      </c>
      <c r="E9" s="32">
        <v>0.28400792177249662</v>
      </c>
      <c r="F9" s="33">
        <v>0.2948384701076866</v>
      </c>
      <c r="G9" s="33">
        <v>0.45104592152494122</v>
      </c>
      <c r="H9" s="33">
        <v>0.17811610347815324</v>
      </c>
      <c r="I9" s="33">
        <v>3.1439534595865827E-2</v>
      </c>
      <c r="J9" s="33">
        <v>3.0263646490902338E-2</v>
      </c>
      <c r="K9" s="33">
        <v>7.9032058423072163E-2</v>
      </c>
      <c r="L9" s="33">
        <v>5.4833518999876221E-2</v>
      </c>
      <c r="M9" s="33">
        <v>2.9273424928827826E-2</v>
      </c>
    </row>
    <row r="10" spans="1:13" ht="15.95" customHeight="1">
      <c r="B10" s="57" t="s">
        <v>485</v>
      </c>
      <c r="C10" s="52" t="s">
        <v>214</v>
      </c>
      <c r="D10" s="34">
        <v>2501</v>
      </c>
      <c r="E10" s="35">
        <v>652</v>
      </c>
      <c r="F10" s="36">
        <v>649</v>
      </c>
      <c r="G10" s="36">
        <v>1270</v>
      </c>
      <c r="H10" s="36">
        <v>503</v>
      </c>
      <c r="I10" s="36">
        <v>102</v>
      </c>
      <c r="J10" s="36">
        <v>92</v>
      </c>
      <c r="K10" s="36">
        <v>183</v>
      </c>
      <c r="L10" s="36">
        <v>199</v>
      </c>
      <c r="M10" s="36">
        <v>39</v>
      </c>
    </row>
    <row r="11" spans="1:13" ht="15.95" customHeight="1">
      <c r="B11" s="58"/>
      <c r="C11" s="53"/>
      <c r="D11" s="18">
        <v>1</v>
      </c>
      <c r="E11" s="19">
        <v>0.2606957217113155</v>
      </c>
      <c r="F11" s="20">
        <v>0.25949620151939223</v>
      </c>
      <c r="G11" s="20">
        <v>0.507796881247501</v>
      </c>
      <c r="H11" s="20">
        <v>0.20111955217912836</v>
      </c>
      <c r="I11" s="20">
        <v>4.0783686525389842E-2</v>
      </c>
      <c r="J11" s="20">
        <v>3.6785285885645745E-2</v>
      </c>
      <c r="K11" s="20">
        <v>7.3170731707317069E-2</v>
      </c>
      <c r="L11" s="20">
        <v>7.9568172730907633E-2</v>
      </c>
      <c r="M11" s="20">
        <v>1.5593762495002E-2</v>
      </c>
    </row>
    <row r="12" spans="1:13" ht="15.95" customHeight="1">
      <c r="B12" s="58"/>
      <c r="C12" s="54" t="s">
        <v>215</v>
      </c>
      <c r="D12" s="21">
        <v>2484</v>
      </c>
      <c r="E12" s="22">
        <v>570</v>
      </c>
      <c r="F12" s="23">
        <v>500</v>
      </c>
      <c r="G12" s="23">
        <v>1320</v>
      </c>
      <c r="H12" s="23">
        <v>554</v>
      </c>
      <c r="I12" s="23">
        <v>130</v>
      </c>
      <c r="J12" s="23">
        <v>137</v>
      </c>
      <c r="K12" s="23">
        <v>180</v>
      </c>
      <c r="L12" s="23">
        <v>234</v>
      </c>
      <c r="M12" s="23">
        <v>34</v>
      </c>
    </row>
    <row r="13" spans="1:13" ht="15.95" customHeight="1">
      <c r="B13" s="58"/>
      <c r="C13" s="53"/>
      <c r="D13" s="24">
        <v>1</v>
      </c>
      <c r="E13" s="19">
        <v>0.22946859903381642</v>
      </c>
      <c r="F13" s="20">
        <v>0.20128824476650564</v>
      </c>
      <c r="G13" s="20">
        <v>0.53140096618357491</v>
      </c>
      <c r="H13" s="20">
        <v>0.22302737520128824</v>
      </c>
      <c r="I13" s="20">
        <v>5.2334943639291469E-2</v>
      </c>
      <c r="J13" s="20">
        <v>5.5152979066022546E-2</v>
      </c>
      <c r="K13" s="20">
        <v>7.2463768115942032E-2</v>
      </c>
      <c r="L13" s="20">
        <v>9.420289855072464E-2</v>
      </c>
      <c r="M13" s="20">
        <v>1.3687600644122383E-2</v>
      </c>
    </row>
    <row r="14" spans="1:13" ht="15.95" customHeight="1">
      <c r="B14" s="58"/>
      <c r="C14" s="54" t="s">
        <v>216</v>
      </c>
      <c r="D14" s="21">
        <v>2748</v>
      </c>
      <c r="E14" s="22">
        <v>803</v>
      </c>
      <c r="F14" s="23">
        <v>624</v>
      </c>
      <c r="G14" s="23">
        <v>1329</v>
      </c>
      <c r="H14" s="23">
        <v>555</v>
      </c>
      <c r="I14" s="23">
        <v>124</v>
      </c>
      <c r="J14" s="23">
        <v>124</v>
      </c>
      <c r="K14" s="23">
        <v>183</v>
      </c>
      <c r="L14" s="23">
        <v>252</v>
      </c>
      <c r="M14" s="23">
        <v>34</v>
      </c>
    </row>
    <row r="15" spans="1:13" ht="15.95" customHeight="1">
      <c r="B15" s="58"/>
      <c r="C15" s="53"/>
      <c r="D15" s="24">
        <v>1</v>
      </c>
      <c r="E15" s="19">
        <v>0.29221251819505095</v>
      </c>
      <c r="F15" s="20">
        <v>0.22707423580786026</v>
      </c>
      <c r="G15" s="20">
        <v>0.48362445414847161</v>
      </c>
      <c r="H15" s="20">
        <v>0.20196506550218341</v>
      </c>
      <c r="I15" s="20">
        <v>4.5123726346433773E-2</v>
      </c>
      <c r="J15" s="20">
        <v>4.5123726346433773E-2</v>
      </c>
      <c r="K15" s="20">
        <v>6.6593886462882099E-2</v>
      </c>
      <c r="L15" s="20">
        <v>9.1703056768558958E-2</v>
      </c>
      <c r="M15" s="20">
        <v>1.2372634643377001E-2</v>
      </c>
    </row>
    <row r="16" spans="1:13" ht="15.95" customHeight="1">
      <c r="B16" s="58"/>
      <c r="C16" s="54" t="s">
        <v>217</v>
      </c>
      <c r="D16" s="21">
        <v>844</v>
      </c>
      <c r="E16" s="22">
        <v>218</v>
      </c>
      <c r="F16" s="23">
        <v>216</v>
      </c>
      <c r="G16" s="23">
        <v>425</v>
      </c>
      <c r="H16" s="23">
        <v>170</v>
      </c>
      <c r="I16" s="23">
        <v>35</v>
      </c>
      <c r="J16" s="23">
        <v>39</v>
      </c>
      <c r="K16" s="23">
        <v>55</v>
      </c>
      <c r="L16" s="23">
        <v>72</v>
      </c>
      <c r="M16" s="23">
        <v>12</v>
      </c>
    </row>
    <row r="17" spans="1:13" ht="15.95" customHeight="1">
      <c r="B17" s="58"/>
      <c r="C17" s="53"/>
      <c r="D17" s="24">
        <v>1</v>
      </c>
      <c r="E17" s="19">
        <v>0.25829383886255924</v>
      </c>
      <c r="F17" s="20">
        <v>0.25592417061611372</v>
      </c>
      <c r="G17" s="20">
        <v>0.50355450236966826</v>
      </c>
      <c r="H17" s="20">
        <v>0.2014218009478673</v>
      </c>
      <c r="I17" s="20">
        <v>4.1469194312796206E-2</v>
      </c>
      <c r="J17" s="20">
        <v>4.6208530805687202E-2</v>
      </c>
      <c r="K17" s="20">
        <v>6.5165876777251192E-2</v>
      </c>
      <c r="L17" s="20">
        <v>8.5308056872037921E-2</v>
      </c>
      <c r="M17" s="20">
        <v>1.4218009478672985E-2</v>
      </c>
    </row>
    <row r="18" spans="1:13" ht="15.95" customHeight="1">
      <c r="B18" s="58"/>
      <c r="C18" s="54" t="s">
        <v>218</v>
      </c>
      <c r="D18" s="21">
        <v>2669</v>
      </c>
      <c r="E18" s="22">
        <v>748</v>
      </c>
      <c r="F18" s="23">
        <v>657</v>
      </c>
      <c r="G18" s="23">
        <v>1247</v>
      </c>
      <c r="H18" s="23">
        <v>498</v>
      </c>
      <c r="I18" s="23">
        <v>94</v>
      </c>
      <c r="J18" s="23">
        <v>100</v>
      </c>
      <c r="K18" s="23">
        <v>187</v>
      </c>
      <c r="L18" s="23">
        <v>262</v>
      </c>
      <c r="M18" s="23">
        <v>39</v>
      </c>
    </row>
    <row r="19" spans="1:13" ht="15.95" customHeight="1">
      <c r="B19" s="58"/>
      <c r="C19" s="53"/>
      <c r="D19" s="24">
        <v>1</v>
      </c>
      <c r="E19" s="19">
        <v>0.28025477707006369</v>
      </c>
      <c r="F19" s="20">
        <v>0.24615961034095166</v>
      </c>
      <c r="G19" s="20">
        <v>0.46721618583739227</v>
      </c>
      <c r="H19" s="20">
        <v>0.1865867366054702</v>
      </c>
      <c r="I19" s="20">
        <v>3.5219183214687151E-2</v>
      </c>
      <c r="J19" s="20">
        <v>3.7467216185837392E-2</v>
      </c>
      <c r="K19" s="20">
        <v>7.0063694267515922E-2</v>
      </c>
      <c r="L19" s="20">
        <v>9.8164106406893964E-2</v>
      </c>
      <c r="M19" s="20">
        <v>1.4612214312476583E-2</v>
      </c>
    </row>
    <row r="20" spans="1:13" ht="15.95" customHeight="1">
      <c r="B20" s="58"/>
      <c r="C20" s="54" t="s">
        <v>219</v>
      </c>
      <c r="D20" s="21">
        <v>767</v>
      </c>
      <c r="E20" s="22">
        <v>214</v>
      </c>
      <c r="F20" s="23">
        <v>183</v>
      </c>
      <c r="G20" s="23">
        <v>321</v>
      </c>
      <c r="H20" s="23">
        <v>159</v>
      </c>
      <c r="I20" s="23">
        <v>35</v>
      </c>
      <c r="J20" s="23">
        <v>27</v>
      </c>
      <c r="K20" s="23">
        <v>72</v>
      </c>
      <c r="L20" s="23">
        <v>84</v>
      </c>
      <c r="M20" s="23">
        <v>15</v>
      </c>
    </row>
    <row r="21" spans="1:13" ht="15.95" customHeight="1">
      <c r="B21" s="58"/>
      <c r="C21" s="53"/>
      <c r="D21" s="24">
        <v>1</v>
      </c>
      <c r="E21" s="19">
        <v>0.27900912646675358</v>
      </c>
      <c r="F21" s="20">
        <v>0.23859191655801826</v>
      </c>
      <c r="G21" s="20">
        <v>0.41851368970013036</v>
      </c>
      <c r="H21" s="20">
        <v>0.20730117340286833</v>
      </c>
      <c r="I21" s="20">
        <v>4.563233376792699E-2</v>
      </c>
      <c r="J21" s="20">
        <v>3.5202086049543675E-2</v>
      </c>
      <c r="K21" s="20">
        <v>9.3872229465449805E-2</v>
      </c>
      <c r="L21" s="20">
        <v>0.10951760104302477</v>
      </c>
      <c r="M21" s="20">
        <v>1.955671447196871E-2</v>
      </c>
    </row>
    <row r="22" spans="1:13" ht="15.95" customHeight="1">
      <c r="B22" s="58"/>
      <c r="C22" s="54" t="s">
        <v>220</v>
      </c>
      <c r="D22" s="21">
        <v>3723</v>
      </c>
      <c r="E22" s="22">
        <v>1200</v>
      </c>
      <c r="F22" s="23">
        <v>1011</v>
      </c>
      <c r="G22" s="23">
        <v>1748</v>
      </c>
      <c r="H22" s="23">
        <v>699</v>
      </c>
      <c r="I22" s="23">
        <v>140</v>
      </c>
      <c r="J22" s="23">
        <v>159</v>
      </c>
      <c r="K22" s="23">
        <v>216</v>
      </c>
      <c r="L22" s="23">
        <v>247</v>
      </c>
      <c r="M22" s="23">
        <v>57</v>
      </c>
    </row>
    <row r="23" spans="1:13" ht="15.95" customHeight="1">
      <c r="B23" s="58"/>
      <c r="C23" s="53"/>
      <c r="D23" s="24">
        <v>1</v>
      </c>
      <c r="E23" s="19">
        <v>0.32232070910556004</v>
      </c>
      <c r="F23" s="20">
        <v>0.2715551974214343</v>
      </c>
      <c r="G23" s="20">
        <v>0.46951383293043247</v>
      </c>
      <c r="H23" s="20">
        <v>0.18775181305398872</v>
      </c>
      <c r="I23" s="20">
        <v>3.7604082728982004E-2</v>
      </c>
      <c r="J23" s="20">
        <v>4.2707493956486701E-2</v>
      </c>
      <c r="K23" s="20">
        <v>5.8017727639000809E-2</v>
      </c>
      <c r="L23" s="20">
        <v>6.6344345957561113E-2</v>
      </c>
      <c r="M23" s="20">
        <v>1.5310233682514102E-2</v>
      </c>
    </row>
    <row r="24" spans="1:13" ht="15.95" customHeight="1">
      <c r="B24" s="58"/>
      <c r="C24" s="54" t="s">
        <v>106</v>
      </c>
      <c r="D24" s="21">
        <v>315</v>
      </c>
      <c r="E24" s="22">
        <v>65</v>
      </c>
      <c r="F24" s="23">
        <v>96</v>
      </c>
      <c r="G24" s="23">
        <v>124</v>
      </c>
      <c r="H24" s="23">
        <v>59</v>
      </c>
      <c r="I24" s="23">
        <v>9</v>
      </c>
      <c r="J24" s="23">
        <v>9</v>
      </c>
      <c r="K24" s="23">
        <v>66</v>
      </c>
      <c r="L24" s="23">
        <v>16</v>
      </c>
      <c r="M24" s="23">
        <v>5</v>
      </c>
    </row>
    <row r="25" spans="1:13" ht="15.95" customHeight="1">
      <c r="B25" s="58"/>
      <c r="C25" s="53"/>
      <c r="D25" s="24">
        <v>1</v>
      </c>
      <c r="E25" s="19">
        <v>0.20634920634920634</v>
      </c>
      <c r="F25" s="20">
        <v>0.30476190476190479</v>
      </c>
      <c r="G25" s="20">
        <v>0.39365079365079364</v>
      </c>
      <c r="H25" s="20">
        <v>0.1873015873015873</v>
      </c>
      <c r="I25" s="20">
        <v>2.8571428571428571E-2</v>
      </c>
      <c r="J25" s="20">
        <v>2.8571428571428571E-2</v>
      </c>
      <c r="K25" s="20">
        <v>0.20952380952380953</v>
      </c>
      <c r="L25" s="20">
        <v>5.0793650793650794E-2</v>
      </c>
      <c r="M25" s="20">
        <v>1.5873015873015872E-2</v>
      </c>
    </row>
    <row r="26" spans="1:13" ht="15.95" customHeight="1">
      <c r="B26" s="58"/>
      <c r="C26" s="54" t="s">
        <v>213</v>
      </c>
      <c r="D26" s="21">
        <v>4611</v>
      </c>
      <c r="E26" s="22">
        <v>1249</v>
      </c>
      <c r="F26" s="23">
        <v>1615</v>
      </c>
      <c r="G26" s="23">
        <v>2142</v>
      </c>
      <c r="H26" s="23">
        <v>822</v>
      </c>
      <c r="I26" s="23">
        <v>132</v>
      </c>
      <c r="J26" s="23">
        <v>109</v>
      </c>
      <c r="K26" s="23">
        <v>428</v>
      </c>
      <c r="L26" s="23">
        <v>153</v>
      </c>
      <c r="M26" s="23">
        <v>44</v>
      </c>
    </row>
    <row r="27" spans="1:13" ht="15.95" customHeight="1">
      <c r="B27" s="58"/>
      <c r="C27" s="53"/>
      <c r="D27" s="24">
        <v>1</v>
      </c>
      <c r="E27" s="19">
        <v>0.27087399696378228</v>
      </c>
      <c r="F27" s="20">
        <v>0.35024940360008677</v>
      </c>
      <c r="G27" s="20">
        <v>0.46454131424853612</v>
      </c>
      <c r="H27" s="20">
        <v>0.1782693558880937</v>
      </c>
      <c r="I27" s="20">
        <v>2.8627195836044242E-2</v>
      </c>
      <c r="J27" s="20">
        <v>2.3639123834309262E-2</v>
      </c>
      <c r="K27" s="20">
        <v>9.2821513771416175E-2</v>
      </c>
      <c r="L27" s="20">
        <v>3.318152244632401E-2</v>
      </c>
      <c r="M27" s="20">
        <v>9.5423986120147467E-3</v>
      </c>
    </row>
    <row r="28" spans="1:13" ht="15.95" customHeight="1">
      <c r="B28" s="58"/>
      <c r="C28" s="54" t="s">
        <v>176</v>
      </c>
      <c r="D28" s="21">
        <v>1702</v>
      </c>
      <c r="E28" s="22">
        <v>459</v>
      </c>
      <c r="F28" s="23">
        <v>541</v>
      </c>
      <c r="G28" s="23">
        <v>687</v>
      </c>
      <c r="H28" s="23">
        <v>242</v>
      </c>
      <c r="I28" s="23">
        <v>37</v>
      </c>
      <c r="J28" s="23">
        <v>18</v>
      </c>
      <c r="K28" s="23">
        <v>213</v>
      </c>
      <c r="L28" s="23">
        <v>97</v>
      </c>
      <c r="M28" s="23">
        <v>31</v>
      </c>
    </row>
    <row r="29" spans="1:13" ht="15.95" customHeight="1">
      <c r="B29" s="58"/>
      <c r="C29" s="59"/>
      <c r="D29" s="18">
        <v>1</v>
      </c>
      <c r="E29" s="32">
        <v>0.26968272620446532</v>
      </c>
      <c r="F29" s="33">
        <v>0.31786133960047003</v>
      </c>
      <c r="G29" s="33">
        <v>0.40364277320799058</v>
      </c>
      <c r="H29" s="33">
        <v>0.14218566392479437</v>
      </c>
      <c r="I29" s="33">
        <v>2.1739130434782608E-2</v>
      </c>
      <c r="J29" s="33">
        <v>1.0575793184488837E-2</v>
      </c>
      <c r="K29" s="33">
        <v>0.12514688601645124</v>
      </c>
      <c r="L29" s="33">
        <v>5.699177438307873E-2</v>
      </c>
      <c r="M29" s="33">
        <v>1.8213866039952998E-2</v>
      </c>
    </row>
    <row r="30" spans="1:13" ht="15.95" customHeight="1">
      <c r="A30" s="38"/>
      <c r="B30" s="41"/>
      <c r="C30" s="47"/>
      <c r="D30" s="42"/>
      <c r="E30" s="42"/>
      <c r="F30" s="42"/>
      <c r="G30" s="42"/>
      <c r="H30" s="42"/>
      <c r="I30" s="42"/>
      <c r="J30" s="42"/>
      <c r="K30" s="42"/>
      <c r="L30" s="42"/>
      <c r="M30" s="42"/>
    </row>
    <row r="31" spans="1:13" ht="15.95" hidden="1" customHeight="1">
      <c r="A31" s="38"/>
      <c r="B31" s="43"/>
      <c r="C31" s="46"/>
      <c r="D31" s="44"/>
      <c r="E31" s="44"/>
      <c r="F31" s="44"/>
      <c r="G31" s="44"/>
      <c r="H31" s="44"/>
      <c r="I31" s="44"/>
      <c r="J31" s="44"/>
      <c r="K31" s="44"/>
      <c r="L31" s="44"/>
      <c r="M31" s="44"/>
    </row>
    <row r="32" spans="1:13" ht="15.95" hidden="1" customHeight="1">
      <c r="A32" s="38"/>
      <c r="B32" s="43"/>
      <c r="C32" s="46"/>
      <c r="D32" s="45"/>
      <c r="E32" s="45"/>
      <c r="F32" s="45"/>
      <c r="G32" s="45"/>
      <c r="H32" s="45"/>
      <c r="I32" s="45"/>
      <c r="J32" s="45"/>
      <c r="K32" s="45"/>
      <c r="L32" s="45"/>
      <c r="M32" s="45"/>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6132" priority="90" rank="1"/>
  </conditionalFormatting>
  <conditionalFormatting sqref="E11:M11">
    <cfRule type="top10" dxfId="6131" priority="89" rank="1"/>
  </conditionalFormatting>
  <conditionalFormatting sqref="E13:M13">
    <cfRule type="top10" dxfId="6130" priority="88" rank="1"/>
  </conditionalFormatting>
  <conditionalFormatting sqref="E15:M15">
    <cfRule type="top10" dxfId="6129" priority="87" rank="1"/>
  </conditionalFormatting>
  <conditionalFormatting sqref="E17:M17">
    <cfRule type="top10" dxfId="6128" priority="86" rank="1"/>
  </conditionalFormatting>
  <conditionalFormatting sqref="E19:M19">
    <cfRule type="top10" dxfId="6127" priority="85" rank="1"/>
  </conditionalFormatting>
  <conditionalFormatting sqref="E21:M21">
    <cfRule type="top10" dxfId="6126" priority="84" rank="1"/>
  </conditionalFormatting>
  <conditionalFormatting sqref="E23:M23">
    <cfRule type="top10" dxfId="6125" priority="83" rank="1"/>
  </conditionalFormatting>
  <conditionalFormatting sqref="E25:M25">
    <cfRule type="top10" dxfId="6124" priority="82" rank="1"/>
  </conditionalFormatting>
  <conditionalFormatting sqref="E27:M27">
    <cfRule type="top10" dxfId="6123" priority="81" rank="1"/>
  </conditionalFormatting>
  <conditionalFormatting sqref="E29:M29">
    <cfRule type="top10" dxfId="6122" priority="80" rank="1"/>
  </conditionalFormatting>
  <conditionalFormatting sqref="E31:M31">
    <cfRule type="top10" dxfId="6121" priority="78" rank="1"/>
  </conditionalFormatting>
  <conditionalFormatting sqref="E33:M33">
    <cfRule type="top10" dxfId="6120" priority="77" rank="1"/>
  </conditionalFormatting>
  <conditionalFormatting sqref="E35:M35">
    <cfRule type="top10" dxfId="6119" priority="76" rank="1"/>
  </conditionalFormatting>
  <conditionalFormatting sqref="E37:M37">
    <cfRule type="top10" dxfId="6118" priority="75" rank="1"/>
  </conditionalFormatting>
  <conditionalFormatting sqref="E39:M39">
    <cfRule type="top10" dxfId="6117" priority="74" rank="1"/>
  </conditionalFormatting>
  <conditionalFormatting sqref="E41:M41">
    <cfRule type="top10" dxfId="6116" priority="73" rank="1"/>
  </conditionalFormatting>
  <conditionalFormatting sqref="E43:M43">
    <cfRule type="top10" dxfId="6115" priority="72" rank="1"/>
  </conditionalFormatting>
  <conditionalFormatting sqref="E45:M45">
    <cfRule type="top10" dxfId="6114" priority="71" rank="1"/>
  </conditionalFormatting>
  <conditionalFormatting sqref="E47:M47">
    <cfRule type="top10" dxfId="6113" priority="70" rank="1"/>
  </conditionalFormatting>
  <conditionalFormatting sqref="E49:M49">
    <cfRule type="top10" dxfId="6112" priority="69" rank="1"/>
  </conditionalFormatting>
  <conditionalFormatting sqref="E51:M51">
    <cfRule type="top10" dxfId="6111" priority="68" rank="1"/>
  </conditionalFormatting>
  <conditionalFormatting sqref="E53:M53">
    <cfRule type="top10" dxfId="6110" priority="67" rank="1"/>
  </conditionalFormatting>
  <conditionalFormatting sqref="E55:M55">
    <cfRule type="top10" dxfId="6109" priority="66" rank="1"/>
  </conditionalFormatting>
  <conditionalFormatting sqref="E57:M57">
    <cfRule type="top10" dxfId="6108" priority="65" rank="1"/>
  </conditionalFormatting>
  <conditionalFormatting sqref="E59:M59">
    <cfRule type="top10" dxfId="6107" priority="64" rank="1"/>
  </conditionalFormatting>
  <conditionalFormatting sqref="E61:M61">
    <cfRule type="top10" dxfId="6106" priority="63" rank="1"/>
  </conditionalFormatting>
  <conditionalFormatting sqref="E63:M63">
    <cfRule type="top10" dxfId="6105" priority="62" rank="1"/>
  </conditionalFormatting>
  <conditionalFormatting sqref="E65:M65">
    <cfRule type="top10" dxfId="6104" priority="61" rank="1"/>
  </conditionalFormatting>
  <conditionalFormatting sqref="E67:M67">
    <cfRule type="top10" dxfId="6103" priority="60" rank="1"/>
  </conditionalFormatting>
  <conditionalFormatting sqref="E69:M69">
    <cfRule type="top10" dxfId="6102" priority="59" rank="1"/>
  </conditionalFormatting>
  <conditionalFormatting sqref="E71:M71">
    <cfRule type="top10" dxfId="6101" priority="58" rank="1"/>
  </conditionalFormatting>
  <conditionalFormatting sqref="E73:M73">
    <cfRule type="top10" dxfId="6100" priority="57" rank="1"/>
  </conditionalFormatting>
  <conditionalFormatting sqref="E75:M75">
    <cfRule type="top10" dxfId="6099" priority="56" rank="1"/>
  </conditionalFormatting>
  <conditionalFormatting sqref="E77:M77">
    <cfRule type="top10" dxfId="6098" priority="55" rank="1"/>
  </conditionalFormatting>
  <conditionalFormatting sqref="E79:M79">
    <cfRule type="top10" dxfId="6097" priority="54" rank="1"/>
  </conditionalFormatting>
  <conditionalFormatting sqref="E81:M81">
    <cfRule type="top10" dxfId="6096" priority="53" rank="1"/>
  </conditionalFormatting>
  <conditionalFormatting sqref="E83:M83">
    <cfRule type="top10" dxfId="6095" priority="52" rank="1"/>
  </conditionalFormatting>
  <conditionalFormatting sqref="E85:M85">
    <cfRule type="top10" dxfId="6094" priority="51" rank="1"/>
  </conditionalFormatting>
  <conditionalFormatting sqref="E87:M87">
    <cfRule type="top10" dxfId="6093" priority="50" rank="1"/>
  </conditionalFormatting>
  <conditionalFormatting sqref="E89:M89">
    <cfRule type="top10" dxfId="6092" priority="49" rank="1"/>
  </conditionalFormatting>
  <conditionalFormatting sqref="E91:M91">
    <cfRule type="top10" dxfId="6091" priority="48" rank="1"/>
  </conditionalFormatting>
  <conditionalFormatting sqref="E93:M93">
    <cfRule type="top10" dxfId="6090" priority="47" rank="1"/>
  </conditionalFormatting>
  <conditionalFormatting sqref="E95:M95">
    <cfRule type="top10" dxfId="6089" priority="46" rank="1"/>
  </conditionalFormatting>
  <conditionalFormatting sqref="E97:M97">
    <cfRule type="top10" dxfId="6088" priority="45" rank="1"/>
  </conditionalFormatting>
  <conditionalFormatting sqref="E99:M99">
    <cfRule type="top10" dxfId="6087" priority="44" rank="1"/>
  </conditionalFormatting>
  <conditionalFormatting sqref="E101:M101">
    <cfRule type="top10" dxfId="6086" priority="43" rank="1"/>
  </conditionalFormatting>
  <conditionalFormatting sqref="E103:M103">
    <cfRule type="top10" dxfId="6085" priority="42" rank="1"/>
  </conditionalFormatting>
  <conditionalFormatting sqref="E105:M105">
    <cfRule type="top10" dxfId="6084" priority="41" rank="1"/>
  </conditionalFormatting>
  <conditionalFormatting sqref="E107:M107">
    <cfRule type="top10" dxfId="6083" priority="40" rank="1"/>
  </conditionalFormatting>
  <conditionalFormatting sqref="E109:M109">
    <cfRule type="top10" dxfId="6082" priority="39" rank="1"/>
  </conditionalFormatting>
  <conditionalFormatting sqref="E111:M111">
    <cfRule type="top10" dxfId="6081" priority="38" rank="1"/>
  </conditionalFormatting>
  <conditionalFormatting sqref="E113:M113">
    <cfRule type="top10" dxfId="6080" priority="37" rank="1"/>
  </conditionalFormatting>
  <conditionalFormatting sqref="E115:M115">
    <cfRule type="top10" dxfId="6079" priority="36" rank="1"/>
  </conditionalFormatting>
  <conditionalFormatting sqref="E117:M117">
    <cfRule type="top10" dxfId="6078" priority="35" rank="1"/>
  </conditionalFormatting>
  <conditionalFormatting sqref="E119:M119">
    <cfRule type="top10" dxfId="6077" priority="34" rank="1"/>
  </conditionalFormatting>
  <conditionalFormatting sqref="E121:M121">
    <cfRule type="top10" dxfId="6076" priority="33" rank="1"/>
  </conditionalFormatting>
  <conditionalFormatting sqref="E123:M123">
    <cfRule type="top10" dxfId="6075" priority="32" rank="1"/>
  </conditionalFormatting>
  <conditionalFormatting sqref="E125:M125">
    <cfRule type="top10" dxfId="6074" priority="31" rank="1"/>
  </conditionalFormatting>
  <conditionalFormatting sqref="E127:M127">
    <cfRule type="top10" dxfId="6073" priority="30" rank="1"/>
  </conditionalFormatting>
  <conditionalFormatting sqref="E129:M129">
    <cfRule type="top10" dxfId="6072" priority="29" rank="1"/>
  </conditionalFormatting>
  <conditionalFormatting sqref="E131:M131">
    <cfRule type="top10" dxfId="6071" priority="28" rank="1"/>
  </conditionalFormatting>
  <conditionalFormatting sqref="E133:M133">
    <cfRule type="top10" dxfId="6070" priority="27" rank="1"/>
  </conditionalFormatting>
  <conditionalFormatting sqref="E135:M135">
    <cfRule type="top10" dxfId="6069" priority="26" rank="1"/>
  </conditionalFormatting>
  <conditionalFormatting sqref="E137:M137">
    <cfRule type="top10" dxfId="6068" priority="25" rank="1"/>
  </conditionalFormatting>
  <conditionalFormatting sqref="E139:M139">
    <cfRule type="top10" dxfId="6067" priority="24" rank="1"/>
  </conditionalFormatting>
  <conditionalFormatting sqref="E141:M141">
    <cfRule type="top10" dxfId="6066" priority="23" rank="1"/>
  </conditionalFormatting>
  <conditionalFormatting sqref="E143:M143">
    <cfRule type="top10" dxfId="6065" priority="22" rank="1"/>
  </conditionalFormatting>
  <conditionalFormatting sqref="E145:M145">
    <cfRule type="top10" dxfId="6064" priority="21" rank="1"/>
  </conditionalFormatting>
  <conditionalFormatting sqref="E147:M147">
    <cfRule type="top10" dxfId="6063" priority="20" rank="1"/>
  </conditionalFormatting>
  <conditionalFormatting sqref="E149:M149">
    <cfRule type="top10" dxfId="6062" priority="19" rank="1"/>
  </conditionalFormatting>
  <conditionalFormatting sqref="E151:M151">
    <cfRule type="top10" dxfId="6061" priority="18" rank="1"/>
  </conditionalFormatting>
  <conditionalFormatting sqref="E153:M153">
    <cfRule type="top10" dxfId="6060" priority="17" rank="1"/>
  </conditionalFormatting>
  <conditionalFormatting sqref="E155:M155">
    <cfRule type="top10" dxfId="6059" priority="16" rank="1"/>
  </conditionalFormatting>
  <conditionalFormatting sqref="E157:M157">
    <cfRule type="top10" dxfId="6058" priority="15" rank="1"/>
  </conditionalFormatting>
  <conditionalFormatting sqref="E159:M159">
    <cfRule type="top10" dxfId="6057" priority="14" rank="1"/>
  </conditionalFormatting>
  <conditionalFormatting sqref="E161:M161">
    <cfRule type="top10" dxfId="6056" priority="13" rank="1"/>
  </conditionalFormatting>
  <conditionalFormatting sqref="E163:M163">
    <cfRule type="top10" dxfId="6055" priority="12" rank="1"/>
  </conditionalFormatting>
  <conditionalFormatting sqref="E165:M165">
    <cfRule type="top10" dxfId="6054" priority="11" rank="1"/>
  </conditionalFormatting>
  <conditionalFormatting sqref="E167:M167">
    <cfRule type="top10" dxfId="6053" priority="10" rank="1"/>
  </conditionalFormatting>
  <conditionalFormatting sqref="E169:M169">
    <cfRule type="top10" dxfId="6052" priority="9" rank="1"/>
  </conditionalFormatting>
  <conditionalFormatting sqref="E171:M171">
    <cfRule type="top10" dxfId="6051" priority="8" rank="1"/>
  </conditionalFormatting>
  <conditionalFormatting sqref="E173:M173">
    <cfRule type="top10" dxfId="6050" priority="7" rank="1"/>
  </conditionalFormatting>
  <conditionalFormatting sqref="E175:M175">
    <cfRule type="top10" dxfId="6049" priority="6" rank="1"/>
  </conditionalFormatting>
  <conditionalFormatting sqref="E177:M177">
    <cfRule type="top10" dxfId="6048" priority="5" rank="1"/>
  </conditionalFormatting>
  <conditionalFormatting sqref="E179:M179">
    <cfRule type="top10" dxfId="6047" priority="4" rank="1"/>
  </conditionalFormatting>
  <conditionalFormatting sqref="E181:M181">
    <cfRule type="top10" dxfId="6046" priority="3" rank="1"/>
  </conditionalFormatting>
  <conditionalFormatting sqref="E183:M183">
    <cfRule type="top10" dxfId="6045" priority="2" rank="1"/>
  </conditionalFormatting>
  <conditionalFormatting sqref="E185:M185">
    <cfRule type="top10" dxfId="604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312</v>
      </c>
    </row>
    <row r="3" spans="1:12" ht="15" customHeight="1">
      <c r="B3" s="4"/>
    </row>
    <row r="4" spans="1:12" ht="15" customHeight="1">
      <c r="B4" s="4" t="s">
        <v>58</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485</v>
      </c>
      <c r="C10" s="52" t="s">
        <v>214</v>
      </c>
      <c r="D10" s="34">
        <v>2501</v>
      </c>
      <c r="E10" s="35">
        <v>204</v>
      </c>
      <c r="F10" s="36">
        <v>515</v>
      </c>
      <c r="G10" s="36">
        <v>1587</v>
      </c>
      <c r="H10" s="36">
        <v>786</v>
      </c>
      <c r="I10" s="36">
        <v>584</v>
      </c>
      <c r="J10" s="36">
        <v>192</v>
      </c>
      <c r="K10" s="36">
        <v>357</v>
      </c>
      <c r="L10" s="36">
        <v>65</v>
      </c>
    </row>
    <row r="11" spans="1:12" ht="15.95" customHeight="1">
      <c r="B11" s="58"/>
      <c r="C11" s="53"/>
      <c r="D11" s="18">
        <v>1</v>
      </c>
      <c r="E11" s="19">
        <v>8.1567373050779685E-2</v>
      </c>
      <c r="F11" s="20">
        <v>0.20591763294682128</v>
      </c>
      <c r="G11" s="20">
        <v>0.63454618152738906</v>
      </c>
      <c r="H11" s="20">
        <v>0.31427429028388643</v>
      </c>
      <c r="I11" s="20">
        <v>0.23350659736105558</v>
      </c>
      <c r="J11" s="20">
        <v>7.6769292283086765E-2</v>
      </c>
      <c r="K11" s="20">
        <v>0.14274290283886445</v>
      </c>
      <c r="L11" s="20">
        <v>2.5989604158336666E-2</v>
      </c>
    </row>
    <row r="12" spans="1:12" ht="15.95" customHeight="1">
      <c r="B12" s="58"/>
      <c r="C12" s="54" t="s">
        <v>215</v>
      </c>
      <c r="D12" s="21">
        <v>2484</v>
      </c>
      <c r="E12" s="22">
        <v>252</v>
      </c>
      <c r="F12" s="23">
        <v>557</v>
      </c>
      <c r="G12" s="23">
        <v>1527</v>
      </c>
      <c r="H12" s="23">
        <v>805</v>
      </c>
      <c r="I12" s="23">
        <v>614</v>
      </c>
      <c r="J12" s="23">
        <v>188</v>
      </c>
      <c r="K12" s="23">
        <v>341</v>
      </c>
      <c r="L12" s="23">
        <v>67</v>
      </c>
    </row>
    <row r="13" spans="1:12" ht="15.95" customHeight="1">
      <c r="B13" s="58"/>
      <c r="C13" s="53"/>
      <c r="D13" s="24">
        <v>1</v>
      </c>
      <c r="E13" s="19">
        <v>0.10144927536231885</v>
      </c>
      <c r="F13" s="20">
        <v>0.22423510466988728</v>
      </c>
      <c r="G13" s="20">
        <v>0.61473429951690817</v>
      </c>
      <c r="H13" s="20">
        <v>0.32407407407407407</v>
      </c>
      <c r="I13" s="20">
        <v>0.24718196457326891</v>
      </c>
      <c r="J13" s="20">
        <v>7.5684380032206122E-2</v>
      </c>
      <c r="K13" s="20">
        <v>0.13727858293075684</v>
      </c>
      <c r="L13" s="20">
        <v>2.6972624798711754E-2</v>
      </c>
    </row>
    <row r="14" spans="1:12" ht="15.95" customHeight="1">
      <c r="B14" s="58"/>
      <c r="C14" s="54" t="s">
        <v>216</v>
      </c>
      <c r="D14" s="21">
        <v>2748</v>
      </c>
      <c r="E14" s="22">
        <v>274</v>
      </c>
      <c r="F14" s="23">
        <v>595</v>
      </c>
      <c r="G14" s="23">
        <v>1720</v>
      </c>
      <c r="H14" s="23">
        <v>975</v>
      </c>
      <c r="I14" s="23">
        <v>717</v>
      </c>
      <c r="J14" s="23">
        <v>226</v>
      </c>
      <c r="K14" s="23">
        <v>345</v>
      </c>
      <c r="L14" s="23">
        <v>71</v>
      </c>
    </row>
    <row r="15" spans="1:12" ht="15.95" customHeight="1">
      <c r="B15" s="58"/>
      <c r="C15" s="53"/>
      <c r="D15" s="24">
        <v>1</v>
      </c>
      <c r="E15" s="19">
        <v>9.9708879184861723E-2</v>
      </c>
      <c r="F15" s="20">
        <v>0.21652110625909751</v>
      </c>
      <c r="G15" s="20">
        <v>0.62590975254730719</v>
      </c>
      <c r="H15" s="20">
        <v>0.35480349344978168</v>
      </c>
      <c r="I15" s="20">
        <v>0.26091703056768561</v>
      </c>
      <c r="J15" s="20">
        <v>8.2241630276564781E-2</v>
      </c>
      <c r="K15" s="20">
        <v>0.12554585152838427</v>
      </c>
      <c r="L15" s="20">
        <v>2.5836972343522561E-2</v>
      </c>
    </row>
    <row r="16" spans="1:12" ht="15.95" customHeight="1">
      <c r="B16" s="58"/>
      <c r="C16" s="54" t="s">
        <v>217</v>
      </c>
      <c r="D16" s="21">
        <v>844</v>
      </c>
      <c r="E16" s="22">
        <v>95</v>
      </c>
      <c r="F16" s="23">
        <v>211</v>
      </c>
      <c r="G16" s="23">
        <v>542</v>
      </c>
      <c r="H16" s="23">
        <v>281</v>
      </c>
      <c r="I16" s="23">
        <v>236</v>
      </c>
      <c r="J16" s="23">
        <v>60</v>
      </c>
      <c r="K16" s="23">
        <v>118</v>
      </c>
      <c r="L16" s="23">
        <v>29</v>
      </c>
    </row>
    <row r="17" spans="1:12" ht="15.95" customHeight="1">
      <c r="B17" s="58"/>
      <c r="C17" s="53"/>
      <c r="D17" s="24">
        <v>1</v>
      </c>
      <c r="E17" s="19">
        <v>0.11255924170616113</v>
      </c>
      <c r="F17" s="20">
        <v>0.25</v>
      </c>
      <c r="G17" s="20">
        <v>0.64218009478672988</v>
      </c>
      <c r="H17" s="20">
        <v>0.33293838862559244</v>
      </c>
      <c r="I17" s="20">
        <v>0.27962085308056872</v>
      </c>
      <c r="J17" s="20">
        <v>7.1090047393364927E-2</v>
      </c>
      <c r="K17" s="20">
        <v>0.13981042654028436</v>
      </c>
      <c r="L17" s="20">
        <v>3.4360189573459717E-2</v>
      </c>
    </row>
    <row r="18" spans="1:12" ht="15.95" customHeight="1">
      <c r="B18" s="58"/>
      <c r="C18" s="54" t="s">
        <v>218</v>
      </c>
      <c r="D18" s="21">
        <v>2669</v>
      </c>
      <c r="E18" s="22">
        <v>235</v>
      </c>
      <c r="F18" s="23">
        <v>604</v>
      </c>
      <c r="G18" s="23">
        <v>1736</v>
      </c>
      <c r="H18" s="23">
        <v>909</v>
      </c>
      <c r="I18" s="23">
        <v>622</v>
      </c>
      <c r="J18" s="23">
        <v>200</v>
      </c>
      <c r="K18" s="23">
        <v>349</v>
      </c>
      <c r="L18" s="23">
        <v>78</v>
      </c>
    </row>
    <row r="19" spans="1:12" ht="15.95" customHeight="1">
      <c r="B19" s="58"/>
      <c r="C19" s="53"/>
      <c r="D19" s="24">
        <v>1</v>
      </c>
      <c r="E19" s="19">
        <v>8.8047958036717874E-2</v>
      </c>
      <c r="F19" s="20">
        <v>0.22630198576245786</v>
      </c>
      <c r="G19" s="20">
        <v>0.65043087298613711</v>
      </c>
      <c r="H19" s="20">
        <v>0.34057699512926187</v>
      </c>
      <c r="I19" s="20">
        <v>0.23304608467590859</v>
      </c>
      <c r="J19" s="20">
        <v>7.4934432371674783E-2</v>
      </c>
      <c r="K19" s="20">
        <v>0.1307605844885725</v>
      </c>
      <c r="L19" s="20">
        <v>2.9224428624953166E-2</v>
      </c>
    </row>
    <row r="20" spans="1:12" ht="15.95" customHeight="1">
      <c r="B20" s="58"/>
      <c r="C20" s="54" t="s">
        <v>219</v>
      </c>
      <c r="D20" s="21">
        <v>767</v>
      </c>
      <c r="E20" s="22">
        <v>73</v>
      </c>
      <c r="F20" s="23">
        <v>182</v>
      </c>
      <c r="G20" s="23">
        <v>462</v>
      </c>
      <c r="H20" s="23">
        <v>262</v>
      </c>
      <c r="I20" s="23">
        <v>218</v>
      </c>
      <c r="J20" s="23">
        <v>56</v>
      </c>
      <c r="K20" s="23">
        <v>103</v>
      </c>
      <c r="L20" s="23">
        <v>24</v>
      </c>
    </row>
    <row r="21" spans="1:12" ht="15.95" customHeight="1">
      <c r="B21" s="58"/>
      <c r="C21" s="53"/>
      <c r="D21" s="24">
        <v>1</v>
      </c>
      <c r="E21" s="19">
        <v>9.5176010430247718E-2</v>
      </c>
      <c r="F21" s="20">
        <v>0.23728813559322035</v>
      </c>
      <c r="G21" s="20">
        <v>0.60234680573663624</v>
      </c>
      <c r="H21" s="20">
        <v>0.34159061277705344</v>
      </c>
      <c r="I21" s="20">
        <v>0.28422425032594523</v>
      </c>
      <c r="J21" s="20">
        <v>7.3011734028683176E-2</v>
      </c>
      <c r="K21" s="20">
        <v>0.13428943937418514</v>
      </c>
      <c r="L21" s="20">
        <v>3.1290743155149937E-2</v>
      </c>
    </row>
    <row r="22" spans="1:12" ht="15.95" customHeight="1">
      <c r="B22" s="58"/>
      <c r="C22" s="54" t="s">
        <v>220</v>
      </c>
      <c r="D22" s="21">
        <v>3723</v>
      </c>
      <c r="E22" s="22">
        <v>322</v>
      </c>
      <c r="F22" s="23">
        <v>890</v>
      </c>
      <c r="G22" s="23">
        <v>2495</v>
      </c>
      <c r="H22" s="23">
        <v>1390</v>
      </c>
      <c r="I22" s="23">
        <v>901</v>
      </c>
      <c r="J22" s="23">
        <v>243</v>
      </c>
      <c r="K22" s="23">
        <v>436</v>
      </c>
      <c r="L22" s="23">
        <v>100</v>
      </c>
    </row>
    <row r="23" spans="1:12" ht="15.95" customHeight="1">
      <c r="B23" s="58"/>
      <c r="C23" s="53"/>
      <c r="D23" s="24">
        <v>1</v>
      </c>
      <c r="E23" s="19">
        <v>8.6489390276658612E-2</v>
      </c>
      <c r="F23" s="20">
        <v>0.23905452591995702</v>
      </c>
      <c r="G23" s="20">
        <v>0.67015847434864362</v>
      </c>
      <c r="H23" s="20">
        <v>0.37335482138060705</v>
      </c>
      <c r="I23" s="20">
        <v>0.24200913242009131</v>
      </c>
      <c r="J23" s="20">
        <v>6.5269943593875904E-2</v>
      </c>
      <c r="K23" s="20">
        <v>0.11710985764168681</v>
      </c>
      <c r="L23" s="20">
        <v>2.6860059092130004E-2</v>
      </c>
    </row>
    <row r="24" spans="1:12" ht="15.95" customHeight="1">
      <c r="B24" s="58"/>
      <c r="C24" s="54" t="s">
        <v>106</v>
      </c>
      <c r="D24" s="21">
        <v>315</v>
      </c>
      <c r="E24" s="22">
        <v>15</v>
      </c>
      <c r="F24" s="23">
        <v>52</v>
      </c>
      <c r="G24" s="23">
        <v>177</v>
      </c>
      <c r="H24" s="23">
        <v>81</v>
      </c>
      <c r="I24" s="23">
        <v>52</v>
      </c>
      <c r="J24" s="23">
        <v>89</v>
      </c>
      <c r="K24" s="23">
        <v>47</v>
      </c>
      <c r="L24" s="23">
        <v>7</v>
      </c>
    </row>
    <row r="25" spans="1:12" ht="15.95" customHeight="1">
      <c r="B25" s="58"/>
      <c r="C25" s="53"/>
      <c r="D25" s="24">
        <v>1</v>
      </c>
      <c r="E25" s="19">
        <v>4.7619047619047616E-2</v>
      </c>
      <c r="F25" s="20">
        <v>0.16507936507936508</v>
      </c>
      <c r="G25" s="20">
        <v>0.56190476190476191</v>
      </c>
      <c r="H25" s="20">
        <v>0.25714285714285712</v>
      </c>
      <c r="I25" s="20">
        <v>0.16507936507936508</v>
      </c>
      <c r="J25" s="20">
        <v>0.28253968253968254</v>
      </c>
      <c r="K25" s="20">
        <v>0.1492063492063492</v>
      </c>
      <c r="L25" s="20">
        <v>2.2222222222222223E-2</v>
      </c>
    </row>
    <row r="26" spans="1:12" ht="15.95" customHeight="1">
      <c r="B26" s="58"/>
      <c r="C26" s="54" t="s">
        <v>213</v>
      </c>
      <c r="D26" s="21">
        <v>4611</v>
      </c>
      <c r="E26" s="22">
        <v>322</v>
      </c>
      <c r="F26" s="23">
        <v>623</v>
      </c>
      <c r="G26" s="23">
        <v>2616</v>
      </c>
      <c r="H26" s="23">
        <v>1400</v>
      </c>
      <c r="I26" s="23">
        <v>811</v>
      </c>
      <c r="J26" s="23">
        <v>437</v>
      </c>
      <c r="K26" s="23">
        <v>810</v>
      </c>
      <c r="L26" s="23">
        <v>130</v>
      </c>
    </row>
    <row r="27" spans="1:12" ht="15.95" customHeight="1">
      <c r="B27" s="58"/>
      <c r="C27" s="53"/>
      <c r="D27" s="24">
        <v>1</v>
      </c>
      <c r="E27" s="19">
        <v>6.9833008024289739E-2</v>
      </c>
      <c r="F27" s="20">
        <v>0.13511168943829971</v>
      </c>
      <c r="G27" s="20">
        <v>0.56733897202342221</v>
      </c>
      <c r="H27" s="20">
        <v>0.30362177401865104</v>
      </c>
      <c r="I27" s="20">
        <v>0.17588375623509001</v>
      </c>
      <c r="J27" s="20">
        <v>9.4773368032964656E-2</v>
      </c>
      <c r="K27" s="20">
        <v>0.17566688353936238</v>
      </c>
      <c r="L27" s="20">
        <v>2.8193450444589027E-2</v>
      </c>
    </row>
    <row r="28" spans="1:12" ht="15.95" customHeight="1">
      <c r="B28" s="58"/>
      <c r="C28" s="54" t="s">
        <v>176</v>
      </c>
      <c r="D28" s="21">
        <v>1702</v>
      </c>
      <c r="E28" s="22">
        <v>90</v>
      </c>
      <c r="F28" s="23">
        <v>183</v>
      </c>
      <c r="G28" s="23">
        <v>899</v>
      </c>
      <c r="H28" s="23">
        <v>386</v>
      </c>
      <c r="I28" s="23">
        <v>229</v>
      </c>
      <c r="J28" s="23">
        <v>204</v>
      </c>
      <c r="K28" s="23">
        <v>368</v>
      </c>
      <c r="L28" s="23">
        <v>75</v>
      </c>
    </row>
    <row r="29" spans="1:12" ht="15.95" customHeight="1">
      <c r="B29" s="58"/>
      <c r="C29" s="59"/>
      <c r="D29" s="18">
        <v>1</v>
      </c>
      <c r="E29" s="32">
        <v>5.2878965922444184E-2</v>
      </c>
      <c r="F29" s="33">
        <v>0.10752056404230317</v>
      </c>
      <c r="G29" s="33">
        <v>0.52820211515863691</v>
      </c>
      <c r="H29" s="33">
        <v>0.22679200940070504</v>
      </c>
      <c r="I29" s="33">
        <v>0.1345475910693302</v>
      </c>
      <c r="J29" s="33">
        <v>0.11985898942420682</v>
      </c>
      <c r="K29" s="33">
        <v>0.21621621621621623</v>
      </c>
      <c r="L29" s="33">
        <v>4.4065804935370149E-2</v>
      </c>
    </row>
    <row r="30" spans="1:12" ht="15.95" customHeight="1">
      <c r="A30" s="38"/>
      <c r="B30" s="41"/>
      <c r="C30" s="47"/>
      <c r="D30" s="42"/>
      <c r="E30" s="42"/>
      <c r="F30" s="42"/>
      <c r="G30" s="42"/>
      <c r="H30" s="42"/>
      <c r="I30" s="42"/>
      <c r="J30" s="42"/>
      <c r="K30" s="42"/>
      <c r="L30" s="42"/>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6043" priority="90" rank="1"/>
  </conditionalFormatting>
  <conditionalFormatting sqref="E11:L11">
    <cfRule type="top10" dxfId="6042" priority="89" rank="1"/>
  </conditionalFormatting>
  <conditionalFormatting sqref="E13:L13">
    <cfRule type="top10" dxfId="6041" priority="88" rank="1"/>
  </conditionalFormatting>
  <conditionalFormatting sqref="E15:L15">
    <cfRule type="top10" dxfId="6040" priority="87" rank="1"/>
  </conditionalFormatting>
  <conditionalFormatting sqref="E17:L17">
    <cfRule type="top10" dxfId="6039" priority="86" rank="1"/>
  </conditionalFormatting>
  <conditionalFormatting sqref="E19:L19">
    <cfRule type="top10" dxfId="6038" priority="85" rank="1"/>
  </conditionalFormatting>
  <conditionalFormatting sqref="E21:L21">
    <cfRule type="top10" dxfId="6037" priority="84" rank="1"/>
  </conditionalFormatting>
  <conditionalFormatting sqref="E23:L23">
    <cfRule type="top10" dxfId="6036" priority="83" rank="1"/>
  </conditionalFormatting>
  <conditionalFormatting sqref="E25:L25">
    <cfRule type="top10" dxfId="6035" priority="82" rank="1"/>
  </conditionalFormatting>
  <conditionalFormatting sqref="E27:L27">
    <cfRule type="top10" dxfId="6034" priority="81" rank="1"/>
  </conditionalFormatting>
  <conditionalFormatting sqref="E29:L29">
    <cfRule type="top10" dxfId="6033" priority="80" rank="1"/>
  </conditionalFormatting>
  <conditionalFormatting sqref="E31:L31">
    <cfRule type="top10" dxfId="6032" priority="78" rank="1"/>
  </conditionalFormatting>
  <conditionalFormatting sqref="E33:L33">
    <cfRule type="top10" dxfId="6031" priority="77" rank="1"/>
  </conditionalFormatting>
  <conditionalFormatting sqref="E35:L35">
    <cfRule type="top10" dxfId="6030" priority="76" rank="1"/>
  </conditionalFormatting>
  <conditionalFormatting sqref="E37:L37">
    <cfRule type="top10" dxfId="6029" priority="75" rank="1"/>
  </conditionalFormatting>
  <conditionalFormatting sqref="E39:L39">
    <cfRule type="top10" dxfId="6028" priority="74" rank="1"/>
  </conditionalFormatting>
  <conditionalFormatting sqref="E41:L41">
    <cfRule type="top10" dxfId="6027" priority="73" rank="1"/>
  </conditionalFormatting>
  <conditionalFormatting sqref="E43:L43">
    <cfRule type="top10" dxfId="6026" priority="72" rank="1"/>
  </conditionalFormatting>
  <conditionalFormatting sqref="E45:L45">
    <cfRule type="top10" dxfId="6025" priority="71" rank="1"/>
  </conditionalFormatting>
  <conditionalFormatting sqref="E47:L47">
    <cfRule type="top10" dxfId="6024" priority="70" rank="1"/>
  </conditionalFormatting>
  <conditionalFormatting sqref="E49:L49">
    <cfRule type="top10" dxfId="6023" priority="69" rank="1"/>
  </conditionalFormatting>
  <conditionalFormatting sqref="E51:L51">
    <cfRule type="top10" dxfId="6022" priority="68" rank="1"/>
  </conditionalFormatting>
  <conditionalFormatting sqref="E53:L53">
    <cfRule type="top10" dxfId="6021" priority="67" rank="1"/>
  </conditionalFormatting>
  <conditionalFormatting sqref="E55:L55">
    <cfRule type="top10" dxfId="6020" priority="66" rank="1"/>
  </conditionalFormatting>
  <conditionalFormatting sqref="E57:L57">
    <cfRule type="top10" dxfId="6019" priority="65" rank="1"/>
  </conditionalFormatting>
  <conditionalFormatting sqref="E59:L59">
    <cfRule type="top10" dxfId="6018" priority="64" rank="1"/>
  </conditionalFormatting>
  <conditionalFormatting sqref="E61:L61">
    <cfRule type="top10" dxfId="6017" priority="63" rank="1"/>
  </conditionalFormatting>
  <conditionalFormatting sqref="E63:L63">
    <cfRule type="top10" dxfId="6016" priority="62" rank="1"/>
  </conditionalFormatting>
  <conditionalFormatting sqref="E65:L65">
    <cfRule type="top10" dxfId="6015" priority="61" rank="1"/>
  </conditionalFormatting>
  <conditionalFormatting sqref="E67:L67">
    <cfRule type="top10" dxfId="6014" priority="60" rank="1"/>
  </conditionalFormatting>
  <conditionalFormatting sqref="E69:L69">
    <cfRule type="top10" dxfId="6013" priority="59" rank="1"/>
  </conditionalFormatting>
  <conditionalFormatting sqref="E71:L71">
    <cfRule type="top10" dxfId="6012" priority="58" rank="1"/>
  </conditionalFormatting>
  <conditionalFormatting sqref="E73:L73">
    <cfRule type="top10" dxfId="6011" priority="57" rank="1"/>
  </conditionalFormatting>
  <conditionalFormatting sqref="E75:L75">
    <cfRule type="top10" dxfId="6010" priority="56" rank="1"/>
  </conditionalFormatting>
  <conditionalFormatting sqref="E77:L77">
    <cfRule type="top10" dxfId="6009" priority="55" rank="1"/>
  </conditionalFormatting>
  <conditionalFormatting sqref="E79:L79">
    <cfRule type="top10" dxfId="6008" priority="54" rank="1"/>
  </conditionalFormatting>
  <conditionalFormatting sqref="E81:L81">
    <cfRule type="top10" dxfId="6007" priority="53" rank="1"/>
  </conditionalFormatting>
  <conditionalFormatting sqref="E83:L83">
    <cfRule type="top10" dxfId="6006" priority="52" rank="1"/>
  </conditionalFormatting>
  <conditionalFormatting sqref="E85:L85">
    <cfRule type="top10" dxfId="6005" priority="51" rank="1"/>
  </conditionalFormatting>
  <conditionalFormatting sqref="E87:L87">
    <cfRule type="top10" dxfId="6004" priority="50" rank="1"/>
  </conditionalFormatting>
  <conditionalFormatting sqref="E89:L89">
    <cfRule type="top10" dxfId="6003" priority="49" rank="1"/>
  </conditionalFormatting>
  <conditionalFormatting sqref="E91:L91">
    <cfRule type="top10" dxfId="6002" priority="48" rank="1"/>
  </conditionalFormatting>
  <conditionalFormatting sqref="E93:L93">
    <cfRule type="top10" dxfId="6001" priority="47" rank="1"/>
  </conditionalFormatting>
  <conditionalFormatting sqref="E95:L95">
    <cfRule type="top10" dxfId="6000" priority="46" rank="1"/>
  </conditionalFormatting>
  <conditionalFormatting sqref="E97:L97">
    <cfRule type="top10" dxfId="5999" priority="45" rank="1"/>
  </conditionalFormatting>
  <conditionalFormatting sqref="E99:L99">
    <cfRule type="top10" dxfId="5998" priority="44" rank="1"/>
  </conditionalFormatting>
  <conditionalFormatting sqref="E101:L101">
    <cfRule type="top10" dxfId="5997" priority="43" rank="1"/>
  </conditionalFormatting>
  <conditionalFormatting sqref="E103:L103">
    <cfRule type="top10" dxfId="5996" priority="42" rank="1"/>
  </conditionalFormatting>
  <conditionalFormatting sqref="E105:L105">
    <cfRule type="top10" dxfId="5995" priority="41" rank="1"/>
  </conditionalFormatting>
  <conditionalFormatting sqref="E107:L107">
    <cfRule type="top10" dxfId="5994" priority="40" rank="1"/>
  </conditionalFormatting>
  <conditionalFormatting sqref="E109:L109">
    <cfRule type="top10" dxfId="5993" priority="39" rank="1"/>
  </conditionalFormatting>
  <conditionalFormatting sqref="E111:L111">
    <cfRule type="top10" dxfId="5992" priority="38" rank="1"/>
  </conditionalFormatting>
  <conditionalFormatting sqref="E113:L113">
    <cfRule type="top10" dxfId="5991" priority="37" rank="1"/>
  </conditionalFormatting>
  <conditionalFormatting sqref="E115:L115">
    <cfRule type="top10" dxfId="5990" priority="36" rank="1"/>
  </conditionalFormatting>
  <conditionalFormatting sqref="E117:L117">
    <cfRule type="top10" dxfId="5989" priority="35" rank="1"/>
  </conditionalFormatting>
  <conditionalFormatting sqref="E119:L119">
    <cfRule type="top10" dxfId="5988" priority="34" rank="1"/>
  </conditionalFormatting>
  <conditionalFormatting sqref="E121:L121">
    <cfRule type="top10" dxfId="5987" priority="33" rank="1"/>
  </conditionalFormatting>
  <conditionalFormatting sqref="E123:L123">
    <cfRule type="top10" dxfId="5986" priority="32" rank="1"/>
  </conditionalFormatting>
  <conditionalFormatting sqref="E125:L125">
    <cfRule type="top10" dxfId="5985" priority="31" rank="1"/>
  </conditionalFormatting>
  <conditionalFormatting sqref="E127:L127">
    <cfRule type="top10" dxfId="5984" priority="30" rank="1"/>
  </conditionalFormatting>
  <conditionalFormatting sqref="E129:L129">
    <cfRule type="top10" dxfId="5983" priority="29" rank="1"/>
  </conditionalFormatting>
  <conditionalFormatting sqref="E131:L131">
    <cfRule type="top10" dxfId="5982" priority="28" rank="1"/>
  </conditionalFormatting>
  <conditionalFormatting sqref="E133:L133">
    <cfRule type="top10" dxfId="5981" priority="27" rank="1"/>
  </conditionalFormatting>
  <conditionalFormatting sqref="E135:L135">
    <cfRule type="top10" dxfId="5980" priority="26" rank="1"/>
  </conditionalFormatting>
  <conditionalFormatting sqref="E137:L137">
    <cfRule type="top10" dxfId="5979" priority="25" rank="1"/>
  </conditionalFormatting>
  <conditionalFormatting sqref="E139:L139">
    <cfRule type="top10" dxfId="5978" priority="24" rank="1"/>
  </conditionalFormatting>
  <conditionalFormatting sqref="E141:L141">
    <cfRule type="top10" dxfId="5977" priority="23" rank="1"/>
  </conditionalFormatting>
  <conditionalFormatting sqref="E143:L143">
    <cfRule type="top10" dxfId="5976" priority="22" rank="1"/>
  </conditionalFormatting>
  <conditionalFormatting sqref="E145:L145">
    <cfRule type="top10" dxfId="5975" priority="21" rank="1"/>
  </conditionalFormatting>
  <conditionalFormatting sqref="E147:L147">
    <cfRule type="top10" dxfId="5974" priority="20" rank="1"/>
  </conditionalFormatting>
  <conditionalFormatting sqref="E149:L149">
    <cfRule type="top10" dxfId="5973" priority="19" rank="1"/>
  </conditionalFormatting>
  <conditionalFormatting sqref="E151:L151">
    <cfRule type="top10" dxfId="5972" priority="18" rank="1"/>
  </conditionalFormatting>
  <conditionalFormatting sqref="E153:L153">
    <cfRule type="top10" dxfId="5971" priority="17" rank="1"/>
  </conditionalFormatting>
  <conditionalFormatting sqref="E155:L155">
    <cfRule type="top10" dxfId="5970" priority="16" rank="1"/>
  </conditionalFormatting>
  <conditionalFormatting sqref="E157:L157">
    <cfRule type="top10" dxfId="5969" priority="15" rank="1"/>
  </conditionalFormatting>
  <conditionalFormatting sqref="E159:L159">
    <cfRule type="top10" dxfId="5968" priority="14" rank="1"/>
  </conditionalFormatting>
  <conditionalFormatting sqref="E161:L161">
    <cfRule type="top10" dxfId="5967" priority="13" rank="1"/>
  </conditionalFormatting>
  <conditionalFormatting sqref="E163:L163">
    <cfRule type="top10" dxfId="5966" priority="12" rank="1"/>
  </conditionalFormatting>
  <conditionalFormatting sqref="E165:L165">
    <cfRule type="top10" dxfId="5965" priority="11" rank="1"/>
  </conditionalFormatting>
  <conditionalFormatting sqref="E167:L167">
    <cfRule type="top10" dxfId="5964" priority="10" rank="1"/>
  </conditionalFormatting>
  <conditionalFormatting sqref="E169:L169">
    <cfRule type="top10" dxfId="5963" priority="9" rank="1"/>
  </conditionalFormatting>
  <conditionalFormatting sqref="E171:L171">
    <cfRule type="top10" dxfId="5962" priority="8" rank="1"/>
  </conditionalFormatting>
  <conditionalFormatting sqref="E173:L173">
    <cfRule type="top10" dxfId="5961" priority="7" rank="1"/>
  </conditionalFormatting>
  <conditionalFormatting sqref="E175:L175">
    <cfRule type="top10" dxfId="5960" priority="6" rank="1"/>
  </conditionalFormatting>
  <conditionalFormatting sqref="E177:L177">
    <cfRule type="top10" dxfId="5959" priority="5" rank="1"/>
  </conditionalFormatting>
  <conditionalFormatting sqref="E179:L179">
    <cfRule type="top10" dxfId="5958" priority="4" rank="1"/>
  </conditionalFormatting>
  <conditionalFormatting sqref="E181:L181">
    <cfRule type="top10" dxfId="5957" priority="3" rank="1"/>
  </conditionalFormatting>
  <conditionalFormatting sqref="E183:L183">
    <cfRule type="top10" dxfId="5956" priority="2" rank="1"/>
  </conditionalFormatting>
  <conditionalFormatting sqref="E185:L185">
    <cfRule type="top10" dxfId="595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312</v>
      </c>
    </row>
    <row r="3" spans="1:14" ht="15" customHeight="1">
      <c r="B3" s="4"/>
    </row>
    <row r="4" spans="1:14" ht="15" customHeight="1">
      <c r="B4" s="4" t="s">
        <v>47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485</v>
      </c>
      <c r="C10" s="52" t="s">
        <v>214</v>
      </c>
      <c r="D10" s="34">
        <v>2501</v>
      </c>
      <c r="E10" s="35">
        <v>1921</v>
      </c>
      <c r="F10" s="36">
        <v>27</v>
      </c>
      <c r="G10" s="36">
        <v>5</v>
      </c>
      <c r="H10" s="36">
        <v>30</v>
      </c>
      <c r="I10" s="36">
        <v>28</v>
      </c>
      <c r="J10" s="36">
        <v>50</v>
      </c>
      <c r="K10" s="36">
        <v>82</v>
      </c>
      <c r="L10" s="36">
        <v>202</v>
      </c>
      <c r="M10" s="36">
        <v>49</v>
      </c>
      <c r="N10" s="36">
        <v>107</v>
      </c>
    </row>
    <row r="11" spans="1:14" ht="15.95" customHeight="1">
      <c r="B11" s="58"/>
      <c r="C11" s="53"/>
      <c r="D11" s="18">
        <v>1</v>
      </c>
      <c r="E11" s="19">
        <v>0.76809276289484207</v>
      </c>
      <c r="F11" s="20">
        <v>1.0795681727309077E-2</v>
      </c>
      <c r="G11" s="20">
        <v>1.9992003198720512E-3</v>
      </c>
      <c r="H11" s="20">
        <v>1.1995201919232307E-2</v>
      </c>
      <c r="I11" s="20">
        <v>1.1195521791283487E-2</v>
      </c>
      <c r="J11" s="20">
        <v>1.9992003198720514E-2</v>
      </c>
      <c r="K11" s="20">
        <v>3.2786885245901641E-2</v>
      </c>
      <c r="L11" s="20">
        <v>8.0767692922830869E-2</v>
      </c>
      <c r="M11" s="20">
        <v>1.9592163134746102E-2</v>
      </c>
      <c r="N11" s="20">
        <v>4.2782886845261894E-2</v>
      </c>
    </row>
    <row r="12" spans="1:14" ht="15.95" customHeight="1">
      <c r="B12" s="58"/>
      <c r="C12" s="54" t="s">
        <v>215</v>
      </c>
      <c r="D12" s="21">
        <v>2484</v>
      </c>
      <c r="E12" s="22">
        <v>1948</v>
      </c>
      <c r="F12" s="23">
        <v>29</v>
      </c>
      <c r="G12" s="23">
        <v>6</v>
      </c>
      <c r="H12" s="23">
        <v>38</v>
      </c>
      <c r="I12" s="23">
        <v>25</v>
      </c>
      <c r="J12" s="23">
        <v>42</v>
      </c>
      <c r="K12" s="23">
        <v>85</v>
      </c>
      <c r="L12" s="23">
        <v>171</v>
      </c>
      <c r="M12" s="23">
        <v>48</v>
      </c>
      <c r="N12" s="23">
        <v>92</v>
      </c>
    </row>
    <row r="13" spans="1:14" ht="15.95" customHeight="1">
      <c r="B13" s="58"/>
      <c r="C13" s="53"/>
      <c r="D13" s="24">
        <v>1</v>
      </c>
      <c r="E13" s="19">
        <v>0.784219001610306</v>
      </c>
      <c r="F13" s="20">
        <v>1.1674718196457327E-2</v>
      </c>
      <c r="G13" s="20">
        <v>2.4154589371980675E-3</v>
      </c>
      <c r="H13" s="20">
        <v>1.5297906602254429E-2</v>
      </c>
      <c r="I13" s="20">
        <v>1.0064412238325281E-2</v>
      </c>
      <c r="J13" s="20">
        <v>1.6908212560386472E-2</v>
      </c>
      <c r="K13" s="20">
        <v>3.4219001610305957E-2</v>
      </c>
      <c r="L13" s="20">
        <v>6.8840579710144928E-2</v>
      </c>
      <c r="M13" s="20">
        <v>1.932367149758454E-2</v>
      </c>
      <c r="N13" s="20">
        <v>3.7037037037037035E-2</v>
      </c>
    </row>
    <row r="14" spans="1:14" ht="15.95" customHeight="1">
      <c r="B14" s="58"/>
      <c r="C14" s="54" t="s">
        <v>216</v>
      </c>
      <c r="D14" s="21">
        <v>2748</v>
      </c>
      <c r="E14" s="22">
        <v>2140</v>
      </c>
      <c r="F14" s="23">
        <v>54</v>
      </c>
      <c r="G14" s="23">
        <v>4</v>
      </c>
      <c r="H14" s="23">
        <v>48</v>
      </c>
      <c r="I14" s="23">
        <v>31</v>
      </c>
      <c r="J14" s="23">
        <v>36</v>
      </c>
      <c r="K14" s="23">
        <v>90</v>
      </c>
      <c r="L14" s="23">
        <v>195</v>
      </c>
      <c r="M14" s="23">
        <v>60</v>
      </c>
      <c r="N14" s="23">
        <v>90</v>
      </c>
    </row>
    <row r="15" spans="1:14" ht="15.95" customHeight="1">
      <c r="B15" s="58"/>
      <c r="C15" s="53"/>
      <c r="D15" s="24">
        <v>1</v>
      </c>
      <c r="E15" s="19">
        <v>0.77874818049490535</v>
      </c>
      <c r="F15" s="20">
        <v>1.9650655021834062E-2</v>
      </c>
      <c r="G15" s="20">
        <v>1.455604075691412E-3</v>
      </c>
      <c r="H15" s="20">
        <v>1.7467248908296942E-2</v>
      </c>
      <c r="I15" s="20">
        <v>1.1280931586608443E-2</v>
      </c>
      <c r="J15" s="20">
        <v>1.3100436681222707E-2</v>
      </c>
      <c r="K15" s="20">
        <v>3.2751091703056769E-2</v>
      </c>
      <c r="L15" s="20">
        <v>7.0960698689956331E-2</v>
      </c>
      <c r="M15" s="20">
        <v>2.1834061135371178E-2</v>
      </c>
      <c r="N15" s="20">
        <v>3.2751091703056769E-2</v>
      </c>
    </row>
    <row r="16" spans="1:14" ht="15.95" customHeight="1">
      <c r="B16" s="58"/>
      <c r="C16" s="54" t="s">
        <v>217</v>
      </c>
      <c r="D16" s="21">
        <v>844</v>
      </c>
      <c r="E16" s="22">
        <v>655</v>
      </c>
      <c r="F16" s="23">
        <v>15</v>
      </c>
      <c r="G16" s="23">
        <v>3</v>
      </c>
      <c r="H16" s="23">
        <v>11</v>
      </c>
      <c r="I16" s="23">
        <v>5</v>
      </c>
      <c r="J16" s="23">
        <v>20</v>
      </c>
      <c r="K16" s="23">
        <v>43</v>
      </c>
      <c r="L16" s="23">
        <v>55</v>
      </c>
      <c r="M16" s="23">
        <v>12</v>
      </c>
      <c r="N16" s="23">
        <v>25</v>
      </c>
    </row>
    <row r="17" spans="1:14" ht="15.95" customHeight="1">
      <c r="B17" s="58"/>
      <c r="C17" s="53"/>
      <c r="D17" s="24">
        <v>1</v>
      </c>
      <c r="E17" s="19">
        <v>0.77606635071090047</v>
      </c>
      <c r="F17" s="20">
        <v>1.7772511848341232E-2</v>
      </c>
      <c r="G17" s="20">
        <v>3.5545023696682463E-3</v>
      </c>
      <c r="H17" s="20">
        <v>1.3033175355450236E-2</v>
      </c>
      <c r="I17" s="20">
        <v>5.9241706161137437E-3</v>
      </c>
      <c r="J17" s="20">
        <v>2.3696682464454975E-2</v>
      </c>
      <c r="K17" s="20">
        <v>5.0947867298578198E-2</v>
      </c>
      <c r="L17" s="20">
        <v>6.5165876777251192E-2</v>
      </c>
      <c r="M17" s="20">
        <v>1.4218009478672985E-2</v>
      </c>
      <c r="N17" s="20">
        <v>2.9620853080568721E-2</v>
      </c>
    </row>
    <row r="18" spans="1:14" ht="15.95" customHeight="1">
      <c r="B18" s="58"/>
      <c r="C18" s="54" t="s">
        <v>218</v>
      </c>
      <c r="D18" s="21">
        <v>2669</v>
      </c>
      <c r="E18" s="22">
        <v>2091</v>
      </c>
      <c r="F18" s="23">
        <v>30</v>
      </c>
      <c r="G18" s="23">
        <v>6</v>
      </c>
      <c r="H18" s="23">
        <v>37</v>
      </c>
      <c r="I18" s="23">
        <v>29</v>
      </c>
      <c r="J18" s="23">
        <v>41</v>
      </c>
      <c r="K18" s="23">
        <v>82</v>
      </c>
      <c r="L18" s="23">
        <v>216</v>
      </c>
      <c r="M18" s="23">
        <v>53</v>
      </c>
      <c r="N18" s="23">
        <v>84</v>
      </c>
    </row>
    <row r="19" spans="1:14" ht="15.95" customHeight="1">
      <c r="B19" s="58"/>
      <c r="C19" s="53"/>
      <c r="D19" s="24">
        <v>1</v>
      </c>
      <c r="E19" s="19">
        <v>0.78343949044585992</v>
      </c>
      <c r="F19" s="20">
        <v>1.1240164855751217E-2</v>
      </c>
      <c r="G19" s="20">
        <v>2.2480329711502436E-3</v>
      </c>
      <c r="H19" s="20">
        <v>1.3862869988759834E-2</v>
      </c>
      <c r="I19" s="20">
        <v>1.0865492693892843E-2</v>
      </c>
      <c r="J19" s="20">
        <v>1.5361558636193332E-2</v>
      </c>
      <c r="K19" s="20">
        <v>3.0723117272386663E-2</v>
      </c>
      <c r="L19" s="20">
        <v>8.0929186961408772E-2</v>
      </c>
      <c r="M19" s="20">
        <v>1.985762457849382E-2</v>
      </c>
      <c r="N19" s="20">
        <v>3.147246159610341E-2</v>
      </c>
    </row>
    <row r="20" spans="1:14" ht="15.95" customHeight="1">
      <c r="B20" s="58"/>
      <c r="C20" s="54" t="s">
        <v>219</v>
      </c>
      <c r="D20" s="21">
        <v>767</v>
      </c>
      <c r="E20" s="22">
        <v>540</v>
      </c>
      <c r="F20" s="23">
        <v>8</v>
      </c>
      <c r="G20" s="23">
        <v>0</v>
      </c>
      <c r="H20" s="23">
        <v>15</v>
      </c>
      <c r="I20" s="23">
        <v>10</v>
      </c>
      <c r="J20" s="23">
        <v>19</v>
      </c>
      <c r="K20" s="23">
        <v>35</v>
      </c>
      <c r="L20" s="23">
        <v>83</v>
      </c>
      <c r="M20" s="23">
        <v>25</v>
      </c>
      <c r="N20" s="23">
        <v>32</v>
      </c>
    </row>
    <row r="21" spans="1:14" ht="15.95" customHeight="1">
      <c r="B21" s="58"/>
      <c r="C21" s="53"/>
      <c r="D21" s="24">
        <v>1</v>
      </c>
      <c r="E21" s="19">
        <v>0.70404172099087359</v>
      </c>
      <c r="F21" s="20">
        <v>1.0430247718383311E-2</v>
      </c>
      <c r="G21" s="20">
        <v>0</v>
      </c>
      <c r="H21" s="20">
        <v>1.955671447196871E-2</v>
      </c>
      <c r="I21" s="20">
        <v>1.303780964797914E-2</v>
      </c>
      <c r="J21" s="20">
        <v>2.4771838331160364E-2</v>
      </c>
      <c r="K21" s="20">
        <v>4.563233376792699E-2</v>
      </c>
      <c r="L21" s="20">
        <v>0.10821382007822686</v>
      </c>
      <c r="M21" s="20">
        <v>3.259452411994785E-2</v>
      </c>
      <c r="N21" s="20">
        <v>4.1720990873533245E-2</v>
      </c>
    </row>
    <row r="22" spans="1:14" ht="15.95" customHeight="1">
      <c r="B22" s="58"/>
      <c r="C22" s="54" t="s">
        <v>220</v>
      </c>
      <c r="D22" s="21">
        <v>3723</v>
      </c>
      <c r="E22" s="22">
        <v>2984</v>
      </c>
      <c r="F22" s="23">
        <v>48</v>
      </c>
      <c r="G22" s="23">
        <v>8</v>
      </c>
      <c r="H22" s="23">
        <v>57</v>
      </c>
      <c r="I22" s="23">
        <v>44</v>
      </c>
      <c r="J22" s="23">
        <v>48</v>
      </c>
      <c r="K22" s="23">
        <v>85</v>
      </c>
      <c r="L22" s="23">
        <v>278</v>
      </c>
      <c r="M22" s="23">
        <v>58</v>
      </c>
      <c r="N22" s="23">
        <v>113</v>
      </c>
    </row>
    <row r="23" spans="1:14" ht="15.95" customHeight="1">
      <c r="B23" s="58"/>
      <c r="C23" s="53"/>
      <c r="D23" s="24">
        <v>1</v>
      </c>
      <c r="E23" s="19">
        <v>0.8015041633091593</v>
      </c>
      <c r="F23" s="20">
        <v>1.2892828364222401E-2</v>
      </c>
      <c r="G23" s="20">
        <v>2.1488047273704003E-3</v>
      </c>
      <c r="H23" s="20">
        <v>1.5310233682514102E-2</v>
      </c>
      <c r="I23" s="20">
        <v>1.18184260005372E-2</v>
      </c>
      <c r="J23" s="20">
        <v>1.2892828364222401E-2</v>
      </c>
      <c r="K23" s="20">
        <v>2.2831050228310501E-2</v>
      </c>
      <c r="L23" s="20">
        <v>7.467096427612141E-2</v>
      </c>
      <c r="M23" s="20">
        <v>1.5578834273435401E-2</v>
      </c>
      <c r="N23" s="20">
        <v>3.0351866774106902E-2</v>
      </c>
    </row>
    <row r="24" spans="1:14" ht="15.95" customHeight="1">
      <c r="B24" s="58"/>
      <c r="C24" s="54" t="s">
        <v>106</v>
      </c>
      <c r="D24" s="21">
        <v>315</v>
      </c>
      <c r="E24" s="22">
        <v>194</v>
      </c>
      <c r="F24" s="23">
        <v>4</v>
      </c>
      <c r="G24" s="23">
        <v>0</v>
      </c>
      <c r="H24" s="23">
        <v>7</v>
      </c>
      <c r="I24" s="23">
        <v>3</v>
      </c>
      <c r="J24" s="23">
        <v>4</v>
      </c>
      <c r="K24" s="23">
        <v>7</v>
      </c>
      <c r="L24" s="23">
        <v>29</v>
      </c>
      <c r="M24" s="23">
        <v>35</v>
      </c>
      <c r="N24" s="23">
        <v>32</v>
      </c>
    </row>
    <row r="25" spans="1:14" ht="15.95" customHeight="1">
      <c r="B25" s="58"/>
      <c r="C25" s="53"/>
      <c r="D25" s="24">
        <v>1</v>
      </c>
      <c r="E25" s="19">
        <v>0.61587301587301591</v>
      </c>
      <c r="F25" s="20">
        <v>1.2698412698412698E-2</v>
      </c>
      <c r="G25" s="20">
        <v>0</v>
      </c>
      <c r="H25" s="20">
        <v>2.2222222222222223E-2</v>
      </c>
      <c r="I25" s="20">
        <v>9.5238095238095247E-3</v>
      </c>
      <c r="J25" s="20">
        <v>1.2698412698412698E-2</v>
      </c>
      <c r="K25" s="20">
        <v>2.2222222222222223E-2</v>
      </c>
      <c r="L25" s="20">
        <v>9.2063492063492069E-2</v>
      </c>
      <c r="M25" s="20">
        <v>0.1111111111111111</v>
      </c>
      <c r="N25" s="20">
        <v>0.10158730158730159</v>
      </c>
    </row>
    <row r="26" spans="1:14" ht="15.95" customHeight="1">
      <c r="B26" s="58"/>
      <c r="C26" s="54" t="s">
        <v>213</v>
      </c>
      <c r="D26" s="21">
        <v>4611</v>
      </c>
      <c r="E26" s="22">
        <v>3988</v>
      </c>
      <c r="F26" s="23">
        <v>27</v>
      </c>
      <c r="G26" s="23">
        <v>2</v>
      </c>
      <c r="H26" s="23">
        <v>38</v>
      </c>
      <c r="I26" s="23">
        <v>10</v>
      </c>
      <c r="J26" s="23">
        <v>44</v>
      </c>
      <c r="K26" s="23">
        <v>89</v>
      </c>
      <c r="L26" s="23">
        <v>188</v>
      </c>
      <c r="M26" s="23">
        <v>121</v>
      </c>
      <c r="N26" s="23">
        <v>104</v>
      </c>
    </row>
    <row r="27" spans="1:14" ht="15.95" customHeight="1">
      <c r="B27" s="58"/>
      <c r="C27" s="53"/>
      <c r="D27" s="24">
        <v>1</v>
      </c>
      <c r="E27" s="19">
        <v>0.86488831056170024</v>
      </c>
      <c r="F27" s="20">
        <v>5.8555627846454128E-3</v>
      </c>
      <c r="G27" s="20">
        <v>4.3374539145521576E-4</v>
      </c>
      <c r="H27" s="20">
        <v>8.2411624376491008E-3</v>
      </c>
      <c r="I27" s="20">
        <v>2.1687269572760789E-3</v>
      </c>
      <c r="J27" s="20">
        <v>9.5423986120147467E-3</v>
      </c>
      <c r="K27" s="20">
        <v>1.9301669919757104E-2</v>
      </c>
      <c r="L27" s="20">
        <v>4.0772066796790282E-2</v>
      </c>
      <c r="M27" s="20">
        <v>2.6241596183040554E-2</v>
      </c>
      <c r="N27" s="20">
        <v>2.2554760355671222E-2</v>
      </c>
    </row>
    <row r="28" spans="1:14" ht="15.95" customHeight="1">
      <c r="B28" s="58"/>
      <c r="C28" s="54" t="s">
        <v>176</v>
      </c>
      <c r="D28" s="21">
        <v>1702</v>
      </c>
      <c r="E28" s="22">
        <v>1238</v>
      </c>
      <c r="F28" s="23">
        <v>8</v>
      </c>
      <c r="G28" s="23">
        <v>0</v>
      </c>
      <c r="H28" s="23">
        <v>21</v>
      </c>
      <c r="I28" s="23">
        <v>8</v>
      </c>
      <c r="J28" s="23">
        <v>38</v>
      </c>
      <c r="K28" s="23">
        <v>39</v>
      </c>
      <c r="L28" s="23">
        <v>93</v>
      </c>
      <c r="M28" s="23">
        <v>156</v>
      </c>
      <c r="N28" s="23">
        <v>101</v>
      </c>
    </row>
    <row r="29" spans="1:14" ht="15.95" customHeight="1">
      <c r="B29" s="58"/>
      <c r="C29" s="59"/>
      <c r="D29" s="18">
        <v>1</v>
      </c>
      <c r="E29" s="32">
        <v>0.72737955346650995</v>
      </c>
      <c r="F29" s="33">
        <v>4.7003525264394828E-3</v>
      </c>
      <c r="G29" s="33">
        <v>0</v>
      </c>
      <c r="H29" s="33">
        <v>1.2338425381903642E-2</v>
      </c>
      <c r="I29" s="33">
        <v>4.7003525264394828E-3</v>
      </c>
      <c r="J29" s="33">
        <v>2.2326674500587545E-2</v>
      </c>
      <c r="K29" s="33">
        <v>2.2914218566392478E-2</v>
      </c>
      <c r="L29" s="33">
        <v>5.464159811985899E-2</v>
      </c>
      <c r="M29" s="33">
        <v>9.1656874265569913E-2</v>
      </c>
      <c r="N29" s="33">
        <v>5.9341950646298471E-2</v>
      </c>
    </row>
    <row r="30" spans="1:14" ht="15.95" customHeight="1">
      <c r="A30" s="38"/>
      <c r="B30" s="41"/>
      <c r="C30" s="47"/>
      <c r="D30" s="42"/>
      <c r="E30" s="42"/>
      <c r="F30" s="42"/>
      <c r="G30" s="42"/>
      <c r="H30" s="42"/>
      <c r="I30" s="42"/>
      <c r="J30" s="42"/>
      <c r="K30" s="42"/>
      <c r="L30" s="42"/>
      <c r="M30" s="42"/>
      <c r="N30" s="42"/>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5954" priority="90" rank="1"/>
  </conditionalFormatting>
  <conditionalFormatting sqref="E11:N11">
    <cfRule type="top10" dxfId="5953" priority="89" rank="1"/>
  </conditionalFormatting>
  <conditionalFormatting sqref="E13:N13">
    <cfRule type="top10" dxfId="5952" priority="88" rank="1"/>
  </conditionalFormatting>
  <conditionalFormatting sqref="E15:N15">
    <cfRule type="top10" dxfId="5951" priority="87" rank="1"/>
  </conditionalFormatting>
  <conditionalFormatting sqref="E17:N17">
    <cfRule type="top10" dxfId="5950" priority="86" rank="1"/>
  </conditionalFormatting>
  <conditionalFormatting sqref="E19:N19">
    <cfRule type="top10" dxfId="5949" priority="85" rank="1"/>
  </conditionalFormatting>
  <conditionalFormatting sqref="E21:N21">
    <cfRule type="top10" dxfId="5948" priority="84" rank="1"/>
  </conditionalFormatting>
  <conditionalFormatting sqref="E23:N23">
    <cfRule type="top10" dxfId="5947" priority="83" rank="1"/>
  </conditionalFormatting>
  <conditionalFormatting sqref="E25:N25">
    <cfRule type="top10" dxfId="5946" priority="82" rank="1"/>
  </conditionalFormatting>
  <conditionalFormatting sqref="E27:N27">
    <cfRule type="top10" dxfId="5945" priority="81" rank="1"/>
  </conditionalFormatting>
  <conditionalFormatting sqref="E29:N29">
    <cfRule type="top10" dxfId="5944" priority="80" rank="1"/>
  </conditionalFormatting>
  <conditionalFormatting sqref="E31:N31">
    <cfRule type="top10" dxfId="5943" priority="78" rank="1"/>
  </conditionalFormatting>
  <conditionalFormatting sqref="E33:N33">
    <cfRule type="top10" dxfId="5942" priority="77" rank="1"/>
  </conditionalFormatting>
  <conditionalFormatting sqref="E35:N35">
    <cfRule type="top10" dxfId="5941" priority="76" rank="1"/>
  </conditionalFormatting>
  <conditionalFormatting sqref="E37:N37">
    <cfRule type="top10" dxfId="5940" priority="75" rank="1"/>
  </conditionalFormatting>
  <conditionalFormatting sqref="E39:N39">
    <cfRule type="top10" dxfId="5939" priority="74" rank="1"/>
  </conditionalFormatting>
  <conditionalFormatting sqref="E41:N41">
    <cfRule type="top10" dxfId="5938" priority="73" rank="1"/>
  </conditionalFormatting>
  <conditionalFormatting sqref="E43:N43">
    <cfRule type="top10" dxfId="5937" priority="72" rank="1"/>
  </conditionalFormatting>
  <conditionalFormatting sqref="E45:N45">
    <cfRule type="top10" dxfId="5936" priority="71" rank="1"/>
  </conditionalFormatting>
  <conditionalFormatting sqref="E47:N47">
    <cfRule type="top10" dxfId="5935" priority="70" rank="1"/>
  </conditionalFormatting>
  <conditionalFormatting sqref="E49:N49">
    <cfRule type="top10" dxfId="5934" priority="69" rank="1"/>
  </conditionalFormatting>
  <conditionalFormatting sqref="E51:N51">
    <cfRule type="top10" dxfId="5933" priority="68" rank="1"/>
  </conditionalFormatting>
  <conditionalFormatting sqref="E53:N53">
    <cfRule type="top10" dxfId="5932" priority="67" rank="1"/>
  </conditionalFormatting>
  <conditionalFormatting sqref="E55:N55">
    <cfRule type="top10" dxfId="5931" priority="66" rank="1"/>
  </conditionalFormatting>
  <conditionalFormatting sqref="E57:N57">
    <cfRule type="top10" dxfId="5930" priority="65" rank="1"/>
  </conditionalFormatting>
  <conditionalFormatting sqref="E59:N59">
    <cfRule type="top10" dxfId="5929" priority="64" rank="1"/>
  </conditionalFormatting>
  <conditionalFormatting sqref="E61:N61">
    <cfRule type="top10" dxfId="5928" priority="63" rank="1"/>
  </conditionalFormatting>
  <conditionalFormatting sqref="E63:N63">
    <cfRule type="top10" dxfId="5927" priority="62" rank="1"/>
  </conditionalFormatting>
  <conditionalFormatting sqref="E65:N65">
    <cfRule type="top10" dxfId="5926" priority="61" rank="1"/>
  </conditionalFormatting>
  <conditionalFormatting sqref="E67:N67">
    <cfRule type="top10" dxfId="5925" priority="60" rank="1"/>
  </conditionalFormatting>
  <conditionalFormatting sqref="E69:N69">
    <cfRule type="top10" dxfId="5924" priority="59" rank="1"/>
  </conditionalFormatting>
  <conditionalFormatting sqref="E71:N71">
    <cfRule type="top10" dxfId="5923" priority="58" rank="1"/>
  </conditionalFormatting>
  <conditionalFormatting sqref="E73:N73">
    <cfRule type="top10" dxfId="5922" priority="57" rank="1"/>
  </conditionalFormatting>
  <conditionalFormatting sqref="E75:N75">
    <cfRule type="top10" dxfId="5921" priority="56" rank="1"/>
  </conditionalFormatting>
  <conditionalFormatting sqref="E77:N77">
    <cfRule type="top10" dxfId="5920" priority="55" rank="1"/>
  </conditionalFormatting>
  <conditionalFormatting sqref="E79:N79">
    <cfRule type="top10" dxfId="5919" priority="54" rank="1"/>
  </conditionalFormatting>
  <conditionalFormatting sqref="E81:N81">
    <cfRule type="top10" dxfId="5918" priority="53" rank="1"/>
  </conditionalFormatting>
  <conditionalFormatting sqref="E83:N83">
    <cfRule type="top10" dxfId="5917" priority="52" rank="1"/>
  </conditionalFormatting>
  <conditionalFormatting sqref="E85:N85">
    <cfRule type="top10" dxfId="5916" priority="51" rank="1"/>
  </conditionalFormatting>
  <conditionalFormatting sqref="E87:N87">
    <cfRule type="top10" dxfId="5915" priority="50" rank="1"/>
  </conditionalFormatting>
  <conditionalFormatting sqref="E89:N89">
    <cfRule type="top10" dxfId="5914" priority="49" rank="1"/>
  </conditionalFormatting>
  <conditionalFormatting sqref="E91:N91">
    <cfRule type="top10" dxfId="5913" priority="48" rank="1"/>
  </conditionalFormatting>
  <conditionalFormatting sqref="E93:N93">
    <cfRule type="top10" dxfId="5912" priority="47" rank="1"/>
  </conditionalFormatting>
  <conditionalFormatting sqref="E95:N95">
    <cfRule type="top10" dxfId="5911" priority="46" rank="1"/>
  </conditionalFormatting>
  <conditionalFormatting sqref="E97:N97">
    <cfRule type="top10" dxfId="5910" priority="45" rank="1"/>
  </conditionalFormatting>
  <conditionalFormatting sqref="E99:N99">
    <cfRule type="top10" dxfId="5909" priority="44" rank="1"/>
  </conditionalFormatting>
  <conditionalFormatting sqref="E101:N101">
    <cfRule type="top10" dxfId="5908" priority="43" rank="1"/>
  </conditionalFormatting>
  <conditionalFormatting sqref="E103:N103">
    <cfRule type="top10" dxfId="5907" priority="42" rank="1"/>
  </conditionalFormatting>
  <conditionalFormatting sqref="E105:N105">
    <cfRule type="top10" dxfId="5906" priority="41" rank="1"/>
  </conditionalFormatting>
  <conditionalFormatting sqref="E107:N107">
    <cfRule type="top10" dxfId="5905" priority="40" rank="1"/>
  </conditionalFormatting>
  <conditionalFormatting sqref="E109:N109">
    <cfRule type="top10" dxfId="5904" priority="39" rank="1"/>
  </conditionalFormatting>
  <conditionalFormatting sqref="E111:N111">
    <cfRule type="top10" dxfId="5903" priority="38" rank="1"/>
  </conditionalFormatting>
  <conditionalFormatting sqref="E113:N113">
    <cfRule type="top10" dxfId="5902" priority="37" rank="1"/>
  </conditionalFormatting>
  <conditionalFormatting sqref="E115:N115">
    <cfRule type="top10" dxfId="5901" priority="36" rank="1"/>
  </conditionalFormatting>
  <conditionalFormatting sqref="E117:N117">
    <cfRule type="top10" dxfId="5900" priority="35" rank="1"/>
  </conditionalFormatting>
  <conditionalFormatting sqref="E119:N119">
    <cfRule type="top10" dxfId="5899" priority="34" rank="1"/>
  </conditionalFormatting>
  <conditionalFormatting sqref="E121:N121">
    <cfRule type="top10" dxfId="5898" priority="33" rank="1"/>
  </conditionalFormatting>
  <conditionalFormatting sqref="E123:N123">
    <cfRule type="top10" dxfId="5897" priority="32" rank="1"/>
  </conditionalFormatting>
  <conditionalFormatting sqref="E125:N125">
    <cfRule type="top10" dxfId="5896" priority="31" rank="1"/>
  </conditionalFormatting>
  <conditionalFormatting sqref="E127:N127">
    <cfRule type="top10" dxfId="5895" priority="30" rank="1"/>
  </conditionalFormatting>
  <conditionalFormatting sqref="E129:N129">
    <cfRule type="top10" dxfId="5894" priority="29" rank="1"/>
  </conditionalFormatting>
  <conditionalFormatting sqref="E131:N131">
    <cfRule type="top10" dxfId="5893" priority="28" rank="1"/>
  </conditionalFormatting>
  <conditionalFormatting sqref="E133:N133">
    <cfRule type="top10" dxfId="5892" priority="27" rank="1"/>
  </conditionalFormatting>
  <conditionalFormatting sqref="E135:N135">
    <cfRule type="top10" dxfId="5891" priority="26" rank="1"/>
  </conditionalFormatting>
  <conditionalFormatting sqref="E137:N137">
    <cfRule type="top10" dxfId="5890" priority="25" rank="1"/>
  </conditionalFormatting>
  <conditionalFormatting sqref="E139:N139">
    <cfRule type="top10" dxfId="5889" priority="24" rank="1"/>
  </conditionalFormatting>
  <conditionalFormatting sqref="E141:N141">
    <cfRule type="top10" dxfId="5888" priority="23" rank="1"/>
  </conditionalFormatting>
  <conditionalFormatting sqref="E143:N143">
    <cfRule type="top10" dxfId="5887" priority="22" rank="1"/>
  </conditionalFormatting>
  <conditionalFormatting sqref="E145:N145">
    <cfRule type="top10" dxfId="5886" priority="21" rank="1"/>
  </conditionalFormatting>
  <conditionalFormatting sqref="E147:N147">
    <cfRule type="top10" dxfId="5885" priority="20" rank="1"/>
  </conditionalFormatting>
  <conditionalFormatting sqref="E149:N149">
    <cfRule type="top10" dxfId="5884" priority="19" rank="1"/>
  </conditionalFormatting>
  <conditionalFormatting sqref="E151:N151">
    <cfRule type="top10" dxfId="5883" priority="18" rank="1"/>
  </conditionalFormatting>
  <conditionalFormatting sqref="E153:N153">
    <cfRule type="top10" dxfId="5882" priority="17" rank="1"/>
  </conditionalFormatting>
  <conditionalFormatting sqref="E155:N155">
    <cfRule type="top10" dxfId="5881" priority="16" rank="1"/>
  </conditionalFormatting>
  <conditionalFormatting sqref="E157:N157">
    <cfRule type="top10" dxfId="5880" priority="15" rank="1"/>
  </conditionalFormatting>
  <conditionalFormatting sqref="E159:N159">
    <cfRule type="top10" dxfId="5879" priority="14" rank="1"/>
  </conditionalFormatting>
  <conditionalFormatting sqref="E161:N161">
    <cfRule type="top10" dxfId="5878" priority="13" rank="1"/>
  </conditionalFormatting>
  <conditionalFormatting sqref="E163:N163">
    <cfRule type="top10" dxfId="5877" priority="12" rank="1"/>
  </conditionalFormatting>
  <conditionalFormatting sqref="E165:N165">
    <cfRule type="top10" dxfId="5876" priority="11" rank="1"/>
  </conditionalFormatting>
  <conditionalFormatting sqref="E167:N167">
    <cfRule type="top10" dxfId="5875" priority="10" rank="1"/>
  </conditionalFormatting>
  <conditionalFormatting sqref="E169:N169">
    <cfRule type="top10" dxfId="5874" priority="9" rank="1"/>
  </conditionalFormatting>
  <conditionalFormatting sqref="E171:N171">
    <cfRule type="top10" dxfId="5873" priority="8" rank="1"/>
  </conditionalFormatting>
  <conditionalFormatting sqref="E173:N173">
    <cfRule type="top10" dxfId="5872" priority="7" rank="1"/>
  </conditionalFormatting>
  <conditionalFormatting sqref="E175:N175">
    <cfRule type="top10" dxfId="5871" priority="6" rank="1"/>
  </conditionalFormatting>
  <conditionalFormatting sqref="E177:N177">
    <cfRule type="top10" dxfId="5870" priority="5" rank="1"/>
  </conditionalFormatting>
  <conditionalFormatting sqref="E179:N179">
    <cfRule type="top10" dxfId="5869" priority="4" rank="1"/>
  </conditionalFormatting>
  <conditionalFormatting sqref="E181:N181">
    <cfRule type="top10" dxfId="5868" priority="3" rank="1"/>
  </conditionalFormatting>
  <conditionalFormatting sqref="E183:N183">
    <cfRule type="top10" dxfId="5867" priority="2" rank="1"/>
  </conditionalFormatting>
  <conditionalFormatting sqref="E185:N185">
    <cfRule type="top10" dxfId="586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312</v>
      </c>
    </row>
    <row r="3" spans="1:11" ht="15" customHeight="1">
      <c r="B3" s="4"/>
    </row>
    <row r="4" spans="1:11" ht="15" customHeight="1">
      <c r="B4" s="4" t="s">
        <v>5</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240</v>
      </c>
      <c r="F7" s="14" t="s">
        <v>241</v>
      </c>
      <c r="G7" s="14" t="s">
        <v>242</v>
      </c>
      <c r="H7" s="14" t="s">
        <v>243</v>
      </c>
      <c r="I7" s="14" t="s">
        <v>244</v>
      </c>
      <c r="J7" s="14" t="s">
        <v>245</v>
      </c>
      <c r="K7" s="14" t="s">
        <v>103</v>
      </c>
    </row>
    <row r="8" spans="1:11" ht="15.95" customHeight="1" thickTop="1">
      <c r="B8" s="48" t="s">
        <v>300</v>
      </c>
      <c r="C8" s="49"/>
      <c r="D8" s="15">
        <v>16158</v>
      </c>
      <c r="E8" s="16">
        <v>10600</v>
      </c>
      <c r="F8" s="17">
        <v>3750</v>
      </c>
      <c r="G8" s="17">
        <v>2200</v>
      </c>
      <c r="H8" s="17">
        <v>4578</v>
      </c>
      <c r="I8" s="17">
        <v>4559</v>
      </c>
      <c r="J8" s="17">
        <v>4857</v>
      </c>
      <c r="K8" s="17">
        <v>1950</v>
      </c>
    </row>
    <row r="9" spans="1:11" ht="15.95" customHeight="1">
      <c r="B9" s="50"/>
      <c r="C9" s="51"/>
      <c r="D9" s="18">
        <v>1</v>
      </c>
      <c r="E9" s="32">
        <v>0.65602178487436569</v>
      </c>
      <c r="F9" s="33">
        <v>0.23208317861121425</v>
      </c>
      <c r="G9" s="33">
        <v>0.13615546478524571</v>
      </c>
      <c r="H9" s="33">
        <v>0.28332714444857038</v>
      </c>
      <c r="I9" s="33">
        <v>0.28215125634360688</v>
      </c>
      <c r="J9" s="33">
        <v>0.30059413293724468</v>
      </c>
      <c r="K9" s="33">
        <v>0.12068325287783141</v>
      </c>
    </row>
    <row r="10" spans="1:11" ht="15.95" customHeight="1">
      <c r="B10" s="57" t="s">
        <v>485</v>
      </c>
      <c r="C10" s="52" t="s">
        <v>214</v>
      </c>
      <c r="D10" s="34">
        <v>2501</v>
      </c>
      <c r="E10" s="35">
        <v>1794</v>
      </c>
      <c r="F10" s="36">
        <v>713</v>
      </c>
      <c r="G10" s="36">
        <v>573</v>
      </c>
      <c r="H10" s="36">
        <v>932</v>
      </c>
      <c r="I10" s="36">
        <v>962</v>
      </c>
      <c r="J10" s="36">
        <v>925</v>
      </c>
      <c r="K10" s="36">
        <v>132</v>
      </c>
    </row>
    <row r="11" spans="1:11" ht="15.95" customHeight="1">
      <c r="B11" s="58"/>
      <c r="C11" s="53"/>
      <c r="D11" s="18">
        <v>1</v>
      </c>
      <c r="E11" s="19">
        <v>0.71731307477009199</v>
      </c>
      <c r="F11" s="20">
        <v>0.28508596561375449</v>
      </c>
      <c r="G11" s="20">
        <v>0.22910835665733706</v>
      </c>
      <c r="H11" s="20">
        <v>0.37265093962415036</v>
      </c>
      <c r="I11" s="20">
        <v>0.38464614154338267</v>
      </c>
      <c r="J11" s="20">
        <v>0.36985205917632946</v>
      </c>
      <c r="K11" s="20">
        <v>5.2778888444622155E-2</v>
      </c>
    </row>
    <row r="12" spans="1:11" ht="15.95" customHeight="1">
      <c r="B12" s="58"/>
      <c r="C12" s="54" t="s">
        <v>215</v>
      </c>
      <c r="D12" s="21">
        <v>2484</v>
      </c>
      <c r="E12" s="22">
        <v>1844</v>
      </c>
      <c r="F12" s="23">
        <v>772</v>
      </c>
      <c r="G12" s="23">
        <v>663</v>
      </c>
      <c r="H12" s="23">
        <v>883</v>
      </c>
      <c r="I12" s="23">
        <v>927</v>
      </c>
      <c r="J12" s="23">
        <v>753</v>
      </c>
      <c r="K12" s="23">
        <v>117</v>
      </c>
    </row>
    <row r="13" spans="1:11" ht="15.95" customHeight="1">
      <c r="B13" s="58"/>
      <c r="C13" s="53"/>
      <c r="D13" s="24">
        <v>1</v>
      </c>
      <c r="E13" s="19">
        <v>0.74235104669887275</v>
      </c>
      <c r="F13" s="20">
        <v>0.31078904991948469</v>
      </c>
      <c r="G13" s="20">
        <v>0.26690821256038649</v>
      </c>
      <c r="H13" s="20">
        <v>0.35547504025764898</v>
      </c>
      <c r="I13" s="20">
        <v>0.37318840579710144</v>
      </c>
      <c r="J13" s="20">
        <v>0.3031400966183575</v>
      </c>
      <c r="K13" s="20">
        <v>4.710144927536232E-2</v>
      </c>
    </row>
    <row r="14" spans="1:11" ht="15.95" customHeight="1">
      <c r="B14" s="58"/>
      <c r="C14" s="54" t="s">
        <v>216</v>
      </c>
      <c r="D14" s="21">
        <v>2748</v>
      </c>
      <c r="E14" s="22">
        <v>2069</v>
      </c>
      <c r="F14" s="23">
        <v>902</v>
      </c>
      <c r="G14" s="23">
        <v>855</v>
      </c>
      <c r="H14" s="23">
        <v>1061</v>
      </c>
      <c r="I14" s="23">
        <v>1126</v>
      </c>
      <c r="J14" s="23">
        <v>935</v>
      </c>
      <c r="K14" s="23">
        <v>97</v>
      </c>
    </row>
    <row r="15" spans="1:11" ht="15.95" customHeight="1">
      <c r="B15" s="58"/>
      <c r="C15" s="53"/>
      <c r="D15" s="24">
        <v>1</v>
      </c>
      <c r="E15" s="19">
        <v>0.75291120815138279</v>
      </c>
      <c r="F15" s="20">
        <v>0.3282387190684134</v>
      </c>
      <c r="G15" s="20">
        <v>0.31113537117903928</v>
      </c>
      <c r="H15" s="20">
        <v>0.38609898107714702</v>
      </c>
      <c r="I15" s="20">
        <v>0.40975254730713245</v>
      </c>
      <c r="J15" s="20">
        <v>0.34024745269286755</v>
      </c>
      <c r="K15" s="20">
        <v>3.5298398835516741E-2</v>
      </c>
    </row>
    <row r="16" spans="1:11" ht="15.95" customHeight="1">
      <c r="B16" s="58"/>
      <c r="C16" s="54" t="s">
        <v>217</v>
      </c>
      <c r="D16" s="21">
        <v>844</v>
      </c>
      <c r="E16" s="22">
        <v>634</v>
      </c>
      <c r="F16" s="23">
        <v>342</v>
      </c>
      <c r="G16" s="23">
        <v>236</v>
      </c>
      <c r="H16" s="23">
        <v>380</v>
      </c>
      <c r="I16" s="23">
        <v>346</v>
      </c>
      <c r="J16" s="23">
        <v>324</v>
      </c>
      <c r="K16" s="23">
        <v>24</v>
      </c>
    </row>
    <row r="17" spans="1:11" ht="15.95" customHeight="1">
      <c r="B17" s="58"/>
      <c r="C17" s="53"/>
      <c r="D17" s="24">
        <v>1</v>
      </c>
      <c r="E17" s="19">
        <v>0.75118483412322279</v>
      </c>
      <c r="F17" s="20">
        <v>0.40521327014218012</v>
      </c>
      <c r="G17" s="20">
        <v>0.27962085308056872</v>
      </c>
      <c r="H17" s="20">
        <v>0.45023696682464454</v>
      </c>
      <c r="I17" s="20">
        <v>0.4099526066350711</v>
      </c>
      <c r="J17" s="20">
        <v>0.38388625592417064</v>
      </c>
      <c r="K17" s="20">
        <v>2.843601895734597E-2</v>
      </c>
    </row>
    <row r="18" spans="1:11" ht="15.95" customHeight="1">
      <c r="B18" s="58"/>
      <c r="C18" s="54" t="s">
        <v>218</v>
      </c>
      <c r="D18" s="21">
        <v>2669</v>
      </c>
      <c r="E18" s="22">
        <v>1912</v>
      </c>
      <c r="F18" s="23">
        <v>805</v>
      </c>
      <c r="G18" s="23">
        <v>636</v>
      </c>
      <c r="H18" s="23">
        <v>1121</v>
      </c>
      <c r="I18" s="23">
        <v>1295</v>
      </c>
      <c r="J18" s="23">
        <v>1032</v>
      </c>
      <c r="K18" s="23">
        <v>102</v>
      </c>
    </row>
    <row r="19" spans="1:11" ht="15.95" customHeight="1">
      <c r="B19" s="58"/>
      <c r="C19" s="53"/>
      <c r="D19" s="24">
        <v>1</v>
      </c>
      <c r="E19" s="19">
        <v>0.71637317347321094</v>
      </c>
      <c r="F19" s="20">
        <v>0.30161109029599104</v>
      </c>
      <c r="G19" s="20">
        <v>0.23829149494192581</v>
      </c>
      <c r="H19" s="20">
        <v>0.42000749344323718</v>
      </c>
      <c r="I19" s="20">
        <v>0.48520044960659425</v>
      </c>
      <c r="J19" s="20">
        <v>0.38666167103784188</v>
      </c>
      <c r="K19" s="20">
        <v>3.8216560509554139E-2</v>
      </c>
    </row>
    <row r="20" spans="1:11" ht="15.95" customHeight="1">
      <c r="B20" s="58"/>
      <c r="C20" s="54" t="s">
        <v>219</v>
      </c>
      <c r="D20" s="21">
        <v>767</v>
      </c>
      <c r="E20" s="22">
        <v>544</v>
      </c>
      <c r="F20" s="23">
        <v>247</v>
      </c>
      <c r="G20" s="23">
        <v>242</v>
      </c>
      <c r="H20" s="23">
        <v>393</v>
      </c>
      <c r="I20" s="23">
        <v>368</v>
      </c>
      <c r="J20" s="23">
        <v>330</v>
      </c>
      <c r="K20" s="23">
        <v>29</v>
      </c>
    </row>
    <row r="21" spans="1:11" ht="15.95" customHeight="1">
      <c r="B21" s="58"/>
      <c r="C21" s="53"/>
      <c r="D21" s="24">
        <v>1</v>
      </c>
      <c r="E21" s="19">
        <v>0.70925684485006524</v>
      </c>
      <c r="F21" s="20">
        <v>0.32203389830508472</v>
      </c>
      <c r="G21" s="20">
        <v>0.31551499348109519</v>
      </c>
      <c r="H21" s="20">
        <v>0.51238591916558018</v>
      </c>
      <c r="I21" s="20">
        <v>0.47979139504563234</v>
      </c>
      <c r="J21" s="20">
        <v>0.43024771838331161</v>
      </c>
      <c r="K21" s="20">
        <v>3.7809647979139507E-2</v>
      </c>
    </row>
    <row r="22" spans="1:11" ht="15.95" customHeight="1">
      <c r="B22" s="58"/>
      <c r="C22" s="54" t="s">
        <v>220</v>
      </c>
      <c r="D22" s="21">
        <v>3723</v>
      </c>
      <c r="E22" s="22">
        <v>2699</v>
      </c>
      <c r="F22" s="23">
        <v>1095</v>
      </c>
      <c r="G22" s="23">
        <v>857</v>
      </c>
      <c r="H22" s="23">
        <v>1569</v>
      </c>
      <c r="I22" s="23">
        <v>1740</v>
      </c>
      <c r="J22" s="23">
        <v>1535</v>
      </c>
      <c r="K22" s="23">
        <v>139</v>
      </c>
    </row>
    <row r="23" spans="1:11" ht="15.95" customHeight="1">
      <c r="B23" s="58"/>
      <c r="C23" s="53"/>
      <c r="D23" s="24">
        <v>1</v>
      </c>
      <c r="E23" s="19">
        <v>0.72495299489658882</v>
      </c>
      <c r="F23" s="20">
        <v>0.29411764705882354</v>
      </c>
      <c r="G23" s="20">
        <v>0.23019070641955414</v>
      </c>
      <c r="H23" s="20">
        <v>0.42143432715551976</v>
      </c>
      <c r="I23" s="20">
        <v>0.46736502820306203</v>
      </c>
      <c r="J23" s="20">
        <v>0.41230190706419556</v>
      </c>
      <c r="K23" s="20">
        <v>3.7335482138060705E-2</v>
      </c>
    </row>
    <row r="24" spans="1:11" ht="15.95" customHeight="1">
      <c r="B24" s="58"/>
      <c r="C24" s="54" t="s">
        <v>106</v>
      </c>
      <c r="D24" s="21">
        <v>315</v>
      </c>
      <c r="E24" s="22">
        <v>187</v>
      </c>
      <c r="F24" s="23">
        <v>60</v>
      </c>
      <c r="G24" s="23">
        <v>51</v>
      </c>
      <c r="H24" s="23">
        <v>112</v>
      </c>
      <c r="I24" s="23">
        <v>108</v>
      </c>
      <c r="J24" s="23">
        <v>122</v>
      </c>
      <c r="K24" s="23">
        <v>35</v>
      </c>
    </row>
    <row r="25" spans="1:11" ht="15.95" customHeight="1">
      <c r="B25" s="58"/>
      <c r="C25" s="53"/>
      <c r="D25" s="24">
        <v>1</v>
      </c>
      <c r="E25" s="19">
        <v>0.59365079365079365</v>
      </c>
      <c r="F25" s="20">
        <v>0.19047619047619047</v>
      </c>
      <c r="G25" s="20">
        <v>0.16190476190476191</v>
      </c>
      <c r="H25" s="20">
        <v>0.35555555555555557</v>
      </c>
      <c r="I25" s="20">
        <v>0.34285714285714286</v>
      </c>
      <c r="J25" s="20">
        <v>0.38730158730158731</v>
      </c>
      <c r="K25" s="20">
        <v>0.1111111111111111</v>
      </c>
    </row>
    <row r="26" spans="1:11" ht="15.95" customHeight="1">
      <c r="B26" s="58"/>
      <c r="C26" s="54" t="s">
        <v>213</v>
      </c>
      <c r="D26" s="21">
        <v>4611</v>
      </c>
      <c r="E26" s="22">
        <v>3360</v>
      </c>
      <c r="F26" s="23">
        <v>1148</v>
      </c>
      <c r="G26" s="23">
        <v>458</v>
      </c>
      <c r="H26" s="23">
        <v>1157</v>
      </c>
      <c r="I26" s="23">
        <v>1052</v>
      </c>
      <c r="J26" s="23">
        <v>1327</v>
      </c>
      <c r="K26" s="23">
        <v>273</v>
      </c>
    </row>
    <row r="27" spans="1:11" ht="15.95" customHeight="1">
      <c r="B27" s="58"/>
      <c r="C27" s="53"/>
      <c r="D27" s="24">
        <v>1</v>
      </c>
      <c r="E27" s="19">
        <v>0.72869225764476253</v>
      </c>
      <c r="F27" s="20">
        <v>0.24896985469529387</v>
      </c>
      <c r="G27" s="20">
        <v>9.932769464324441E-2</v>
      </c>
      <c r="H27" s="20">
        <v>0.25092170895684235</v>
      </c>
      <c r="I27" s="20">
        <v>0.22815007590544351</v>
      </c>
      <c r="J27" s="20">
        <v>0.28779006723053568</v>
      </c>
      <c r="K27" s="20">
        <v>5.9206245933636957E-2</v>
      </c>
    </row>
    <row r="28" spans="1:11" ht="15.95" customHeight="1">
      <c r="B28" s="58"/>
      <c r="C28" s="54" t="s">
        <v>176</v>
      </c>
      <c r="D28" s="21">
        <v>1702</v>
      </c>
      <c r="E28" s="22">
        <v>990</v>
      </c>
      <c r="F28" s="23">
        <v>246</v>
      </c>
      <c r="G28" s="23">
        <v>94</v>
      </c>
      <c r="H28" s="23">
        <v>346</v>
      </c>
      <c r="I28" s="23">
        <v>351</v>
      </c>
      <c r="J28" s="23">
        <v>464</v>
      </c>
      <c r="K28" s="23">
        <v>258</v>
      </c>
    </row>
    <row r="29" spans="1:11" ht="15.95" customHeight="1">
      <c r="B29" s="58"/>
      <c r="C29" s="59"/>
      <c r="D29" s="18">
        <v>1</v>
      </c>
      <c r="E29" s="32">
        <v>0.581668625146886</v>
      </c>
      <c r="F29" s="33">
        <v>0.1445358401880141</v>
      </c>
      <c r="G29" s="33">
        <v>5.5229142185663924E-2</v>
      </c>
      <c r="H29" s="33">
        <v>0.20329024676850763</v>
      </c>
      <c r="I29" s="33">
        <v>0.20622796709753233</v>
      </c>
      <c r="J29" s="33">
        <v>0.27262044653348999</v>
      </c>
      <c r="K29" s="33">
        <v>0.15158636897767333</v>
      </c>
    </row>
    <row r="30" spans="1:11" ht="15.95" customHeight="1">
      <c r="A30" s="38"/>
      <c r="B30" s="41"/>
      <c r="C30" s="47"/>
      <c r="D30" s="42"/>
      <c r="E30" s="42"/>
      <c r="F30" s="42"/>
      <c r="G30" s="42"/>
      <c r="H30" s="42"/>
      <c r="I30" s="42"/>
      <c r="J30" s="42"/>
      <c r="K30" s="42"/>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9"/>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5865" priority="90" rank="1"/>
  </conditionalFormatting>
  <conditionalFormatting sqref="E11:K11">
    <cfRule type="top10" dxfId="5864" priority="89" rank="1"/>
  </conditionalFormatting>
  <conditionalFormatting sqref="E13:K13">
    <cfRule type="top10" dxfId="5863" priority="88" rank="1"/>
  </conditionalFormatting>
  <conditionalFormatting sqref="E15:K15">
    <cfRule type="top10" dxfId="5862" priority="87" rank="1"/>
  </conditionalFormatting>
  <conditionalFormatting sqref="E17:K17">
    <cfRule type="top10" dxfId="5861" priority="86" rank="1"/>
  </conditionalFormatting>
  <conditionalFormatting sqref="E19:K19">
    <cfRule type="top10" dxfId="5860" priority="85" rank="1"/>
  </conditionalFormatting>
  <conditionalFormatting sqref="E21:K21">
    <cfRule type="top10" dxfId="5859" priority="84" rank="1"/>
  </conditionalFormatting>
  <conditionalFormatting sqref="E23:K23">
    <cfRule type="top10" dxfId="5858" priority="83" rank="1"/>
  </conditionalFormatting>
  <conditionalFormatting sqref="E25:K25">
    <cfRule type="top10" dxfId="5857" priority="82" rank="1"/>
  </conditionalFormatting>
  <conditionalFormatting sqref="E27:K27">
    <cfRule type="top10" dxfId="5856" priority="81" rank="1"/>
  </conditionalFormatting>
  <conditionalFormatting sqref="E29:K29">
    <cfRule type="top10" dxfId="5855" priority="80" rank="1"/>
  </conditionalFormatting>
  <conditionalFormatting sqref="E31:K31">
    <cfRule type="top10" dxfId="5854" priority="78" rank="1"/>
  </conditionalFormatting>
  <conditionalFormatting sqref="E33:K33">
    <cfRule type="top10" dxfId="5853" priority="77" rank="1"/>
  </conditionalFormatting>
  <conditionalFormatting sqref="E35:K35">
    <cfRule type="top10" dxfId="5852" priority="76" rank="1"/>
  </conditionalFormatting>
  <conditionalFormatting sqref="E37:K37">
    <cfRule type="top10" dxfId="5851" priority="75" rank="1"/>
  </conditionalFormatting>
  <conditionalFormatting sqref="E39:K39">
    <cfRule type="top10" dxfId="5850" priority="74" rank="1"/>
  </conditionalFormatting>
  <conditionalFormatting sqref="E41:K41">
    <cfRule type="top10" dxfId="5849" priority="73" rank="1"/>
  </conditionalFormatting>
  <conditionalFormatting sqref="E43:K43">
    <cfRule type="top10" dxfId="5848" priority="72" rank="1"/>
  </conditionalFormatting>
  <conditionalFormatting sqref="E45:K45">
    <cfRule type="top10" dxfId="5847" priority="71" rank="1"/>
  </conditionalFormatting>
  <conditionalFormatting sqref="E47:K47">
    <cfRule type="top10" dxfId="5846" priority="70" rank="1"/>
  </conditionalFormatting>
  <conditionalFormatting sqref="E49:K49">
    <cfRule type="top10" dxfId="5845" priority="69" rank="1"/>
  </conditionalFormatting>
  <conditionalFormatting sqref="E51:K51">
    <cfRule type="top10" dxfId="5844" priority="68" rank="1"/>
  </conditionalFormatting>
  <conditionalFormatting sqref="E53:K53">
    <cfRule type="top10" dxfId="5843" priority="67" rank="1"/>
  </conditionalFormatting>
  <conditionalFormatting sqref="E55:K55">
    <cfRule type="top10" dxfId="5842" priority="66" rank="1"/>
  </conditionalFormatting>
  <conditionalFormatting sqref="E57:K57">
    <cfRule type="top10" dxfId="5841" priority="65" rank="1"/>
  </conditionalFormatting>
  <conditionalFormatting sqref="E59:K59">
    <cfRule type="top10" dxfId="5840" priority="64" rank="1"/>
  </conditionalFormatting>
  <conditionalFormatting sqref="E61:K61">
    <cfRule type="top10" dxfId="5839" priority="63" rank="1"/>
  </conditionalFormatting>
  <conditionalFormatting sqref="E63:K63">
    <cfRule type="top10" dxfId="5838" priority="62" rank="1"/>
  </conditionalFormatting>
  <conditionalFormatting sqref="E65:K65">
    <cfRule type="top10" dxfId="5837" priority="61" rank="1"/>
  </conditionalFormatting>
  <conditionalFormatting sqref="E67:K67">
    <cfRule type="top10" dxfId="5836" priority="60" rank="1"/>
  </conditionalFormatting>
  <conditionalFormatting sqref="E69:K69">
    <cfRule type="top10" dxfId="5835" priority="59" rank="1"/>
  </conditionalFormatting>
  <conditionalFormatting sqref="E71:K71">
    <cfRule type="top10" dxfId="5834" priority="58" rank="1"/>
  </conditionalFormatting>
  <conditionalFormatting sqref="E73:K73">
    <cfRule type="top10" dxfId="5833" priority="57" rank="1"/>
  </conditionalFormatting>
  <conditionalFormatting sqref="E75:K75">
    <cfRule type="top10" dxfId="5832" priority="56" rank="1"/>
  </conditionalFormatting>
  <conditionalFormatting sqref="E77:K77">
    <cfRule type="top10" dxfId="5831" priority="55" rank="1"/>
  </conditionalFormatting>
  <conditionalFormatting sqref="E79:K79">
    <cfRule type="top10" dxfId="5830" priority="54" rank="1"/>
  </conditionalFormatting>
  <conditionalFormatting sqref="E81:K81">
    <cfRule type="top10" dxfId="5829" priority="53" rank="1"/>
  </conditionalFormatting>
  <conditionalFormatting sqref="E83:K83">
    <cfRule type="top10" dxfId="5828" priority="52" rank="1"/>
  </conditionalFormatting>
  <conditionalFormatting sqref="E85:K85">
    <cfRule type="top10" dxfId="5827" priority="51" rank="1"/>
  </conditionalFormatting>
  <conditionalFormatting sqref="E87:K87">
    <cfRule type="top10" dxfId="5826" priority="50" rank="1"/>
  </conditionalFormatting>
  <conditionalFormatting sqref="E89:K89">
    <cfRule type="top10" dxfId="5825" priority="49" rank="1"/>
  </conditionalFormatting>
  <conditionalFormatting sqref="E91:K91">
    <cfRule type="top10" dxfId="5824" priority="48" rank="1"/>
  </conditionalFormatting>
  <conditionalFormatting sqref="E93:K93">
    <cfRule type="top10" dxfId="5823" priority="47" rank="1"/>
  </conditionalFormatting>
  <conditionalFormatting sqref="E95:K95">
    <cfRule type="top10" dxfId="5822" priority="46" rank="1"/>
  </conditionalFormatting>
  <conditionalFormatting sqref="E97:K97">
    <cfRule type="top10" dxfId="5821" priority="45" rank="1"/>
  </conditionalFormatting>
  <conditionalFormatting sqref="E99:K99">
    <cfRule type="top10" dxfId="5820" priority="44" rank="1"/>
  </conditionalFormatting>
  <conditionalFormatting sqref="E101:K101">
    <cfRule type="top10" dxfId="5819" priority="43" rank="1"/>
  </conditionalFormatting>
  <conditionalFormatting sqref="E103:K103">
    <cfRule type="top10" dxfId="5818" priority="42" rank="1"/>
  </conditionalFormatting>
  <conditionalFormatting sqref="E105:K105">
    <cfRule type="top10" dxfId="5817" priority="41" rank="1"/>
  </conditionalFormatting>
  <conditionalFormatting sqref="E107:K107">
    <cfRule type="top10" dxfId="5816" priority="40" rank="1"/>
  </conditionalFormatting>
  <conditionalFormatting sqref="E109:K109">
    <cfRule type="top10" dxfId="5815" priority="39" rank="1"/>
  </conditionalFormatting>
  <conditionalFormatting sqref="E111:K111">
    <cfRule type="top10" dxfId="5814" priority="38" rank="1"/>
  </conditionalFormatting>
  <conditionalFormatting sqref="E113:K113">
    <cfRule type="top10" dxfId="5813" priority="37" rank="1"/>
  </conditionalFormatting>
  <conditionalFormatting sqref="E115:K115">
    <cfRule type="top10" dxfId="5812" priority="36" rank="1"/>
  </conditionalFormatting>
  <conditionalFormatting sqref="E117:K117">
    <cfRule type="top10" dxfId="5811" priority="35" rank="1"/>
  </conditionalFormatting>
  <conditionalFormatting sqref="E119:K119">
    <cfRule type="top10" dxfId="5810" priority="34" rank="1"/>
  </conditionalFormatting>
  <conditionalFormatting sqref="E121:K121">
    <cfRule type="top10" dxfId="5809" priority="33" rank="1"/>
  </conditionalFormatting>
  <conditionalFormatting sqref="E123:K123">
    <cfRule type="top10" dxfId="5808" priority="32" rank="1"/>
  </conditionalFormatting>
  <conditionalFormatting sqref="E125:K125">
    <cfRule type="top10" dxfId="5807" priority="31" rank="1"/>
  </conditionalFormatting>
  <conditionalFormatting sqref="E127:K127">
    <cfRule type="top10" dxfId="5806" priority="30" rank="1"/>
  </conditionalFormatting>
  <conditionalFormatting sqref="E129:K129">
    <cfRule type="top10" dxfId="5805" priority="29" rank="1"/>
  </conditionalFormatting>
  <conditionalFormatting sqref="E131:K131">
    <cfRule type="top10" dxfId="5804" priority="28" rank="1"/>
  </conditionalFormatting>
  <conditionalFormatting sqref="E133:K133">
    <cfRule type="top10" dxfId="5803" priority="27" rank="1"/>
  </conditionalFormatting>
  <conditionalFormatting sqref="E135:K135">
    <cfRule type="top10" dxfId="5802" priority="26" rank="1"/>
  </conditionalFormatting>
  <conditionalFormatting sqref="E137:K137">
    <cfRule type="top10" dxfId="5801" priority="25" rank="1"/>
  </conditionalFormatting>
  <conditionalFormatting sqref="E139:K139">
    <cfRule type="top10" dxfId="5800" priority="24" rank="1"/>
  </conditionalFormatting>
  <conditionalFormatting sqref="E141:K141">
    <cfRule type="top10" dxfId="5799" priority="23" rank="1"/>
  </conditionalFormatting>
  <conditionalFormatting sqref="E143:K143">
    <cfRule type="top10" dxfId="5798" priority="22" rank="1"/>
  </conditionalFormatting>
  <conditionalFormatting sqref="E145:K145">
    <cfRule type="top10" dxfId="5797" priority="21" rank="1"/>
  </conditionalFormatting>
  <conditionalFormatting sqref="E147:K147">
    <cfRule type="top10" dxfId="5796" priority="20" rank="1"/>
  </conditionalFormatting>
  <conditionalFormatting sqref="E149:K149">
    <cfRule type="top10" dxfId="5795" priority="19" rank="1"/>
  </conditionalFormatting>
  <conditionalFormatting sqref="E151:K151">
    <cfRule type="top10" dxfId="5794" priority="18" rank="1"/>
  </conditionalFormatting>
  <conditionalFormatting sqref="E153:K153">
    <cfRule type="top10" dxfId="5793" priority="17" rank="1"/>
  </conditionalFormatting>
  <conditionalFormatting sqref="E155:K155">
    <cfRule type="top10" dxfId="5792" priority="16" rank="1"/>
  </conditionalFormatting>
  <conditionalFormatting sqref="E157:K157">
    <cfRule type="top10" dxfId="5791" priority="15" rank="1"/>
  </conditionalFormatting>
  <conditionalFormatting sqref="E159:K159">
    <cfRule type="top10" dxfId="5790" priority="14" rank="1"/>
  </conditionalFormatting>
  <conditionalFormatting sqref="E161:K161">
    <cfRule type="top10" dxfId="5789" priority="13" rank="1"/>
  </conditionalFormatting>
  <conditionalFormatting sqref="E163:K163">
    <cfRule type="top10" dxfId="5788" priority="12" rank="1"/>
  </conditionalFormatting>
  <conditionalFormatting sqref="E165:K165">
    <cfRule type="top10" dxfId="5787" priority="11" rank="1"/>
  </conditionalFormatting>
  <conditionalFormatting sqref="E167:K167">
    <cfRule type="top10" dxfId="5786" priority="10" rank="1"/>
  </conditionalFormatting>
  <conditionalFormatting sqref="E169:K169">
    <cfRule type="top10" dxfId="5785" priority="9" rank="1"/>
  </conditionalFormatting>
  <conditionalFormatting sqref="E171:K171">
    <cfRule type="top10" dxfId="5784" priority="8" rank="1"/>
  </conditionalFormatting>
  <conditionalFormatting sqref="E173:K173">
    <cfRule type="top10" dxfId="5783" priority="7" rank="1"/>
  </conditionalFormatting>
  <conditionalFormatting sqref="E175:K175">
    <cfRule type="top10" dxfId="5782" priority="6" rank="1"/>
  </conditionalFormatting>
  <conditionalFormatting sqref="E177:K177">
    <cfRule type="top10" dxfId="5781" priority="5" rank="1"/>
  </conditionalFormatting>
  <conditionalFormatting sqref="E179:K179">
    <cfRule type="top10" dxfId="5780" priority="4" rank="1"/>
  </conditionalFormatting>
  <conditionalFormatting sqref="E181:K181">
    <cfRule type="top10" dxfId="5779" priority="3" rank="1"/>
  </conditionalFormatting>
  <conditionalFormatting sqref="E183:K183">
    <cfRule type="top10" dxfId="5778" priority="2" rank="1"/>
  </conditionalFormatting>
  <conditionalFormatting sqref="E185:K185">
    <cfRule type="top10" dxfId="577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313</v>
      </c>
    </row>
    <row r="3" spans="1:10" ht="15" customHeight="1">
      <c r="B3" s="4"/>
    </row>
    <row r="4" spans="1:10" ht="15" customHeight="1">
      <c r="B4" s="4" t="s">
        <v>59</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104</v>
      </c>
      <c r="F7" s="14" t="s">
        <v>314</v>
      </c>
      <c r="G7" s="14" t="s">
        <v>315</v>
      </c>
      <c r="H7" s="14" t="s">
        <v>105</v>
      </c>
      <c r="I7" s="14" t="s">
        <v>106</v>
      </c>
      <c r="J7" s="14" t="s">
        <v>103</v>
      </c>
    </row>
    <row r="8" spans="1:10" ht="15.95" customHeight="1" thickTop="1">
      <c r="B8" s="48" t="s">
        <v>300</v>
      </c>
      <c r="C8" s="49"/>
      <c r="D8" s="15">
        <v>16158</v>
      </c>
      <c r="E8" s="16">
        <v>5554</v>
      </c>
      <c r="F8" s="17">
        <v>4048</v>
      </c>
      <c r="G8" s="17">
        <v>378</v>
      </c>
      <c r="H8" s="17">
        <v>3119</v>
      </c>
      <c r="I8" s="17">
        <v>2689</v>
      </c>
      <c r="J8" s="17">
        <v>370</v>
      </c>
    </row>
    <row r="9" spans="1:10" ht="15.95" customHeight="1">
      <c r="B9" s="50"/>
      <c r="C9" s="51"/>
      <c r="D9" s="18">
        <v>1</v>
      </c>
      <c r="E9" s="32">
        <v>0.34373065973511574</v>
      </c>
      <c r="F9" s="33">
        <v>0.2505260552048521</v>
      </c>
      <c r="G9" s="33">
        <v>2.3393984404010398E-2</v>
      </c>
      <c r="H9" s="33">
        <v>0.19303131575690061</v>
      </c>
      <c r="I9" s="33">
        <v>0.16641911127614803</v>
      </c>
      <c r="J9" s="33">
        <v>2.2898873622973142E-2</v>
      </c>
    </row>
    <row r="10" spans="1:10" ht="15.95" customHeight="1">
      <c r="B10" s="57" t="s">
        <v>316</v>
      </c>
      <c r="C10" s="52" t="s">
        <v>221</v>
      </c>
      <c r="D10" s="34">
        <v>12243</v>
      </c>
      <c r="E10" s="35">
        <v>4158</v>
      </c>
      <c r="F10" s="36">
        <v>3194</v>
      </c>
      <c r="G10" s="36">
        <v>295</v>
      </c>
      <c r="H10" s="36">
        <v>2510</v>
      </c>
      <c r="I10" s="36">
        <v>1880</v>
      </c>
      <c r="J10" s="36">
        <v>206</v>
      </c>
    </row>
    <row r="11" spans="1:10" ht="15.95" customHeight="1">
      <c r="B11" s="58"/>
      <c r="C11" s="53"/>
      <c r="D11" s="18">
        <v>1</v>
      </c>
      <c r="E11" s="19">
        <v>0.33962264150943394</v>
      </c>
      <c r="F11" s="20">
        <v>0.26088377031773258</v>
      </c>
      <c r="G11" s="20">
        <v>2.409540145389202E-2</v>
      </c>
      <c r="H11" s="20">
        <v>0.20501511067548803</v>
      </c>
      <c r="I11" s="20">
        <v>0.15355713468921017</v>
      </c>
      <c r="J11" s="20">
        <v>1.6825941354243239E-2</v>
      </c>
    </row>
    <row r="12" spans="1:10" ht="15.95" customHeight="1">
      <c r="B12" s="58"/>
      <c r="C12" s="60" t="s">
        <v>222</v>
      </c>
      <c r="D12" s="21">
        <v>151</v>
      </c>
      <c r="E12" s="22">
        <v>47</v>
      </c>
      <c r="F12" s="23">
        <v>44</v>
      </c>
      <c r="G12" s="23">
        <v>2</v>
      </c>
      <c r="H12" s="23">
        <v>21</v>
      </c>
      <c r="I12" s="23">
        <v>29</v>
      </c>
      <c r="J12" s="23">
        <v>8</v>
      </c>
    </row>
    <row r="13" spans="1:10" ht="15.95" customHeight="1">
      <c r="B13" s="58"/>
      <c r="C13" s="61"/>
      <c r="D13" s="24">
        <v>1</v>
      </c>
      <c r="E13" s="19">
        <v>0.31125827814569534</v>
      </c>
      <c r="F13" s="20">
        <v>0.29139072847682118</v>
      </c>
      <c r="G13" s="20">
        <v>1.3245033112582781E-2</v>
      </c>
      <c r="H13" s="20">
        <v>0.13907284768211919</v>
      </c>
      <c r="I13" s="20">
        <v>0.19205298013245034</v>
      </c>
      <c r="J13" s="20">
        <v>5.2980132450331126E-2</v>
      </c>
    </row>
    <row r="14" spans="1:10" ht="15.95" customHeight="1">
      <c r="B14" s="58"/>
      <c r="C14" s="60" t="s">
        <v>223</v>
      </c>
      <c r="D14" s="21">
        <v>20</v>
      </c>
      <c r="E14" s="22">
        <v>5</v>
      </c>
      <c r="F14" s="23">
        <v>4</v>
      </c>
      <c r="G14" s="23">
        <v>1</v>
      </c>
      <c r="H14" s="23">
        <v>5</v>
      </c>
      <c r="I14" s="23">
        <v>5</v>
      </c>
      <c r="J14" s="23">
        <v>0</v>
      </c>
    </row>
    <row r="15" spans="1:10" ht="15.95" customHeight="1">
      <c r="B15" s="58"/>
      <c r="C15" s="61"/>
      <c r="D15" s="24">
        <v>1</v>
      </c>
      <c r="E15" s="19">
        <v>0.25</v>
      </c>
      <c r="F15" s="20">
        <v>0.2</v>
      </c>
      <c r="G15" s="20">
        <v>0.05</v>
      </c>
      <c r="H15" s="20">
        <v>0.25</v>
      </c>
      <c r="I15" s="20">
        <v>0.25</v>
      </c>
      <c r="J15" s="20">
        <v>0</v>
      </c>
    </row>
    <row r="16" spans="1:10" ht="15.95" customHeight="1">
      <c r="B16" s="58"/>
      <c r="C16" s="54" t="s">
        <v>224</v>
      </c>
      <c r="D16" s="21">
        <v>183</v>
      </c>
      <c r="E16" s="22">
        <v>94</v>
      </c>
      <c r="F16" s="23">
        <v>25</v>
      </c>
      <c r="G16" s="23">
        <v>1</v>
      </c>
      <c r="H16" s="23">
        <v>14</v>
      </c>
      <c r="I16" s="23">
        <v>47</v>
      </c>
      <c r="J16" s="23">
        <v>2</v>
      </c>
    </row>
    <row r="17" spans="1:10" ht="15.95" customHeight="1">
      <c r="B17" s="58"/>
      <c r="C17" s="53"/>
      <c r="D17" s="24">
        <v>1</v>
      </c>
      <c r="E17" s="19">
        <v>0.51366120218579236</v>
      </c>
      <c r="F17" s="20">
        <v>0.13661202185792351</v>
      </c>
      <c r="G17" s="20">
        <v>5.4644808743169399E-3</v>
      </c>
      <c r="H17" s="20">
        <v>7.650273224043716E-2</v>
      </c>
      <c r="I17" s="20">
        <v>0.25683060109289618</v>
      </c>
      <c r="J17" s="20">
        <v>1.092896174863388E-2</v>
      </c>
    </row>
    <row r="18" spans="1:10" ht="15.95" customHeight="1">
      <c r="B18" s="58"/>
      <c r="C18" s="54" t="s">
        <v>225</v>
      </c>
      <c r="D18" s="21">
        <v>94</v>
      </c>
      <c r="E18" s="22">
        <v>38</v>
      </c>
      <c r="F18" s="23">
        <v>29</v>
      </c>
      <c r="G18" s="23">
        <v>4</v>
      </c>
      <c r="H18" s="23">
        <v>6</v>
      </c>
      <c r="I18" s="23">
        <v>12</v>
      </c>
      <c r="J18" s="23">
        <v>5</v>
      </c>
    </row>
    <row r="19" spans="1:10" ht="15.95" customHeight="1">
      <c r="B19" s="58"/>
      <c r="C19" s="53"/>
      <c r="D19" s="24">
        <v>1</v>
      </c>
      <c r="E19" s="19">
        <v>0.40425531914893614</v>
      </c>
      <c r="F19" s="20">
        <v>0.30851063829787234</v>
      </c>
      <c r="G19" s="20">
        <v>4.2553191489361701E-2</v>
      </c>
      <c r="H19" s="20">
        <v>6.3829787234042548E-2</v>
      </c>
      <c r="I19" s="20">
        <v>0.1276595744680851</v>
      </c>
      <c r="J19" s="20">
        <v>5.3191489361702128E-2</v>
      </c>
    </row>
    <row r="20" spans="1:10" ht="15.95" customHeight="1">
      <c r="B20" s="58"/>
      <c r="C20" s="54" t="s">
        <v>226</v>
      </c>
      <c r="D20" s="21">
        <v>215</v>
      </c>
      <c r="E20" s="22">
        <v>87</v>
      </c>
      <c r="F20" s="23">
        <v>32</v>
      </c>
      <c r="G20" s="23">
        <v>1</v>
      </c>
      <c r="H20" s="23">
        <v>38</v>
      </c>
      <c r="I20" s="23">
        <v>51</v>
      </c>
      <c r="J20" s="23">
        <v>6</v>
      </c>
    </row>
    <row r="21" spans="1:10" ht="15.95" customHeight="1">
      <c r="B21" s="58"/>
      <c r="C21" s="53"/>
      <c r="D21" s="24">
        <v>1</v>
      </c>
      <c r="E21" s="19">
        <v>0.40465116279069768</v>
      </c>
      <c r="F21" s="20">
        <v>0.14883720930232558</v>
      </c>
      <c r="G21" s="20">
        <v>4.6511627906976744E-3</v>
      </c>
      <c r="H21" s="20">
        <v>0.17674418604651163</v>
      </c>
      <c r="I21" s="20">
        <v>0.23720930232558141</v>
      </c>
      <c r="J21" s="20">
        <v>2.7906976744186046E-2</v>
      </c>
    </row>
    <row r="22" spans="1:10" ht="15.95" customHeight="1">
      <c r="B22" s="58"/>
      <c r="C22" s="54" t="s">
        <v>227</v>
      </c>
      <c r="D22" s="21">
        <v>373</v>
      </c>
      <c r="E22" s="22">
        <v>170</v>
      </c>
      <c r="F22" s="23">
        <v>67</v>
      </c>
      <c r="G22" s="23">
        <v>6</v>
      </c>
      <c r="H22" s="23">
        <v>57</v>
      </c>
      <c r="I22" s="23">
        <v>66</v>
      </c>
      <c r="J22" s="23">
        <v>7</v>
      </c>
    </row>
    <row r="23" spans="1:10" ht="15.95" customHeight="1">
      <c r="B23" s="58"/>
      <c r="C23" s="53"/>
      <c r="D23" s="24">
        <v>1</v>
      </c>
      <c r="E23" s="19">
        <v>0.45576407506702415</v>
      </c>
      <c r="F23" s="20">
        <v>0.17962466487935658</v>
      </c>
      <c r="G23" s="20">
        <v>1.6085790884718499E-2</v>
      </c>
      <c r="H23" s="20">
        <v>0.15281501340482573</v>
      </c>
      <c r="I23" s="20">
        <v>0.17694369973190349</v>
      </c>
      <c r="J23" s="20">
        <v>1.876675603217158E-2</v>
      </c>
    </row>
    <row r="24" spans="1:10" ht="15.95" customHeight="1">
      <c r="B24" s="58"/>
      <c r="C24" s="54" t="s">
        <v>228</v>
      </c>
      <c r="D24" s="21">
        <v>901</v>
      </c>
      <c r="E24" s="22">
        <v>337</v>
      </c>
      <c r="F24" s="23">
        <v>198</v>
      </c>
      <c r="G24" s="23">
        <v>12</v>
      </c>
      <c r="H24" s="23">
        <v>172</v>
      </c>
      <c r="I24" s="23">
        <v>160</v>
      </c>
      <c r="J24" s="23">
        <v>22</v>
      </c>
    </row>
    <row r="25" spans="1:10" ht="15.95" customHeight="1">
      <c r="B25" s="58"/>
      <c r="C25" s="53"/>
      <c r="D25" s="24">
        <v>1</v>
      </c>
      <c r="E25" s="19">
        <v>0.37402885682574916</v>
      </c>
      <c r="F25" s="20">
        <v>0.21975582685904552</v>
      </c>
      <c r="G25" s="20">
        <v>1.3318534961154272E-2</v>
      </c>
      <c r="H25" s="20">
        <v>0.19089900110987792</v>
      </c>
      <c r="I25" s="20">
        <v>0.17758046614872364</v>
      </c>
      <c r="J25" s="20">
        <v>2.4417314095449501E-2</v>
      </c>
    </row>
    <row r="26" spans="1:10" ht="15.95" customHeight="1">
      <c r="B26" s="58"/>
      <c r="C26" s="54" t="s">
        <v>106</v>
      </c>
      <c r="D26" s="21">
        <v>459</v>
      </c>
      <c r="E26" s="22">
        <v>153</v>
      </c>
      <c r="F26" s="23">
        <v>76</v>
      </c>
      <c r="G26" s="23">
        <v>7</v>
      </c>
      <c r="H26" s="23">
        <v>78</v>
      </c>
      <c r="I26" s="23">
        <v>134</v>
      </c>
      <c r="J26" s="23">
        <v>11</v>
      </c>
    </row>
    <row r="27" spans="1:10" ht="15.95" customHeight="1">
      <c r="B27" s="58"/>
      <c r="C27" s="59"/>
      <c r="D27" s="18">
        <v>1</v>
      </c>
      <c r="E27" s="32">
        <v>0.33333333333333331</v>
      </c>
      <c r="F27" s="33">
        <v>0.16557734204793029</v>
      </c>
      <c r="G27" s="33">
        <v>1.5250544662309368E-2</v>
      </c>
      <c r="H27" s="33">
        <v>0.16993464052287582</v>
      </c>
      <c r="I27" s="33">
        <v>0.29193899782135074</v>
      </c>
      <c r="J27" s="33">
        <v>2.3965141612200435E-2</v>
      </c>
    </row>
    <row r="28" spans="1:10" ht="15.95" customHeight="1">
      <c r="A28" s="38"/>
      <c r="B28" s="41"/>
      <c r="C28" s="47"/>
      <c r="D28" s="42"/>
      <c r="E28" s="42"/>
      <c r="F28" s="42"/>
      <c r="G28" s="42"/>
      <c r="H28" s="42"/>
      <c r="I28" s="42"/>
      <c r="J28" s="42"/>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5776" priority="90" rank="1"/>
  </conditionalFormatting>
  <conditionalFormatting sqref="E11:J11">
    <cfRule type="top10" dxfId="5775" priority="89" rank="1"/>
  </conditionalFormatting>
  <conditionalFormatting sqref="E13:J13">
    <cfRule type="top10" dxfId="5774" priority="88" rank="1"/>
  </conditionalFormatting>
  <conditionalFormatting sqref="E15:J15">
    <cfRule type="top10" dxfId="5773" priority="87" rank="1"/>
  </conditionalFormatting>
  <conditionalFormatting sqref="E17:J17">
    <cfRule type="top10" dxfId="5772" priority="86" rank="1"/>
  </conditionalFormatting>
  <conditionalFormatting sqref="E19:J19">
    <cfRule type="top10" dxfId="5771" priority="85" rank="1"/>
  </conditionalFormatting>
  <conditionalFormatting sqref="E21:J21">
    <cfRule type="top10" dxfId="5770" priority="84" rank="1"/>
  </conditionalFormatting>
  <conditionalFormatting sqref="E23:J23">
    <cfRule type="top10" dxfId="5769" priority="83" rank="1"/>
  </conditionalFormatting>
  <conditionalFormatting sqref="E25:J25">
    <cfRule type="top10" dxfId="5768" priority="82" rank="1"/>
  </conditionalFormatting>
  <conditionalFormatting sqref="E27:J27">
    <cfRule type="top10" dxfId="5767" priority="81" rank="1"/>
  </conditionalFormatting>
  <conditionalFormatting sqref="E29:J29">
    <cfRule type="top10" dxfId="5766" priority="79" rank="1"/>
  </conditionalFormatting>
  <conditionalFormatting sqref="E31:J31">
    <cfRule type="top10" dxfId="5765" priority="78" rank="1"/>
  </conditionalFormatting>
  <conditionalFormatting sqref="E33:J33">
    <cfRule type="top10" dxfId="5764" priority="77" rank="1"/>
  </conditionalFormatting>
  <conditionalFormatting sqref="E35:J35">
    <cfRule type="top10" dxfId="5763" priority="76" rank="1"/>
  </conditionalFormatting>
  <conditionalFormatting sqref="E37:J37">
    <cfRule type="top10" dxfId="5762" priority="75" rank="1"/>
  </conditionalFormatting>
  <conditionalFormatting sqref="E39:J39">
    <cfRule type="top10" dxfId="5761" priority="74" rank="1"/>
  </conditionalFormatting>
  <conditionalFormatting sqref="E41:J41">
    <cfRule type="top10" dxfId="5760" priority="73" rank="1"/>
  </conditionalFormatting>
  <conditionalFormatting sqref="E43:J43">
    <cfRule type="top10" dxfId="5759" priority="72" rank="1"/>
  </conditionalFormatting>
  <conditionalFormatting sqref="E45:J45">
    <cfRule type="top10" dxfId="5758" priority="71" rank="1"/>
  </conditionalFormatting>
  <conditionalFormatting sqref="E47:J47">
    <cfRule type="top10" dxfId="5757" priority="70" rank="1"/>
  </conditionalFormatting>
  <conditionalFormatting sqref="E49:J49">
    <cfRule type="top10" dxfId="5756" priority="69" rank="1"/>
  </conditionalFormatting>
  <conditionalFormatting sqref="E51:J51">
    <cfRule type="top10" dxfId="5755" priority="68" rank="1"/>
  </conditionalFormatting>
  <conditionalFormatting sqref="E53:J53">
    <cfRule type="top10" dxfId="5754" priority="67" rank="1"/>
  </conditionalFormatting>
  <conditionalFormatting sqref="E55:J55">
    <cfRule type="top10" dxfId="5753" priority="66" rank="1"/>
  </conditionalFormatting>
  <conditionalFormatting sqref="E57:J57">
    <cfRule type="top10" dxfId="5752" priority="65" rank="1"/>
  </conditionalFormatting>
  <conditionalFormatting sqref="E59:J59">
    <cfRule type="top10" dxfId="5751" priority="64" rank="1"/>
  </conditionalFormatting>
  <conditionalFormatting sqref="E61:J61">
    <cfRule type="top10" dxfId="5750" priority="63" rank="1"/>
  </conditionalFormatting>
  <conditionalFormatting sqref="E63:J63">
    <cfRule type="top10" dxfId="5749" priority="62" rank="1"/>
  </conditionalFormatting>
  <conditionalFormatting sqref="E65:J65">
    <cfRule type="top10" dxfId="5748" priority="61" rank="1"/>
  </conditionalFormatting>
  <conditionalFormatting sqref="E67:J67">
    <cfRule type="top10" dxfId="5747" priority="60" rank="1"/>
  </conditionalFormatting>
  <conditionalFormatting sqref="E69:J69">
    <cfRule type="top10" dxfId="5746" priority="59" rank="1"/>
  </conditionalFormatting>
  <conditionalFormatting sqref="E71:J71">
    <cfRule type="top10" dxfId="5745" priority="58" rank="1"/>
  </conditionalFormatting>
  <conditionalFormatting sqref="E73:J73">
    <cfRule type="top10" dxfId="5744" priority="57" rank="1"/>
  </conditionalFormatting>
  <conditionalFormatting sqref="E75:J75">
    <cfRule type="top10" dxfId="5743" priority="56" rank="1"/>
  </conditionalFormatting>
  <conditionalFormatting sqref="E77:J77">
    <cfRule type="top10" dxfId="5742" priority="55" rank="1"/>
  </conditionalFormatting>
  <conditionalFormatting sqref="E79:J79">
    <cfRule type="top10" dxfId="5741" priority="54" rank="1"/>
  </conditionalFormatting>
  <conditionalFormatting sqref="E81:J81">
    <cfRule type="top10" dxfId="5740" priority="53" rank="1"/>
  </conditionalFormatting>
  <conditionalFormatting sqref="E83:J83">
    <cfRule type="top10" dxfId="5739" priority="52" rank="1"/>
  </conditionalFormatting>
  <conditionalFormatting sqref="E85:J85">
    <cfRule type="top10" dxfId="5738" priority="51" rank="1"/>
  </conditionalFormatting>
  <conditionalFormatting sqref="E87:J87">
    <cfRule type="top10" dxfId="5737" priority="50" rank="1"/>
  </conditionalFormatting>
  <conditionalFormatting sqref="E89:J89">
    <cfRule type="top10" dxfId="5736" priority="49" rank="1"/>
  </conditionalFormatting>
  <conditionalFormatting sqref="E91:J91">
    <cfRule type="top10" dxfId="5735" priority="48" rank="1"/>
  </conditionalFormatting>
  <conditionalFormatting sqref="E93:J93">
    <cfRule type="top10" dxfId="5734" priority="47" rank="1"/>
  </conditionalFormatting>
  <conditionalFormatting sqref="E95:J95">
    <cfRule type="top10" dxfId="5733" priority="46" rank="1"/>
  </conditionalFormatting>
  <conditionalFormatting sqref="E97:J97">
    <cfRule type="top10" dxfId="5732" priority="45" rank="1"/>
  </conditionalFormatting>
  <conditionalFormatting sqref="E99:J99">
    <cfRule type="top10" dxfId="5731" priority="44" rank="1"/>
  </conditionalFormatting>
  <conditionalFormatting sqref="E101:J101">
    <cfRule type="top10" dxfId="5730" priority="43" rank="1"/>
  </conditionalFormatting>
  <conditionalFormatting sqref="E103:J103">
    <cfRule type="top10" dxfId="5729" priority="42" rank="1"/>
  </conditionalFormatting>
  <conditionalFormatting sqref="E105:J105">
    <cfRule type="top10" dxfId="5728" priority="41" rank="1"/>
  </conditionalFormatting>
  <conditionalFormatting sqref="E107:J107">
    <cfRule type="top10" dxfId="5727" priority="40" rank="1"/>
  </conditionalFormatting>
  <conditionalFormatting sqref="E109:J109">
    <cfRule type="top10" dxfId="5726" priority="39" rank="1"/>
  </conditionalFormatting>
  <conditionalFormatting sqref="E111:J111">
    <cfRule type="top10" dxfId="5725" priority="38" rank="1"/>
  </conditionalFormatting>
  <conditionalFormatting sqref="E113:J113">
    <cfRule type="top10" dxfId="5724" priority="37" rank="1"/>
  </conditionalFormatting>
  <conditionalFormatting sqref="E115:J115">
    <cfRule type="top10" dxfId="5723" priority="36" rank="1"/>
  </conditionalFormatting>
  <conditionalFormatting sqref="E117:J117">
    <cfRule type="top10" dxfId="5722" priority="35" rank="1"/>
  </conditionalFormatting>
  <conditionalFormatting sqref="E119:J119">
    <cfRule type="top10" dxfId="5721" priority="34" rank="1"/>
  </conditionalFormatting>
  <conditionalFormatting sqref="E121:J121">
    <cfRule type="top10" dxfId="5720" priority="33" rank="1"/>
  </conditionalFormatting>
  <conditionalFormatting sqref="E123:J123">
    <cfRule type="top10" dxfId="5719" priority="32" rank="1"/>
  </conditionalFormatting>
  <conditionalFormatting sqref="E125:J125">
    <cfRule type="top10" dxfId="5718" priority="31" rank="1"/>
  </conditionalFormatting>
  <conditionalFormatting sqref="E127:J127">
    <cfRule type="top10" dxfId="5717" priority="30" rank="1"/>
  </conditionalFormatting>
  <conditionalFormatting sqref="E129:J129">
    <cfRule type="top10" dxfId="5716" priority="29" rank="1"/>
  </conditionalFormatting>
  <conditionalFormatting sqref="E131:J131">
    <cfRule type="top10" dxfId="5715" priority="28" rank="1"/>
  </conditionalFormatting>
  <conditionalFormatting sqref="E133:J133">
    <cfRule type="top10" dxfId="5714" priority="27" rank="1"/>
  </conditionalFormatting>
  <conditionalFormatting sqref="E135:J135">
    <cfRule type="top10" dxfId="5713" priority="26" rank="1"/>
  </conditionalFormatting>
  <conditionalFormatting sqref="E137:J137">
    <cfRule type="top10" dxfId="5712" priority="25" rank="1"/>
  </conditionalFormatting>
  <conditionalFormatting sqref="E139:J139">
    <cfRule type="top10" dxfId="5711" priority="24" rank="1"/>
  </conditionalFormatting>
  <conditionalFormatting sqref="E141:J141">
    <cfRule type="top10" dxfId="5710" priority="23" rank="1"/>
  </conditionalFormatting>
  <conditionalFormatting sqref="E143:J143">
    <cfRule type="top10" dxfId="5709" priority="22" rank="1"/>
  </conditionalFormatting>
  <conditionalFormatting sqref="E145:J145">
    <cfRule type="top10" dxfId="5708" priority="21" rank="1"/>
  </conditionalFormatting>
  <conditionalFormatting sqref="E147:J147">
    <cfRule type="top10" dxfId="5707" priority="20" rank="1"/>
  </conditionalFormatting>
  <conditionalFormatting sqref="E149:J149">
    <cfRule type="top10" dxfId="5706" priority="19" rank="1"/>
  </conditionalFormatting>
  <conditionalFormatting sqref="E151:J151">
    <cfRule type="top10" dxfId="5705" priority="18" rank="1"/>
  </conditionalFormatting>
  <conditionalFormatting sqref="E153:J153">
    <cfRule type="top10" dxfId="5704" priority="17" rank="1"/>
  </conditionalFormatting>
  <conditionalFormatting sqref="E155:J155">
    <cfRule type="top10" dxfId="5703" priority="16" rank="1"/>
  </conditionalFormatting>
  <conditionalFormatting sqref="E157:J157">
    <cfRule type="top10" dxfId="5702" priority="15" rank="1"/>
  </conditionalFormatting>
  <conditionalFormatting sqref="E159:J159">
    <cfRule type="top10" dxfId="5701" priority="14" rank="1"/>
  </conditionalFormatting>
  <conditionalFormatting sqref="E161:J161">
    <cfRule type="top10" dxfId="5700" priority="13" rank="1"/>
  </conditionalFormatting>
  <conditionalFormatting sqref="E163:J163">
    <cfRule type="top10" dxfId="5699" priority="12" rank="1"/>
  </conditionalFormatting>
  <conditionalFormatting sqref="E165:J165">
    <cfRule type="top10" dxfId="5698" priority="11" rank="1"/>
  </conditionalFormatting>
  <conditionalFormatting sqref="E167:J167">
    <cfRule type="top10" dxfId="5697" priority="10" rank="1"/>
  </conditionalFormatting>
  <conditionalFormatting sqref="E169:J169">
    <cfRule type="top10" dxfId="5696" priority="9" rank="1"/>
  </conditionalFormatting>
  <conditionalFormatting sqref="E171:J171">
    <cfRule type="top10" dxfId="5695" priority="8" rank="1"/>
  </conditionalFormatting>
  <conditionalFormatting sqref="E173:J173">
    <cfRule type="top10" dxfId="5694" priority="7" rank="1"/>
  </conditionalFormatting>
  <conditionalFormatting sqref="E175:J175">
    <cfRule type="top10" dxfId="5693" priority="6" rank="1"/>
  </conditionalFormatting>
  <conditionalFormatting sqref="E177:J177">
    <cfRule type="top10" dxfId="5692" priority="5" rank="1"/>
  </conditionalFormatting>
  <conditionalFormatting sqref="E179:J179">
    <cfRule type="top10" dxfId="5691" priority="4" rank="1"/>
  </conditionalFormatting>
  <conditionalFormatting sqref="E181:J181">
    <cfRule type="top10" dxfId="5690" priority="3" rank="1"/>
  </conditionalFormatting>
  <conditionalFormatting sqref="E183:J183">
    <cfRule type="top10" dxfId="5689" priority="2" rank="1"/>
  </conditionalFormatting>
  <conditionalFormatting sqref="E185:J185">
    <cfRule type="top10" dxfId="568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313</v>
      </c>
    </row>
    <row r="3" spans="1:10" ht="15" customHeight="1">
      <c r="B3" s="4"/>
    </row>
    <row r="4" spans="1:10" ht="15" customHeight="1">
      <c r="B4" s="4" t="s">
        <v>60</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124</v>
      </c>
      <c r="F7" s="14" t="s">
        <v>125</v>
      </c>
      <c r="G7" s="14" t="s">
        <v>126</v>
      </c>
      <c r="H7" s="14" t="s">
        <v>127</v>
      </c>
      <c r="I7" s="14" t="s">
        <v>128</v>
      </c>
      <c r="J7" s="14" t="s">
        <v>103</v>
      </c>
    </row>
    <row r="8" spans="1:10" ht="15.95" customHeight="1" thickTop="1">
      <c r="B8" s="48" t="s">
        <v>300</v>
      </c>
      <c r="C8" s="49"/>
      <c r="D8" s="15">
        <v>16158</v>
      </c>
      <c r="E8" s="16">
        <v>1345</v>
      </c>
      <c r="F8" s="17">
        <v>3951</v>
      </c>
      <c r="G8" s="17">
        <v>9701</v>
      </c>
      <c r="H8" s="17">
        <v>622</v>
      </c>
      <c r="I8" s="17">
        <v>126</v>
      </c>
      <c r="J8" s="17">
        <v>413</v>
      </c>
    </row>
    <row r="9" spans="1:10" ht="15.95" customHeight="1">
      <c r="B9" s="50"/>
      <c r="C9" s="51"/>
      <c r="D9" s="18">
        <v>1</v>
      </c>
      <c r="E9" s="32">
        <v>8.324050006188885E-2</v>
      </c>
      <c r="F9" s="33">
        <v>0.24452283698477534</v>
      </c>
      <c r="G9" s="33">
        <v>0.60038371085530384</v>
      </c>
      <c r="H9" s="33">
        <v>3.8494863225646742E-2</v>
      </c>
      <c r="I9" s="33">
        <v>7.7979948013367989E-3</v>
      </c>
      <c r="J9" s="33">
        <v>2.5560094071048398E-2</v>
      </c>
    </row>
    <row r="10" spans="1:10" ht="15.95" customHeight="1">
      <c r="B10" s="57" t="s">
        <v>316</v>
      </c>
      <c r="C10" s="52" t="s">
        <v>221</v>
      </c>
      <c r="D10" s="34">
        <v>12243</v>
      </c>
      <c r="E10" s="35">
        <v>883</v>
      </c>
      <c r="F10" s="36">
        <v>2859</v>
      </c>
      <c r="G10" s="36">
        <v>7683</v>
      </c>
      <c r="H10" s="36">
        <v>491</v>
      </c>
      <c r="I10" s="36">
        <v>87</v>
      </c>
      <c r="J10" s="36">
        <v>240</v>
      </c>
    </row>
    <row r="11" spans="1:10" ht="15.95" customHeight="1">
      <c r="B11" s="58"/>
      <c r="C11" s="53"/>
      <c r="D11" s="18">
        <v>1</v>
      </c>
      <c r="E11" s="19">
        <v>7.2122845707751362E-2</v>
      </c>
      <c r="F11" s="20">
        <v>0.23352119578534672</v>
      </c>
      <c r="G11" s="20">
        <v>0.62754226905170296</v>
      </c>
      <c r="H11" s="20">
        <v>4.0104549538511801E-2</v>
      </c>
      <c r="I11" s="20">
        <v>7.1061014457240871E-3</v>
      </c>
      <c r="J11" s="20">
        <v>1.9603038470963001E-2</v>
      </c>
    </row>
    <row r="12" spans="1:10" ht="15.95" customHeight="1">
      <c r="B12" s="58"/>
      <c r="C12" s="60" t="s">
        <v>222</v>
      </c>
      <c r="D12" s="21">
        <v>151</v>
      </c>
      <c r="E12" s="22">
        <v>25</v>
      </c>
      <c r="F12" s="23">
        <v>56</v>
      </c>
      <c r="G12" s="23">
        <v>59</v>
      </c>
      <c r="H12" s="23">
        <v>5</v>
      </c>
      <c r="I12" s="23">
        <v>1</v>
      </c>
      <c r="J12" s="23">
        <v>5</v>
      </c>
    </row>
    <row r="13" spans="1:10" ht="15.95" customHeight="1">
      <c r="B13" s="58"/>
      <c r="C13" s="61"/>
      <c r="D13" s="24">
        <v>1</v>
      </c>
      <c r="E13" s="19">
        <v>0.16556291390728478</v>
      </c>
      <c r="F13" s="20">
        <v>0.37086092715231789</v>
      </c>
      <c r="G13" s="20">
        <v>0.39072847682119205</v>
      </c>
      <c r="H13" s="20">
        <v>3.3112582781456956E-2</v>
      </c>
      <c r="I13" s="20">
        <v>6.6225165562913907E-3</v>
      </c>
      <c r="J13" s="20">
        <v>3.3112582781456956E-2</v>
      </c>
    </row>
    <row r="14" spans="1:10" ht="15.95" customHeight="1">
      <c r="B14" s="58"/>
      <c r="C14" s="60" t="s">
        <v>223</v>
      </c>
      <c r="D14" s="21">
        <v>20</v>
      </c>
      <c r="E14" s="22">
        <v>4</v>
      </c>
      <c r="F14" s="23">
        <v>6</v>
      </c>
      <c r="G14" s="23">
        <v>8</v>
      </c>
      <c r="H14" s="23">
        <v>1</v>
      </c>
      <c r="I14" s="23">
        <v>1</v>
      </c>
      <c r="J14" s="23">
        <v>0</v>
      </c>
    </row>
    <row r="15" spans="1:10" ht="15.95" customHeight="1">
      <c r="B15" s="58"/>
      <c r="C15" s="61"/>
      <c r="D15" s="24">
        <v>1</v>
      </c>
      <c r="E15" s="19">
        <v>0.2</v>
      </c>
      <c r="F15" s="20">
        <v>0.3</v>
      </c>
      <c r="G15" s="20">
        <v>0.4</v>
      </c>
      <c r="H15" s="20">
        <v>0.05</v>
      </c>
      <c r="I15" s="20">
        <v>0.05</v>
      </c>
      <c r="J15" s="20">
        <v>0</v>
      </c>
    </row>
    <row r="16" spans="1:10" ht="15.95" customHeight="1">
      <c r="B16" s="58"/>
      <c r="C16" s="54" t="s">
        <v>224</v>
      </c>
      <c r="D16" s="21">
        <v>183</v>
      </c>
      <c r="E16" s="22">
        <v>20</v>
      </c>
      <c r="F16" s="23">
        <v>53</v>
      </c>
      <c r="G16" s="23">
        <v>95</v>
      </c>
      <c r="H16" s="23">
        <v>9</v>
      </c>
      <c r="I16" s="23">
        <v>3</v>
      </c>
      <c r="J16" s="23">
        <v>3</v>
      </c>
    </row>
    <row r="17" spans="1:10" ht="15.95" customHeight="1">
      <c r="B17" s="58"/>
      <c r="C17" s="53"/>
      <c r="D17" s="24">
        <v>1</v>
      </c>
      <c r="E17" s="19">
        <v>0.10928961748633879</v>
      </c>
      <c r="F17" s="20">
        <v>0.2896174863387978</v>
      </c>
      <c r="G17" s="20">
        <v>0.51912568306010931</v>
      </c>
      <c r="H17" s="20">
        <v>4.9180327868852458E-2</v>
      </c>
      <c r="I17" s="20">
        <v>1.6393442622950821E-2</v>
      </c>
      <c r="J17" s="20">
        <v>1.6393442622950821E-2</v>
      </c>
    </row>
    <row r="18" spans="1:10" ht="15.95" customHeight="1">
      <c r="B18" s="58"/>
      <c r="C18" s="54" t="s">
        <v>225</v>
      </c>
      <c r="D18" s="21">
        <v>94</v>
      </c>
      <c r="E18" s="22">
        <v>20</v>
      </c>
      <c r="F18" s="23">
        <v>32</v>
      </c>
      <c r="G18" s="23">
        <v>31</v>
      </c>
      <c r="H18" s="23">
        <v>3</v>
      </c>
      <c r="I18" s="23">
        <v>1</v>
      </c>
      <c r="J18" s="23">
        <v>7</v>
      </c>
    </row>
    <row r="19" spans="1:10" ht="15.95" customHeight="1">
      <c r="B19" s="58"/>
      <c r="C19" s="53"/>
      <c r="D19" s="24">
        <v>1</v>
      </c>
      <c r="E19" s="19">
        <v>0.21276595744680851</v>
      </c>
      <c r="F19" s="20">
        <v>0.34042553191489361</v>
      </c>
      <c r="G19" s="20">
        <v>0.32978723404255317</v>
      </c>
      <c r="H19" s="20">
        <v>3.1914893617021274E-2</v>
      </c>
      <c r="I19" s="20">
        <v>1.0638297872340425E-2</v>
      </c>
      <c r="J19" s="20">
        <v>7.4468085106382975E-2</v>
      </c>
    </row>
    <row r="20" spans="1:10" ht="15.95" customHeight="1">
      <c r="B20" s="58"/>
      <c r="C20" s="54" t="s">
        <v>226</v>
      </c>
      <c r="D20" s="21">
        <v>215</v>
      </c>
      <c r="E20" s="22">
        <v>19</v>
      </c>
      <c r="F20" s="23">
        <v>58</v>
      </c>
      <c r="G20" s="23">
        <v>125</v>
      </c>
      <c r="H20" s="23">
        <v>7</v>
      </c>
      <c r="I20" s="23">
        <v>1</v>
      </c>
      <c r="J20" s="23">
        <v>5</v>
      </c>
    </row>
    <row r="21" spans="1:10" ht="15.95" customHeight="1">
      <c r="B21" s="58"/>
      <c r="C21" s="53"/>
      <c r="D21" s="24">
        <v>1</v>
      </c>
      <c r="E21" s="19">
        <v>8.8372093023255813E-2</v>
      </c>
      <c r="F21" s="20">
        <v>0.26976744186046514</v>
      </c>
      <c r="G21" s="20">
        <v>0.58139534883720934</v>
      </c>
      <c r="H21" s="20">
        <v>3.255813953488372E-2</v>
      </c>
      <c r="I21" s="20">
        <v>4.6511627906976744E-3</v>
      </c>
      <c r="J21" s="20">
        <v>2.3255813953488372E-2</v>
      </c>
    </row>
    <row r="22" spans="1:10" ht="15.95" customHeight="1">
      <c r="B22" s="58"/>
      <c r="C22" s="54" t="s">
        <v>227</v>
      </c>
      <c r="D22" s="21">
        <v>373</v>
      </c>
      <c r="E22" s="22">
        <v>31</v>
      </c>
      <c r="F22" s="23">
        <v>95</v>
      </c>
      <c r="G22" s="23">
        <v>215</v>
      </c>
      <c r="H22" s="23">
        <v>17</v>
      </c>
      <c r="I22" s="23">
        <v>10</v>
      </c>
      <c r="J22" s="23">
        <v>5</v>
      </c>
    </row>
    <row r="23" spans="1:10" ht="15.95" customHeight="1">
      <c r="B23" s="58"/>
      <c r="C23" s="53"/>
      <c r="D23" s="24">
        <v>1</v>
      </c>
      <c r="E23" s="19">
        <v>8.3109919571045576E-2</v>
      </c>
      <c r="F23" s="20">
        <v>0.2546916890080429</v>
      </c>
      <c r="G23" s="20">
        <v>0.57640750670241292</v>
      </c>
      <c r="H23" s="20">
        <v>4.5576407506702415E-2</v>
      </c>
      <c r="I23" s="20">
        <v>2.6809651474530832E-2</v>
      </c>
      <c r="J23" s="20">
        <v>1.3404825737265416E-2</v>
      </c>
    </row>
    <row r="24" spans="1:10" ht="15.95" customHeight="1">
      <c r="B24" s="58"/>
      <c r="C24" s="54" t="s">
        <v>228</v>
      </c>
      <c r="D24" s="21">
        <v>901</v>
      </c>
      <c r="E24" s="22">
        <v>116</v>
      </c>
      <c r="F24" s="23">
        <v>278</v>
      </c>
      <c r="G24" s="23">
        <v>455</v>
      </c>
      <c r="H24" s="23">
        <v>28</v>
      </c>
      <c r="I24" s="23">
        <v>9</v>
      </c>
      <c r="J24" s="23">
        <v>15</v>
      </c>
    </row>
    <row r="25" spans="1:10" ht="15.95" customHeight="1">
      <c r="B25" s="58"/>
      <c r="C25" s="53"/>
      <c r="D25" s="24">
        <v>1</v>
      </c>
      <c r="E25" s="19">
        <v>0.12874583795782463</v>
      </c>
      <c r="F25" s="20">
        <v>0.30854605993340734</v>
      </c>
      <c r="G25" s="20">
        <v>0.5049944506104328</v>
      </c>
      <c r="H25" s="20">
        <v>3.1076581576026639E-2</v>
      </c>
      <c r="I25" s="20">
        <v>9.9889012208657056E-3</v>
      </c>
      <c r="J25" s="20">
        <v>1.6648168701442843E-2</v>
      </c>
    </row>
    <row r="26" spans="1:10" ht="15.95" customHeight="1">
      <c r="B26" s="58"/>
      <c r="C26" s="54" t="s">
        <v>106</v>
      </c>
      <c r="D26" s="21">
        <v>459</v>
      </c>
      <c r="E26" s="22">
        <v>65</v>
      </c>
      <c r="F26" s="23">
        <v>113</v>
      </c>
      <c r="G26" s="23">
        <v>251</v>
      </c>
      <c r="H26" s="23">
        <v>15</v>
      </c>
      <c r="I26" s="23">
        <v>4</v>
      </c>
      <c r="J26" s="23">
        <v>11</v>
      </c>
    </row>
    <row r="27" spans="1:10" ht="15.95" customHeight="1">
      <c r="B27" s="58"/>
      <c r="C27" s="59"/>
      <c r="D27" s="18">
        <v>1</v>
      </c>
      <c r="E27" s="32">
        <v>0.14161220043572983</v>
      </c>
      <c r="F27" s="33">
        <v>0.24618736383442266</v>
      </c>
      <c r="G27" s="33">
        <v>0.54684095860566451</v>
      </c>
      <c r="H27" s="33">
        <v>3.2679738562091505E-2</v>
      </c>
      <c r="I27" s="33">
        <v>8.7145969498910684E-3</v>
      </c>
      <c r="J27" s="33">
        <v>2.3965141612200435E-2</v>
      </c>
    </row>
    <row r="28" spans="1:10" ht="15.95" customHeight="1">
      <c r="A28" s="38"/>
      <c r="B28" s="41"/>
      <c r="C28" s="47"/>
      <c r="D28" s="42"/>
      <c r="E28" s="42"/>
      <c r="F28" s="42"/>
      <c r="G28" s="42"/>
      <c r="H28" s="42"/>
      <c r="I28" s="42"/>
      <c r="J28" s="42"/>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5687" priority="90" rank="1"/>
  </conditionalFormatting>
  <conditionalFormatting sqref="E11:J11">
    <cfRule type="top10" dxfId="5686" priority="89" rank="1"/>
  </conditionalFormatting>
  <conditionalFormatting sqref="E13:J13">
    <cfRule type="top10" dxfId="5685" priority="88" rank="1"/>
  </conditionalFormatting>
  <conditionalFormatting sqref="E15:J15">
    <cfRule type="top10" dxfId="5684" priority="87" rank="1"/>
  </conditionalFormatting>
  <conditionalFormatting sqref="E17:J17">
    <cfRule type="top10" dxfId="5683" priority="86" rank="1"/>
  </conditionalFormatting>
  <conditionalFormatting sqref="E19:J19">
    <cfRule type="top10" dxfId="5682" priority="85" rank="1"/>
  </conditionalFormatting>
  <conditionalFormatting sqref="E21:J21">
    <cfRule type="top10" dxfId="5681" priority="84" rank="1"/>
  </conditionalFormatting>
  <conditionalFormatting sqref="E23:J23">
    <cfRule type="top10" dxfId="5680" priority="83" rank="1"/>
  </conditionalFormatting>
  <conditionalFormatting sqref="E25:J25">
    <cfRule type="top10" dxfId="5679" priority="82" rank="1"/>
  </conditionalFormatting>
  <conditionalFormatting sqref="E27:J27">
    <cfRule type="top10" dxfId="5678" priority="81" rank="1"/>
  </conditionalFormatting>
  <conditionalFormatting sqref="E29:J29">
    <cfRule type="top10" dxfId="5677" priority="79" rank="1"/>
  </conditionalFormatting>
  <conditionalFormatting sqref="E31:J31">
    <cfRule type="top10" dxfId="5676" priority="78" rank="1"/>
  </conditionalFormatting>
  <conditionalFormatting sqref="E33:J33">
    <cfRule type="top10" dxfId="5675" priority="77" rank="1"/>
  </conditionalFormatting>
  <conditionalFormatting sqref="E35:J35">
    <cfRule type="top10" dxfId="5674" priority="76" rank="1"/>
  </conditionalFormatting>
  <conditionalFormatting sqref="E37:J37">
    <cfRule type="top10" dxfId="5673" priority="75" rank="1"/>
  </conditionalFormatting>
  <conditionalFormatting sqref="E39:J39">
    <cfRule type="top10" dxfId="5672" priority="74" rank="1"/>
  </conditionalFormatting>
  <conditionalFormatting sqref="E41:J41">
    <cfRule type="top10" dxfId="5671" priority="73" rank="1"/>
  </conditionalFormatting>
  <conditionalFormatting sqref="E43:J43">
    <cfRule type="top10" dxfId="5670" priority="72" rank="1"/>
  </conditionalFormatting>
  <conditionalFormatting sqref="E45:J45">
    <cfRule type="top10" dxfId="5669" priority="71" rank="1"/>
  </conditionalFormatting>
  <conditionalFormatting sqref="E47:J47">
    <cfRule type="top10" dxfId="5668" priority="70" rank="1"/>
  </conditionalFormatting>
  <conditionalFormatting sqref="E49:J49">
    <cfRule type="top10" dxfId="5667" priority="69" rank="1"/>
  </conditionalFormatting>
  <conditionalFormatting sqref="E51:J51">
    <cfRule type="top10" dxfId="5666" priority="68" rank="1"/>
  </conditionalFormatting>
  <conditionalFormatting sqref="E53:J53">
    <cfRule type="top10" dxfId="5665" priority="67" rank="1"/>
  </conditionalFormatting>
  <conditionalFormatting sqref="E55:J55">
    <cfRule type="top10" dxfId="5664" priority="66" rank="1"/>
  </conditionalFormatting>
  <conditionalFormatting sqref="E57:J57">
    <cfRule type="top10" dxfId="5663" priority="65" rank="1"/>
  </conditionalFormatting>
  <conditionalFormatting sqref="E59:J59">
    <cfRule type="top10" dxfId="5662" priority="64" rank="1"/>
  </conditionalFormatting>
  <conditionalFormatting sqref="E61:J61">
    <cfRule type="top10" dxfId="5661" priority="63" rank="1"/>
  </conditionalFormatting>
  <conditionalFormatting sqref="E63:J63">
    <cfRule type="top10" dxfId="5660" priority="62" rank="1"/>
  </conditionalFormatting>
  <conditionalFormatting sqref="E65:J65">
    <cfRule type="top10" dxfId="5659" priority="61" rank="1"/>
  </conditionalFormatting>
  <conditionalFormatting sqref="E67:J67">
    <cfRule type="top10" dxfId="5658" priority="60" rank="1"/>
  </conditionalFormatting>
  <conditionalFormatting sqref="E69:J69">
    <cfRule type="top10" dxfId="5657" priority="59" rank="1"/>
  </conditionalFormatting>
  <conditionalFormatting sqref="E71:J71">
    <cfRule type="top10" dxfId="5656" priority="58" rank="1"/>
  </conditionalFormatting>
  <conditionalFormatting sqref="E73:J73">
    <cfRule type="top10" dxfId="5655" priority="57" rank="1"/>
  </conditionalFormatting>
  <conditionalFormatting sqref="E75:J75">
    <cfRule type="top10" dxfId="5654" priority="56" rank="1"/>
  </conditionalFormatting>
  <conditionalFormatting sqref="E77:J77">
    <cfRule type="top10" dxfId="5653" priority="55" rank="1"/>
  </conditionalFormatting>
  <conditionalFormatting sqref="E79:J79">
    <cfRule type="top10" dxfId="5652" priority="54" rank="1"/>
  </conditionalFormatting>
  <conditionalFormatting sqref="E81:J81">
    <cfRule type="top10" dxfId="5651" priority="53" rank="1"/>
  </conditionalFormatting>
  <conditionalFormatting sqref="E83:J83">
    <cfRule type="top10" dxfId="5650" priority="52" rank="1"/>
  </conditionalFormatting>
  <conditionalFormatting sqref="E85:J85">
    <cfRule type="top10" dxfId="5649" priority="51" rank="1"/>
  </conditionalFormatting>
  <conditionalFormatting sqref="E87:J87">
    <cfRule type="top10" dxfId="5648" priority="50" rank="1"/>
  </conditionalFormatting>
  <conditionalFormatting sqref="E89:J89">
    <cfRule type="top10" dxfId="5647" priority="49" rank="1"/>
  </conditionalFormatting>
  <conditionalFormatting sqref="E91:J91">
    <cfRule type="top10" dxfId="5646" priority="48" rank="1"/>
  </conditionalFormatting>
  <conditionalFormatting sqref="E93:J93">
    <cfRule type="top10" dxfId="5645" priority="47" rank="1"/>
  </conditionalFormatting>
  <conditionalFormatting sqref="E95:J95">
    <cfRule type="top10" dxfId="5644" priority="46" rank="1"/>
  </conditionalFormatting>
  <conditionalFormatting sqref="E97:J97">
    <cfRule type="top10" dxfId="5643" priority="45" rank="1"/>
  </conditionalFormatting>
  <conditionalFormatting sqref="E99:J99">
    <cfRule type="top10" dxfId="5642" priority="44" rank="1"/>
  </conditionalFormatting>
  <conditionalFormatting sqref="E101:J101">
    <cfRule type="top10" dxfId="5641" priority="43" rank="1"/>
  </conditionalFormatting>
  <conditionalFormatting sqref="E103:J103">
    <cfRule type="top10" dxfId="5640" priority="42" rank="1"/>
  </conditionalFormatting>
  <conditionalFormatting sqref="E105:J105">
    <cfRule type="top10" dxfId="5639" priority="41" rank="1"/>
  </conditionalFormatting>
  <conditionalFormatting sqref="E107:J107">
    <cfRule type="top10" dxfId="5638" priority="40" rank="1"/>
  </conditionalFormatting>
  <conditionalFormatting sqref="E109:J109">
    <cfRule type="top10" dxfId="5637" priority="39" rank="1"/>
  </conditionalFormatting>
  <conditionalFormatting sqref="E111:J111">
    <cfRule type="top10" dxfId="5636" priority="38" rank="1"/>
  </conditionalFormatting>
  <conditionalFormatting sqref="E113:J113">
    <cfRule type="top10" dxfId="5635" priority="37" rank="1"/>
  </conditionalFormatting>
  <conditionalFormatting sqref="E115:J115">
    <cfRule type="top10" dxfId="5634" priority="36" rank="1"/>
  </conditionalFormatting>
  <conditionalFormatting sqref="E117:J117">
    <cfRule type="top10" dxfId="5633" priority="35" rank="1"/>
  </conditionalFormatting>
  <conditionalFormatting sqref="E119:J119">
    <cfRule type="top10" dxfId="5632" priority="34" rank="1"/>
  </conditionalFormatting>
  <conditionalFormatting sqref="E121:J121">
    <cfRule type="top10" dxfId="5631" priority="33" rank="1"/>
  </conditionalFormatting>
  <conditionalFormatting sqref="E123:J123">
    <cfRule type="top10" dxfId="5630" priority="32" rank="1"/>
  </conditionalFormatting>
  <conditionalFormatting sqref="E125:J125">
    <cfRule type="top10" dxfId="5629" priority="31" rank="1"/>
  </conditionalFormatting>
  <conditionalFormatting sqref="E127:J127">
    <cfRule type="top10" dxfId="5628" priority="30" rank="1"/>
  </conditionalFormatting>
  <conditionalFormatting sqref="E129:J129">
    <cfRule type="top10" dxfId="5627" priority="29" rank="1"/>
  </conditionalFormatting>
  <conditionalFormatting sqref="E131:J131">
    <cfRule type="top10" dxfId="5626" priority="28" rank="1"/>
  </conditionalFormatting>
  <conditionalFormatting sqref="E133:J133">
    <cfRule type="top10" dxfId="5625" priority="27" rank="1"/>
  </conditionalFormatting>
  <conditionalFormatting sqref="E135:J135">
    <cfRule type="top10" dxfId="5624" priority="26" rank="1"/>
  </conditionalFormatting>
  <conditionalFormatting sqref="E137:J137">
    <cfRule type="top10" dxfId="5623" priority="25" rank="1"/>
  </conditionalFormatting>
  <conditionalFormatting sqref="E139:J139">
    <cfRule type="top10" dxfId="5622" priority="24" rank="1"/>
  </conditionalFormatting>
  <conditionalFormatting sqref="E141:J141">
    <cfRule type="top10" dxfId="5621" priority="23" rank="1"/>
  </conditionalFormatting>
  <conditionalFormatting sqref="E143:J143">
    <cfRule type="top10" dxfId="5620" priority="22" rank="1"/>
  </conditionalFormatting>
  <conditionalFormatting sqref="E145:J145">
    <cfRule type="top10" dxfId="5619" priority="21" rank="1"/>
  </conditionalFormatting>
  <conditionalFormatting sqref="E147:J147">
    <cfRule type="top10" dxfId="5618" priority="20" rank="1"/>
  </conditionalFormatting>
  <conditionalFormatting sqref="E149:J149">
    <cfRule type="top10" dxfId="5617" priority="19" rank="1"/>
  </conditionalFormatting>
  <conditionalFormatting sqref="E151:J151">
    <cfRule type="top10" dxfId="5616" priority="18" rank="1"/>
  </conditionalFormatting>
  <conditionalFormatting sqref="E153:J153">
    <cfRule type="top10" dxfId="5615" priority="17" rank="1"/>
  </conditionalFormatting>
  <conditionalFormatting sqref="E155:J155">
    <cfRule type="top10" dxfId="5614" priority="16" rank="1"/>
  </conditionalFormatting>
  <conditionalFormatting sqref="E157:J157">
    <cfRule type="top10" dxfId="5613" priority="15" rank="1"/>
  </conditionalFormatting>
  <conditionalFormatting sqref="E159:J159">
    <cfRule type="top10" dxfId="5612" priority="14" rank="1"/>
  </conditionalFormatting>
  <conditionalFormatting sqref="E161:J161">
    <cfRule type="top10" dxfId="5611" priority="13" rank="1"/>
  </conditionalFormatting>
  <conditionalFormatting sqref="E163:J163">
    <cfRule type="top10" dxfId="5610" priority="12" rank="1"/>
  </conditionalFormatting>
  <conditionalFormatting sqref="E165:J165">
    <cfRule type="top10" dxfId="5609" priority="11" rank="1"/>
  </conditionalFormatting>
  <conditionalFormatting sqref="E167:J167">
    <cfRule type="top10" dxfId="5608" priority="10" rank="1"/>
  </conditionalFormatting>
  <conditionalFormatting sqref="E169:J169">
    <cfRule type="top10" dxfId="5607" priority="9" rank="1"/>
  </conditionalFormatting>
  <conditionalFormatting sqref="E171:J171">
    <cfRule type="top10" dxfId="5606" priority="8" rank="1"/>
  </conditionalFormatting>
  <conditionalFormatting sqref="E173:J173">
    <cfRule type="top10" dxfId="5605" priority="7" rank="1"/>
  </conditionalFormatting>
  <conditionalFormatting sqref="E175:J175">
    <cfRule type="top10" dxfId="5604" priority="6" rank="1"/>
  </conditionalFormatting>
  <conditionalFormatting sqref="E177:J177">
    <cfRule type="top10" dxfId="5603" priority="5" rank="1"/>
  </conditionalFormatting>
  <conditionalFormatting sqref="E179:J179">
    <cfRule type="top10" dxfId="5602" priority="4" rank="1"/>
  </conditionalFormatting>
  <conditionalFormatting sqref="E181:J181">
    <cfRule type="top10" dxfId="5601" priority="3" rank="1"/>
  </conditionalFormatting>
  <conditionalFormatting sqref="E183:J183">
    <cfRule type="top10" dxfId="5600" priority="2" rank="1"/>
  </conditionalFormatting>
  <conditionalFormatting sqref="E185:J185">
    <cfRule type="top10" dxfId="559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313</v>
      </c>
    </row>
    <row r="3" spans="1:12" ht="15" customHeight="1">
      <c r="B3" s="4"/>
    </row>
    <row r="4" spans="1:12" ht="15" customHeight="1">
      <c r="B4" s="4" t="s">
        <v>61</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129</v>
      </c>
      <c r="F7" s="14" t="s">
        <v>130</v>
      </c>
      <c r="G7" s="14" t="s">
        <v>131</v>
      </c>
      <c r="H7" s="14" t="s">
        <v>132</v>
      </c>
      <c r="I7" s="14" t="s">
        <v>133</v>
      </c>
      <c r="J7" s="14" t="s">
        <v>134</v>
      </c>
      <c r="K7" s="14" t="s">
        <v>106</v>
      </c>
      <c r="L7" s="14" t="s">
        <v>103</v>
      </c>
    </row>
    <row r="8" spans="1:12" ht="15.95" customHeight="1" thickTop="1">
      <c r="B8" s="48" t="s">
        <v>300</v>
      </c>
      <c r="C8" s="49"/>
      <c r="D8" s="15">
        <v>16158</v>
      </c>
      <c r="E8" s="16">
        <v>13872</v>
      </c>
      <c r="F8" s="17">
        <v>133</v>
      </c>
      <c r="G8" s="17">
        <v>513</v>
      </c>
      <c r="H8" s="17">
        <v>137</v>
      </c>
      <c r="I8" s="17">
        <v>228</v>
      </c>
      <c r="J8" s="17">
        <v>301</v>
      </c>
      <c r="K8" s="17">
        <v>711</v>
      </c>
      <c r="L8" s="17">
        <v>263</v>
      </c>
    </row>
    <row r="9" spans="1:12" ht="15.95" customHeight="1">
      <c r="B9" s="50"/>
      <c r="C9" s="51"/>
      <c r="D9" s="18">
        <v>1</v>
      </c>
      <c r="E9" s="32">
        <v>0.85852209431860382</v>
      </c>
      <c r="F9" s="33">
        <v>8.2312167347443985E-3</v>
      </c>
      <c r="G9" s="33">
        <v>3.1748978834014112E-2</v>
      </c>
      <c r="H9" s="33">
        <v>8.4787721252630281E-3</v>
      </c>
      <c r="I9" s="33">
        <v>1.4110657259561827E-2</v>
      </c>
      <c r="J9" s="33">
        <v>1.8628543136526798E-2</v>
      </c>
      <c r="K9" s="33">
        <v>4.4002970664686225E-2</v>
      </c>
      <c r="L9" s="33">
        <v>1.6276766926599826E-2</v>
      </c>
    </row>
    <row r="10" spans="1:12" ht="15.95" customHeight="1">
      <c r="B10" s="57" t="s">
        <v>316</v>
      </c>
      <c r="C10" s="52" t="s">
        <v>221</v>
      </c>
      <c r="D10" s="34">
        <v>12243</v>
      </c>
      <c r="E10" s="35">
        <v>10978</v>
      </c>
      <c r="F10" s="36">
        <v>91</v>
      </c>
      <c r="G10" s="36">
        <v>331</v>
      </c>
      <c r="H10" s="36">
        <v>70</v>
      </c>
      <c r="I10" s="36">
        <v>124</v>
      </c>
      <c r="J10" s="36">
        <v>193</v>
      </c>
      <c r="K10" s="36">
        <v>328</v>
      </c>
      <c r="L10" s="36">
        <v>128</v>
      </c>
    </row>
    <row r="11" spans="1:12" ht="15.95" customHeight="1">
      <c r="B11" s="58"/>
      <c r="C11" s="53"/>
      <c r="D11" s="18">
        <v>1</v>
      </c>
      <c r="E11" s="19">
        <v>0.8966756513926325</v>
      </c>
      <c r="F11" s="20">
        <v>7.4328187535734709E-3</v>
      </c>
      <c r="G11" s="20">
        <v>2.7035857224536469E-2</v>
      </c>
      <c r="H11" s="20">
        <v>5.717552887364208E-3</v>
      </c>
      <c r="I11" s="20">
        <v>1.0128236543330883E-2</v>
      </c>
      <c r="J11" s="20">
        <v>1.5764110103732746E-2</v>
      </c>
      <c r="K11" s="20">
        <v>2.6790819243649431E-2</v>
      </c>
      <c r="L11" s="20">
        <v>1.0454953851180266E-2</v>
      </c>
    </row>
    <row r="12" spans="1:12" ht="15.95" customHeight="1">
      <c r="B12" s="58"/>
      <c r="C12" s="60" t="s">
        <v>222</v>
      </c>
      <c r="D12" s="21">
        <v>151</v>
      </c>
      <c r="E12" s="22">
        <v>96</v>
      </c>
      <c r="F12" s="23">
        <v>0</v>
      </c>
      <c r="G12" s="23">
        <v>13</v>
      </c>
      <c r="H12" s="23">
        <v>11</v>
      </c>
      <c r="I12" s="23">
        <v>6</v>
      </c>
      <c r="J12" s="23">
        <v>19</v>
      </c>
      <c r="K12" s="23">
        <v>2</v>
      </c>
      <c r="L12" s="23">
        <v>4</v>
      </c>
    </row>
    <row r="13" spans="1:12" ht="15.95" customHeight="1">
      <c r="B13" s="58"/>
      <c r="C13" s="61"/>
      <c r="D13" s="24">
        <v>1</v>
      </c>
      <c r="E13" s="19">
        <v>0.63576158940397354</v>
      </c>
      <c r="F13" s="20">
        <v>0</v>
      </c>
      <c r="G13" s="20">
        <v>8.6092715231788075E-2</v>
      </c>
      <c r="H13" s="20">
        <v>7.2847682119205295E-2</v>
      </c>
      <c r="I13" s="20">
        <v>3.9735099337748346E-2</v>
      </c>
      <c r="J13" s="20">
        <v>0.12582781456953643</v>
      </c>
      <c r="K13" s="20">
        <v>1.3245033112582781E-2</v>
      </c>
      <c r="L13" s="20">
        <v>2.6490066225165563E-2</v>
      </c>
    </row>
    <row r="14" spans="1:12" ht="15.95" customHeight="1">
      <c r="B14" s="58"/>
      <c r="C14" s="60" t="s">
        <v>223</v>
      </c>
      <c r="D14" s="21">
        <v>20</v>
      </c>
      <c r="E14" s="22">
        <v>12</v>
      </c>
      <c r="F14" s="23">
        <v>1</v>
      </c>
      <c r="G14" s="23">
        <v>1</v>
      </c>
      <c r="H14" s="23">
        <v>2</v>
      </c>
      <c r="I14" s="23">
        <v>3</v>
      </c>
      <c r="J14" s="23">
        <v>0</v>
      </c>
      <c r="K14" s="23">
        <v>1</v>
      </c>
      <c r="L14" s="23">
        <v>0</v>
      </c>
    </row>
    <row r="15" spans="1:12" ht="15.95" customHeight="1">
      <c r="B15" s="58"/>
      <c r="C15" s="61"/>
      <c r="D15" s="24">
        <v>1</v>
      </c>
      <c r="E15" s="19">
        <v>0.6</v>
      </c>
      <c r="F15" s="20">
        <v>0.05</v>
      </c>
      <c r="G15" s="20">
        <v>0.05</v>
      </c>
      <c r="H15" s="20">
        <v>0.1</v>
      </c>
      <c r="I15" s="20">
        <v>0.15</v>
      </c>
      <c r="J15" s="20">
        <v>0</v>
      </c>
      <c r="K15" s="20">
        <v>0.05</v>
      </c>
      <c r="L15" s="20">
        <v>0</v>
      </c>
    </row>
    <row r="16" spans="1:12" ht="15.95" customHeight="1">
      <c r="B16" s="58"/>
      <c r="C16" s="54" t="s">
        <v>224</v>
      </c>
      <c r="D16" s="21">
        <v>183</v>
      </c>
      <c r="E16" s="22">
        <v>110</v>
      </c>
      <c r="F16" s="23">
        <v>3</v>
      </c>
      <c r="G16" s="23">
        <v>17</v>
      </c>
      <c r="H16" s="23">
        <v>4</v>
      </c>
      <c r="I16" s="23">
        <v>8</v>
      </c>
      <c r="J16" s="23">
        <v>7</v>
      </c>
      <c r="K16" s="23">
        <v>33</v>
      </c>
      <c r="L16" s="23">
        <v>1</v>
      </c>
    </row>
    <row r="17" spans="1:12" ht="15.95" customHeight="1">
      <c r="B17" s="58"/>
      <c r="C17" s="53"/>
      <c r="D17" s="24">
        <v>1</v>
      </c>
      <c r="E17" s="19">
        <v>0.60109289617486339</v>
      </c>
      <c r="F17" s="20">
        <v>1.6393442622950821E-2</v>
      </c>
      <c r="G17" s="20">
        <v>9.2896174863387984E-2</v>
      </c>
      <c r="H17" s="20">
        <v>2.185792349726776E-2</v>
      </c>
      <c r="I17" s="20">
        <v>4.3715846994535519E-2</v>
      </c>
      <c r="J17" s="20">
        <v>3.825136612021858E-2</v>
      </c>
      <c r="K17" s="20">
        <v>0.18032786885245902</v>
      </c>
      <c r="L17" s="20">
        <v>5.4644808743169399E-3</v>
      </c>
    </row>
    <row r="18" spans="1:12" ht="15.95" customHeight="1">
      <c r="B18" s="58"/>
      <c r="C18" s="54" t="s">
        <v>225</v>
      </c>
      <c r="D18" s="21">
        <v>94</v>
      </c>
      <c r="E18" s="22">
        <v>42</v>
      </c>
      <c r="F18" s="23">
        <v>1</v>
      </c>
      <c r="G18" s="23">
        <v>15</v>
      </c>
      <c r="H18" s="23">
        <v>5</v>
      </c>
      <c r="I18" s="23">
        <v>12</v>
      </c>
      <c r="J18" s="23">
        <v>11</v>
      </c>
      <c r="K18" s="23">
        <v>5</v>
      </c>
      <c r="L18" s="23">
        <v>3</v>
      </c>
    </row>
    <row r="19" spans="1:12" ht="15.95" customHeight="1">
      <c r="B19" s="58"/>
      <c r="C19" s="53"/>
      <c r="D19" s="24">
        <v>1</v>
      </c>
      <c r="E19" s="19">
        <v>0.44680851063829785</v>
      </c>
      <c r="F19" s="20">
        <v>1.0638297872340425E-2</v>
      </c>
      <c r="G19" s="20">
        <v>0.15957446808510639</v>
      </c>
      <c r="H19" s="20">
        <v>5.3191489361702128E-2</v>
      </c>
      <c r="I19" s="20">
        <v>0.1276595744680851</v>
      </c>
      <c r="J19" s="20">
        <v>0.11702127659574468</v>
      </c>
      <c r="K19" s="20">
        <v>5.3191489361702128E-2</v>
      </c>
      <c r="L19" s="20">
        <v>3.1914893617021274E-2</v>
      </c>
    </row>
    <row r="20" spans="1:12" ht="15.95" customHeight="1">
      <c r="B20" s="58"/>
      <c r="C20" s="54" t="s">
        <v>226</v>
      </c>
      <c r="D20" s="21">
        <v>215</v>
      </c>
      <c r="E20" s="22">
        <v>163</v>
      </c>
      <c r="F20" s="23">
        <v>2</v>
      </c>
      <c r="G20" s="23">
        <v>7</v>
      </c>
      <c r="H20" s="23">
        <v>1</v>
      </c>
      <c r="I20" s="23">
        <v>3</v>
      </c>
      <c r="J20" s="23">
        <v>6</v>
      </c>
      <c r="K20" s="23">
        <v>29</v>
      </c>
      <c r="L20" s="23">
        <v>4</v>
      </c>
    </row>
    <row r="21" spans="1:12" ht="15.95" customHeight="1">
      <c r="B21" s="58"/>
      <c r="C21" s="53"/>
      <c r="D21" s="24">
        <v>1</v>
      </c>
      <c r="E21" s="19">
        <v>0.75813953488372088</v>
      </c>
      <c r="F21" s="20">
        <v>9.3023255813953487E-3</v>
      </c>
      <c r="G21" s="20">
        <v>3.255813953488372E-2</v>
      </c>
      <c r="H21" s="20">
        <v>4.6511627906976744E-3</v>
      </c>
      <c r="I21" s="20">
        <v>1.3953488372093023E-2</v>
      </c>
      <c r="J21" s="20">
        <v>2.7906976744186046E-2</v>
      </c>
      <c r="K21" s="20">
        <v>0.13488372093023257</v>
      </c>
      <c r="L21" s="20">
        <v>1.8604651162790697E-2</v>
      </c>
    </row>
    <row r="22" spans="1:12" ht="15.95" customHeight="1">
      <c r="B22" s="58"/>
      <c r="C22" s="54" t="s">
        <v>227</v>
      </c>
      <c r="D22" s="21">
        <v>373</v>
      </c>
      <c r="E22" s="22">
        <v>299</v>
      </c>
      <c r="F22" s="23">
        <v>9</v>
      </c>
      <c r="G22" s="23">
        <v>14</v>
      </c>
      <c r="H22" s="23">
        <v>5</v>
      </c>
      <c r="I22" s="23">
        <v>7</v>
      </c>
      <c r="J22" s="23">
        <v>7</v>
      </c>
      <c r="K22" s="23">
        <v>28</v>
      </c>
      <c r="L22" s="23">
        <v>4</v>
      </c>
    </row>
    <row r="23" spans="1:12" ht="15.95" customHeight="1">
      <c r="B23" s="58"/>
      <c r="C23" s="53"/>
      <c r="D23" s="24">
        <v>1</v>
      </c>
      <c r="E23" s="19">
        <v>0.80160857908847183</v>
      </c>
      <c r="F23" s="20">
        <v>2.4128686327077747E-2</v>
      </c>
      <c r="G23" s="20">
        <v>3.7533512064343161E-2</v>
      </c>
      <c r="H23" s="20">
        <v>1.3404825737265416E-2</v>
      </c>
      <c r="I23" s="20">
        <v>1.876675603217158E-2</v>
      </c>
      <c r="J23" s="20">
        <v>1.876675603217158E-2</v>
      </c>
      <c r="K23" s="20">
        <v>7.5067024128686322E-2</v>
      </c>
      <c r="L23" s="20">
        <v>1.0723860589812333E-2</v>
      </c>
    </row>
    <row r="24" spans="1:12" ht="15.95" customHeight="1">
      <c r="B24" s="58"/>
      <c r="C24" s="54" t="s">
        <v>228</v>
      </c>
      <c r="D24" s="21">
        <v>901</v>
      </c>
      <c r="E24" s="22">
        <v>755</v>
      </c>
      <c r="F24" s="23">
        <v>7</v>
      </c>
      <c r="G24" s="23">
        <v>44</v>
      </c>
      <c r="H24" s="23">
        <v>11</v>
      </c>
      <c r="I24" s="23">
        <v>12</v>
      </c>
      <c r="J24" s="23">
        <v>12</v>
      </c>
      <c r="K24" s="23">
        <v>52</v>
      </c>
      <c r="L24" s="23">
        <v>8</v>
      </c>
    </row>
    <row r="25" spans="1:12" ht="15.95" customHeight="1">
      <c r="B25" s="58"/>
      <c r="C25" s="53"/>
      <c r="D25" s="24">
        <v>1</v>
      </c>
      <c r="E25" s="19">
        <v>0.83795782463928969</v>
      </c>
      <c r="F25" s="20">
        <v>7.7691453940066596E-3</v>
      </c>
      <c r="G25" s="20">
        <v>4.8834628190899003E-2</v>
      </c>
      <c r="H25" s="20">
        <v>1.2208657047724751E-2</v>
      </c>
      <c r="I25" s="20">
        <v>1.3318534961154272E-2</v>
      </c>
      <c r="J25" s="20">
        <v>1.3318534961154272E-2</v>
      </c>
      <c r="K25" s="20">
        <v>5.7713651498335183E-2</v>
      </c>
      <c r="L25" s="20">
        <v>8.8790233074361822E-3</v>
      </c>
    </row>
    <row r="26" spans="1:12" ht="15.95" customHeight="1">
      <c r="B26" s="58"/>
      <c r="C26" s="54" t="s">
        <v>106</v>
      </c>
      <c r="D26" s="21">
        <v>459</v>
      </c>
      <c r="E26" s="22">
        <v>283</v>
      </c>
      <c r="F26" s="23">
        <v>6</v>
      </c>
      <c r="G26" s="23">
        <v>19</v>
      </c>
      <c r="H26" s="23">
        <v>10</v>
      </c>
      <c r="I26" s="23">
        <v>21</v>
      </c>
      <c r="J26" s="23">
        <v>17</v>
      </c>
      <c r="K26" s="23">
        <v>92</v>
      </c>
      <c r="L26" s="23">
        <v>11</v>
      </c>
    </row>
    <row r="27" spans="1:12" ht="15.95" customHeight="1">
      <c r="B27" s="58"/>
      <c r="C27" s="59"/>
      <c r="D27" s="18">
        <v>1</v>
      </c>
      <c r="E27" s="32">
        <v>0.61655773420479298</v>
      </c>
      <c r="F27" s="33">
        <v>1.3071895424836602E-2</v>
      </c>
      <c r="G27" s="33">
        <v>4.1394335511982572E-2</v>
      </c>
      <c r="H27" s="33">
        <v>2.178649237472767E-2</v>
      </c>
      <c r="I27" s="33">
        <v>4.5751633986928102E-2</v>
      </c>
      <c r="J27" s="33">
        <v>3.7037037037037035E-2</v>
      </c>
      <c r="K27" s="33">
        <v>0.20043572984749455</v>
      </c>
      <c r="L27" s="33">
        <v>2.3965141612200435E-2</v>
      </c>
    </row>
    <row r="28" spans="1:12" ht="15.95" customHeight="1">
      <c r="A28" s="38"/>
      <c r="B28" s="41"/>
      <c r="C28" s="47"/>
      <c r="D28" s="42"/>
      <c r="E28" s="42"/>
      <c r="F28" s="42"/>
      <c r="G28" s="42"/>
      <c r="H28" s="42"/>
      <c r="I28" s="42"/>
      <c r="J28" s="42"/>
      <c r="K28" s="42"/>
      <c r="L28" s="42"/>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5598" priority="90" rank="1"/>
  </conditionalFormatting>
  <conditionalFormatting sqref="E11:L11">
    <cfRule type="top10" dxfId="5597" priority="89" rank="1"/>
  </conditionalFormatting>
  <conditionalFormatting sqref="E13:L13">
    <cfRule type="top10" dxfId="5596" priority="88" rank="1"/>
  </conditionalFormatting>
  <conditionalFormatting sqref="E15:L15">
    <cfRule type="top10" dxfId="5595" priority="87" rank="1"/>
  </conditionalFormatting>
  <conditionalFormatting sqref="E17:L17">
    <cfRule type="top10" dxfId="5594" priority="86" rank="1"/>
  </conditionalFormatting>
  <conditionalFormatting sqref="E19:L19">
    <cfRule type="top10" dxfId="5593" priority="85" rank="1"/>
  </conditionalFormatting>
  <conditionalFormatting sqref="E21:L21">
    <cfRule type="top10" dxfId="5592" priority="84" rank="1"/>
  </conditionalFormatting>
  <conditionalFormatting sqref="E23:L23">
    <cfRule type="top10" dxfId="5591" priority="83" rank="1"/>
  </conditionalFormatting>
  <conditionalFormatting sqref="E25:L25">
    <cfRule type="top10" dxfId="5590" priority="82" rank="1"/>
  </conditionalFormatting>
  <conditionalFormatting sqref="E27:L27">
    <cfRule type="top10" dxfId="5589" priority="81" rank="1"/>
  </conditionalFormatting>
  <conditionalFormatting sqref="E29:L29">
    <cfRule type="top10" dxfId="5588" priority="79" rank="1"/>
  </conditionalFormatting>
  <conditionalFormatting sqref="E31:L31">
    <cfRule type="top10" dxfId="5587" priority="78" rank="1"/>
  </conditionalFormatting>
  <conditionalFormatting sqref="E33:L33">
    <cfRule type="top10" dxfId="5586" priority="77" rank="1"/>
  </conditionalFormatting>
  <conditionalFormatting sqref="E35:L35">
    <cfRule type="top10" dxfId="5585" priority="76" rank="1"/>
  </conditionalFormatting>
  <conditionalFormatting sqref="E37:L37">
    <cfRule type="top10" dxfId="5584" priority="75" rank="1"/>
  </conditionalFormatting>
  <conditionalFormatting sqref="E39:L39">
    <cfRule type="top10" dxfId="5583" priority="74" rank="1"/>
  </conditionalFormatting>
  <conditionalFormatting sqref="E41:L41">
    <cfRule type="top10" dxfId="5582" priority="73" rank="1"/>
  </conditionalFormatting>
  <conditionalFormatting sqref="E43:L43">
    <cfRule type="top10" dxfId="5581" priority="72" rank="1"/>
  </conditionalFormatting>
  <conditionalFormatting sqref="E45:L45">
    <cfRule type="top10" dxfId="5580" priority="71" rank="1"/>
  </conditionalFormatting>
  <conditionalFormatting sqref="E47:L47">
    <cfRule type="top10" dxfId="5579" priority="70" rank="1"/>
  </conditionalFormatting>
  <conditionalFormatting sqref="E49:L49">
    <cfRule type="top10" dxfId="5578" priority="69" rank="1"/>
  </conditionalFormatting>
  <conditionalFormatting sqref="E51:L51">
    <cfRule type="top10" dxfId="5577" priority="68" rank="1"/>
  </conditionalFormatting>
  <conditionalFormatting sqref="E53:L53">
    <cfRule type="top10" dxfId="5576" priority="67" rank="1"/>
  </conditionalFormatting>
  <conditionalFormatting sqref="E55:L55">
    <cfRule type="top10" dxfId="5575" priority="66" rank="1"/>
  </conditionalFormatting>
  <conditionalFormatting sqref="E57:L57">
    <cfRule type="top10" dxfId="5574" priority="65" rank="1"/>
  </conditionalFormatting>
  <conditionalFormatting sqref="E59:L59">
    <cfRule type="top10" dxfId="5573" priority="64" rank="1"/>
  </conditionalFormatting>
  <conditionalFormatting sqref="E61:L61">
    <cfRule type="top10" dxfId="5572" priority="63" rank="1"/>
  </conditionalFormatting>
  <conditionalFormatting sqref="E63:L63">
    <cfRule type="top10" dxfId="5571" priority="62" rank="1"/>
  </conditionalFormatting>
  <conditionalFormatting sqref="E65:L65">
    <cfRule type="top10" dxfId="5570" priority="61" rank="1"/>
  </conditionalFormatting>
  <conditionalFormatting sqref="E67:L67">
    <cfRule type="top10" dxfId="5569" priority="60" rank="1"/>
  </conditionalFormatting>
  <conditionalFormatting sqref="E69:L69">
    <cfRule type="top10" dxfId="5568" priority="59" rank="1"/>
  </conditionalFormatting>
  <conditionalFormatting sqref="E71:L71">
    <cfRule type="top10" dxfId="5567" priority="58" rank="1"/>
  </conditionalFormatting>
  <conditionalFormatting sqref="E73:L73">
    <cfRule type="top10" dxfId="5566" priority="57" rank="1"/>
  </conditionalFormatting>
  <conditionalFormatting sqref="E75:L75">
    <cfRule type="top10" dxfId="5565" priority="56" rank="1"/>
  </conditionalFormatting>
  <conditionalFormatting sqref="E77:L77">
    <cfRule type="top10" dxfId="5564" priority="55" rank="1"/>
  </conditionalFormatting>
  <conditionalFormatting sqref="E79:L79">
    <cfRule type="top10" dxfId="5563" priority="54" rank="1"/>
  </conditionalFormatting>
  <conditionalFormatting sqref="E81:L81">
    <cfRule type="top10" dxfId="5562" priority="53" rank="1"/>
  </conditionalFormatting>
  <conditionalFormatting sqref="E83:L83">
    <cfRule type="top10" dxfId="5561" priority="52" rank="1"/>
  </conditionalFormatting>
  <conditionalFormatting sqref="E85:L85">
    <cfRule type="top10" dxfId="5560" priority="51" rank="1"/>
  </conditionalFormatting>
  <conditionalFormatting sqref="E87:L87">
    <cfRule type="top10" dxfId="5559" priority="50" rank="1"/>
  </conditionalFormatting>
  <conditionalFormatting sqref="E89:L89">
    <cfRule type="top10" dxfId="5558" priority="49" rank="1"/>
  </conditionalFormatting>
  <conditionalFormatting sqref="E91:L91">
    <cfRule type="top10" dxfId="5557" priority="48" rank="1"/>
  </conditionalFormatting>
  <conditionalFormatting sqref="E93:L93">
    <cfRule type="top10" dxfId="5556" priority="47" rank="1"/>
  </conditionalFormatting>
  <conditionalFormatting sqref="E95:L95">
    <cfRule type="top10" dxfId="5555" priority="46" rank="1"/>
  </conditionalFormatting>
  <conditionalFormatting sqref="E97:L97">
    <cfRule type="top10" dxfId="5554" priority="45" rank="1"/>
  </conditionalFormatting>
  <conditionalFormatting sqref="E99:L99">
    <cfRule type="top10" dxfId="5553" priority="44" rank="1"/>
  </conditionalFormatting>
  <conditionalFormatting sqref="E101:L101">
    <cfRule type="top10" dxfId="5552" priority="43" rank="1"/>
  </conditionalFormatting>
  <conditionalFormatting sqref="E103:L103">
    <cfRule type="top10" dxfId="5551" priority="42" rank="1"/>
  </conditionalFormatting>
  <conditionalFormatting sqref="E105:L105">
    <cfRule type="top10" dxfId="5550" priority="41" rank="1"/>
  </conditionalFormatting>
  <conditionalFormatting sqref="E107:L107">
    <cfRule type="top10" dxfId="5549" priority="40" rank="1"/>
  </conditionalFormatting>
  <conditionalFormatting sqref="E109:L109">
    <cfRule type="top10" dxfId="5548" priority="39" rank="1"/>
  </conditionalFormatting>
  <conditionalFormatting sqref="E111:L111">
    <cfRule type="top10" dxfId="5547" priority="38" rank="1"/>
  </conditionalFormatting>
  <conditionalFormatting sqref="E113:L113">
    <cfRule type="top10" dxfId="5546" priority="37" rank="1"/>
  </conditionalFormatting>
  <conditionalFormatting sqref="E115:L115">
    <cfRule type="top10" dxfId="5545" priority="36" rank="1"/>
  </conditionalFormatting>
  <conditionalFormatting sqref="E117:L117">
    <cfRule type="top10" dxfId="5544" priority="35" rank="1"/>
  </conditionalFormatting>
  <conditionalFormatting sqref="E119:L119">
    <cfRule type="top10" dxfId="5543" priority="34" rank="1"/>
  </conditionalFormatting>
  <conditionalFormatting sqref="E121:L121">
    <cfRule type="top10" dxfId="5542" priority="33" rank="1"/>
  </conditionalFormatting>
  <conditionalFormatting sqref="E123:L123">
    <cfRule type="top10" dxfId="5541" priority="32" rank="1"/>
  </conditionalFormatting>
  <conditionalFormatting sqref="E125:L125">
    <cfRule type="top10" dxfId="5540" priority="31" rank="1"/>
  </conditionalFormatting>
  <conditionalFormatting sqref="E127:L127">
    <cfRule type="top10" dxfId="5539" priority="30" rank="1"/>
  </conditionalFormatting>
  <conditionalFormatting sqref="E129:L129">
    <cfRule type="top10" dxfId="5538" priority="29" rank="1"/>
  </conditionalFormatting>
  <conditionalFormatting sqref="E131:L131">
    <cfRule type="top10" dxfId="5537" priority="28" rank="1"/>
  </conditionalFormatting>
  <conditionalFormatting sqref="E133:L133">
    <cfRule type="top10" dxfId="5536" priority="27" rank="1"/>
  </conditionalFormatting>
  <conditionalFormatting sqref="E135:L135">
    <cfRule type="top10" dxfId="5535" priority="26" rank="1"/>
  </conditionalFormatting>
  <conditionalFormatting sqref="E137:L137">
    <cfRule type="top10" dxfId="5534" priority="25" rank="1"/>
  </conditionalFormatting>
  <conditionalFormatting sqref="E139:L139">
    <cfRule type="top10" dxfId="5533" priority="24" rank="1"/>
  </conditionalFormatting>
  <conditionalFormatting sqref="E141:L141">
    <cfRule type="top10" dxfId="5532" priority="23" rank="1"/>
  </conditionalFormatting>
  <conditionalFormatting sqref="E143:L143">
    <cfRule type="top10" dxfId="5531" priority="22" rank="1"/>
  </conditionalFormatting>
  <conditionalFormatting sqref="E145:L145">
    <cfRule type="top10" dxfId="5530" priority="21" rank="1"/>
  </conditionalFormatting>
  <conditionalFormatting sqref="E147:L147">
    <cfRule type="top10" dxfId="5529" priority="20" rank="1"/>
  </conditionalFormatting>
  <conditionalFormatting sqref="E149:L149">
    <cfRule type="top10" dxfId="5528" priority="19" rank="1"/>
  </conditionalFormatting>
  <conditionalFormatting sqref="E151:L151">
    <cfRule type="top10" dxfId="5527" priority="18" rank="1"/>
  </conditionalFormatting>
  <conditionalFormatting sqref="E153:L153">
    <cfRule type="top10" dxfId="5526" priority="17" rank="1"/>
  </conditionalFormatting>
  <conditionalFormatting sqref="E155:L155">
    <cfRule type="top10" dxfId="5525" priority="16" rank="1"/>
  </conditionalFormatting>
  <conditionalFormatting sqref="E157:L157">
    <cfRule type="top10" dxfId="5524" priority="15" rank="1"/>
  </conditionalFormatting>
  <conditionalFormatting sqref="E159:L159">
    <cfRule type="top10" dxfId="5523" priority="14" rank="1"/>
  </conditionalFormatting>
  <conditionalFormatting sqref="E161:L161">
    <cfRule type="top10" dxfId="5522" priority="13" rank="1"/>
  </conditionalFormatting>
  <conditionalFormatting sqref="E163:L163">
    <cfRule type="top10" dxfId="5521" priority="12" rank="1"/>
  </conditionalFormatting>
  <conditionalFormatting sqref="E165:L165">
    <cfRule type="top10" dxfId="5520" priority="11" rank="1"/>
  </conditionalFormatting>
  <conditionalFormatting sqref="E167:L167">
    <cfRule type="top10" dxfId="5519" priority="10" rank="1"/>
  </conditionalFormatting>
  <conditionalFormatting sqref="E169:L169">
    <cfRule type="top10" dxfId="5518" priority="9" rank="1"/>
  </conditionalFormatting>
  <conditionalFormatting sqref="E171:L171">
    <cfRule type="top10" dxfId="5517" priority="8" rank="1"/>
  </conditionalFormatting>
  <conditionalFormatting sqref="E173:L173">
    <cfRule type="top10" dxfId="5516" priority="7" rank="1"/>
  </conditionalFormatting>
  <conditionalFormatting sqref="E175:L175">
    <cfRule type="top10" dxfId="5515" priority="6" rank="1"/>
  </conditionalFormatting>
  <conditionalFormatting sqref="E177:L177">
    <cfRule type="top10" dxfId="5514" priority="5" rank="1"/>
  </conditionalFormatting>
  <conditionalFormatting sqref="E179:L179">
    <cfRule type="top10" dxfId="5513" priority="4" rank="1"/>
  </conditionalFormatting>
  <conditionalFormatting sqref="E181:L181">
    <cfRule type="top10" dxfId="5512" priority="3" rank="1"/>
  </conditionalFormatting>
  <conditionalFormatting sqref="E183:L183">
    <cfRule type="top10" dxfId="5511" priority="2" rank="1"/>
  </conditionalFormatting>
  <conditionalFormatting sqref="E185:L185">
    <cfRule type="top10" dxfId="551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313</v>
      </c>
    </row>
    <row r="3" spans="1:12" ht="15" customHeight="1">
      <c r="B3" s="4"/>
    </row>
    <row r="4" spans="1:12" ht="15" customHeight="1">
      <c r="B4" s="4" t="s">
        <v>62</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316</v>
      </c>
      <c r="C10" s="52" t="s">
        <v>221</v>
      </c>
      <c r="D10" s="34">
        <v>12243</v>
      </c>
      <c r="E10" s="35">
        <v>975</v>
      </c>
      <c r="F10" s="36">
        <v>2160</v>
      </c>
      <c r="G10" s="36">
        <v>7307</v>
      </c>
      <c r="H10" s="36">
        <v>3894</v>
      </c>
      <c r="I10" s="36">
        <v>2452</v>
      </c>
      <c r="J10" s="36">
        <v>936</v>
      </c>
      <c r="K10" s="36">
        <v>1829</v>
      </c>
      <c r="L10" s="36">
        <v>438</v>
      </c>
    </row>
    <row r="11" spans="1:12" ht="15.95" customHeight="1">
      <c r="B11" s="58"/>
      <c r="C11" s="53"/>
      <c r="D11" s="18">
        <v>1</v>
      </c>
      <c r="E11" s="19">
        <v>7.9637343788287185E-2</v>
      </c>
      <c r="F11" s="20">
        <v>0.17642734623866699</v>
      </c>
      <c r="G11" s="20">
        <v>0.59683084211386095</v>
      </c>
      <c r="H11" s="20">
        <v>0.31805929919137466</v>
      </c>
      <c r="I11" s="20">
        <v>0.20027770971167197</v>
      </c>
      <c r="J11" s="20">
        <v>7.6451850036755697E-2</v>
      </c>
      <c r="K11" s="20">
        <v>0.14939148901413052</v>
      </c>
      <c r="L11" s="20">
        <v>3.5775545209507473E-2</v>
      </c>
    </row>
    <row r="12" spans="1:12" ht="15.95" customHeight="1">
      <c r="B12" s="58"/>
      <c r="C12" s="60" t="s">
        <v>222</v>
      </c>
      <c r="D12" s="21">
        <v>151</v>
      </c>
      <c r="E12" s="22">
        <v>7</v>
      </c>
      <c r="F12" s="23">
        <v>32</v>
      </c>
      <c r="G12" s="23">
        <v>86</v>
      </c>
      <c r="H12" s="23">
        <v>36</v>
      </c>
      <c r="I12" s="23">
        <v>41</v>
      </c>
      <c r="J12" s="23">
        <v>12</v>
      </c>
      <c r="K12" s="23">
        <v>18</v>
      </c>
      <c r="L12" s="23">
        <v>7</v>
      </c>
    </row>
    <row r="13" spans="1:12" ht="15.95" customHeight="1">
      <c r="B13" s="58"/>
      <c r="C13" s="61"/>
      <c r="D13" s="24">
        <v>1</v>
      </c>
      <c r="E13" s="19">
        <v>4.6357615894039736E-2</v>
      </c>
      <c r="F13" s="20">
        <v>0.2119205298013245</v>
      </c>
      <c r="G13" s="20">
        <v>0.56953642384105962</v>
      </c>
      <c r="H13" s="20">
        <v>0.23841059602649006</v>
      </c>
      <c r="I13" s="20">
        <v>0.27152317880794702</v>
      </c>
      <c r="J13" s="20">
        <v>7.9470198675496692E-2</v>
      </c>
      <c r="K13" s="20">
        <v>0.11920529801324503</v>
      </c>
      <c r="L13" s="20">
        <v>4.6357615894039736E-2</v>
      </c>
    </row>
    <row r="14" spans="1:12" ht="15.95" customHeight="1">
      <c r="B14" s="58"/>
      <c r="C14" s="60" t="s">
        <v>223</v>
      </c>
      <c r="D14" s="21">
        <v>20</v>
      </c>
      <c r="E14" s="22">
        <v>0</v>
      </c>
      <c r="F14" s="23">
        <v>6</v>
      </c>
      <c r="G14" s="23">
        <v>12</v>
      </c>
      <c r="H14" s="23">
        <v>6</v>
      </c>
      <c r="I14" s="23">
        <v>5</v>
      </c>
      <c r="J14" s="23">
        <v>0</v>
      </c>
      <c r="K14" s="23">
        <v>5</v>
      </c>
      <c r="L14" s="23">
        <v>0</v>
      </c>
    </row>
    <row r="15" spans="1:12" ht="15.95" customHeight="1">
      <c r="B15" s="58"/>
      <c r="C15" s="61"/>
      <c r="D15" s="24">
        <v>1</v>
      </c>
      <c r="E15" s="19">
        <v>0</v>
      </c>
      <c r="F15" s="20">
        <v>0.3</v>
      </c>
      <c r="G15" s="20">
        <v>0.6</v>
      </c>
      <c r="H15" s="20">
        <v>0.3</v>
      </c>
      <c r="I15" s="20">
        <v>0.25</v>
      </c>
      <c r="J15" s="20">
        <v>0</v>
      </c>
      <c r="K15" s="20">
        <v>0.25</v>
      </c>
      <c r="L15" s="20">
        <v>0</v>
      </c>
    </row>
    <row r="16" spans="1:12" ht="15.95" customHeight="1">
      <c r="B16" s="58"/>
      <c r="C16" s="54" t="s">
        <v>224</v>
      </c>
      <c r="D16" s="21">
        <v>183</v>
      </c>
      <c r="E16" s="22">
        <v>17</v>
      </c>
      <c r="F16" s="23">
        <v>33</v>
      </c>
      <c r="G16" s="23">
        <v>104</v>
      </c>
      <c r="H16" s="23">
        <v>64</v>
      </c>
      <c r="I16" s="23">
        <v>28</v>
      </c>
      <c r="J16" s="23">
        <v>32</v>
      </c>
      <c r="K16" s="23">
        <v>33</v>
      </c>
      <c r="L16" s="23">
        <v>2</v>
      </c>
    </row>
    <row r="17" spans="1:12" ht="15.95" customHeight="1">
      <c r="B17" s="58"/>
      <c r="C17" s="53"/>
      <c r="D17" s="24">
        <v>1</v>
      </c>
      <c r="E17" s="19">
        <v>9.2896174863387984E-2</v>
      </c>
      <c r="F17" s="20">
        <v>0.18032786885245902</v>
      </c>
      <c r="G17" s="20">
        <v>0.56830601092896171</v>
      </c>
      <c r="H17" s="20">
        <v>0.34972677595628415</v>
      </c>
      <c r="I17" s="20">
        <v>0.15300546448087432</v>
      </c>
      <c r="J17" s="20">
        <v>0.17486338797814208</v>
      </c>
      <c r="K17" s="20">
        <v>0.18032786885245902</v>
      </c>
      <c r="L17" s="20">
        <v>1.092896174863388E-2</v>
      </c>
    </row>
    <row r="18" spans="1:12" ht="15.95" customHeight="1">
      <c r="B18" s="58"/>
      <c r="C18" s="54" t="s">
        <v>225</v>
      </c>
      <c r="D18" s="21">
        <v>94</v>
      </c>
      <c r="E18" s="22">
        <v>2</v>
      </c>
      <c r="F18" s="23">
        <v>18</v>
      </c>
      <c r="G18" s="23">
        <v>56</v>
      </c>
      <c r="H18" s="23">
        <v>22</v>
      </c>
      <c r="I18" s="23">
        <v>20</v>
      </c>
      <c r="J18" s="23">
        <v>5</v>
      </c>
      <c r="K18" s="23">
        <v>20</v>
      </c>
      <c r="L18" s="23">
        <v>1</v>
      </c>
    </row>
    <row r="19" spans="1:12" ht="15.95" customHeight="1">
      <c r="B19" s="58"/>
      <c r="C19" s="53"/>
      <c r="D19" s="24">
        <v>1</v>
      </c>
      <c r="E19" s="19">
        <v>2.1276595744680851E-2</v>
      </c>
      <c r="F19" s="20">
        <v>0.19148936170212766</v>
      </c>
      <c r="G19" s="20">
        <v>0.5957446808510638</v>
      </c>
      <c r="H19" s="20">
        <v>0.23404255319148937</v>
      </c>
      <c r="I19" s="20">
        <v>0.21276595744680851</v>
      </c>
      <c r="J19" s="20">
        <v>5.3191489361702128E-2</v>
      </c>
      <c r="K19" s="20">
        <v>0.21276595744680851</v>
      </c>
      <c r="L19" s="20">
        <v>1.0638297872340425E-2</v>
      </c>
    </row>
    <row r="20" spans="1:12" ht="15.95" customHeight="1">
      <c r="B20" s="58"/>
      <c r="C20" s="54" t="s">
        <v>226</v>
      </c>
      <c r="D20" s="21">
        <v>215</v>
      </c>
      <c r="E20" s="22">
        <v>17</v>
      </c>
      <c r="F20" s="23">
        <v>40</v>
      </c>
      <c r="G20" s="23">
        <v>120</v>
      </c>
      <c r="H20" s="23">
        <v>57</v>
      </c>
      <c r="I20" s="23">
        <v>40</v>
      </c>
      <c r="J20" s="23">
        <v>26</v>
      </c>
      <c r="K20" s="23">
        <v>44</v>
      </c>
      <c r="L20" s="23">
        <v>6</v>
      </c>
    </row>
    <row r="21" spans="1:12" ht="15.95" customHeight="1">
      <c r="B21" s="58"/>
      <c r="C21" s="53"/>
      <c r="D21" s="24">
        <v>1</v>
      </c>
      <c r="E21" s="19">
        <v>7.9069767441860464E-2</v>
      </c>
      <c r="F21" s="20">
        <v>0.18604651162790697</v>
      </c>
      <c r="G21" s="20">
        <v>0.55813953488372092</v>
      </c>
      <c r="H21" s="20">
        <v>0.26511627906976742</v>
      </c>
      <c r="I21" s="20">
        <v>0.18604651162790697</v>
      </c>
      <c r="J21" s="20">
        <v>0.12093023255813953</v>
      </c>
      <c r="K21" s="20">
        <v>0.20465116279069767</v>
      </c>
      <c r="L21" s="20">
        <v>2.7906976744186046E-2</v>
      </c>
    </row>
    <row r="22" spans="1:12" ht="15.95" customHeight="1">
      <c r="B22" s="58"/>
      <c r="C22" s="54" t="s">
        <v>227</v>
      </c>
      <c r="D22" s="21">
        <v>373</v>
      </c>
      <c r="E22" s="22">
        <v>28</v>
      </c>
      <c r="F22" s="23">
        <v>68</v>
      </c>
      <c r="G22" s="23">
        <v>216</v>
      </c>
      <c r="H22" s="23">
        <v>95</v>
      </c>
      <c r="I22" s="23">
        <v>81</v>
      </c>
      <c r="J22" s="23">
        <v>31</v>
      </c>
      <c r="K22" s="23">
        <v>61</v>
      </c>
      <c r="L22" s="23">
        <v>15</v>
      </c>
    </row>
    <row r="23" spans="1:12" ht="15.95" customHeight="1">
      <c r="B23" s="58"/>
      <c r="C23" s="53"/>
      <c r="D23" s="24">
        <v>1</v>
      </c>
      <c r="E23" s="19">
        <v>7.5067024128686322E-2</v>
      </c>
      <c r="F23" s="20">
        <v>0.18230563002680966</v>
      </c>
      <c r="G23" s="20">
        <v>0.579088471849866</v>
      </c>
      <c r="H23" s="20">
        <v>0.2546916890080429</v>
      </c>
      <c r="I23" s="20">
        <v>0.21715817694369974</v>
      </c>
      <c r="J23" s="20">
        <v>8.3109919571045576E-2</v>
      </c>
      <c r="K23" s="20">
        <v>0.16353887399463807</v>
      </c>
      <c r="L23" s="20">
        <v>4.0214477211796246E-2</v>
      </c>
    </row>
    <row r="24" spans="1:12" ht="15.95" customHeight="1">
      <c r="B24" s="58"/>
      <c r="C24" s="54" t="s">
        <v>228</v>
      </c>
      <c r="D24" s="21">
        <v>901</v>
      </c>
      <c r="E24" s="22">
        <v>51</v>
      </c>
      <c r="F24" s="23">
        <v>171</v>
      </c>
      <c r="G24" s="23">
        <v>545</v>
      </c>
      <c r="H24" s="23">
        <v>262</v>
      </c>
      <c r="I24" s="23">
        <v>192</v>
      </c>
      <c r="J24" s="23">
        <v>80</v>
      </c>
      <c r="K24" s="23">
        <v>126</v>
      </c>
      <c r="L24" s="23">
        <v>28</v>
      </c>
    </row>
    <row r="25" spans="1:12" ht="15.95" customHeight="1">
      <c r="B25" s="58"/>
      <c r="C25" s="53"/>
      <c r="D25" s="24">
        <v>1</v>
      </c>
      <c r="E25" s="19">
        <v>5.6603773584905662E-2</v>
      </c>
      <c r="F25" s="20">
        <v>0.18978912319644839</v>
      </c>
      <c r="G25" s="20">
        <v>0.60488346281908989</v>
      </c>
      <c r="H25" s="20">
        <v>0.29078801331853499</v>
      </c>
      <c r="I25" s="20">
        <v>0.21309655937846836</v>
      </c>
      <c r="J25" s="20">
        <v>8.8790233074361818E-2</v>
      </c>
      <c r="K25" s="20">
        <v>0.13984461709211987</v>
      </c>
      <c r="L25" s="20">
        <v>3.1076581576026639E-2</v>
      </c>
    </row>
    <row r="26" spans="1:12" ht="15.95" customHeight="1">
      <c r="B26" s="58"/>
      <c r="C26" s="54" t="s">
        <v>106</v>
      </c>
      <c r="D26" s="21">
        <v>459</v>
      </c>
      <c r="E26" s="22">
        <v>13</v>
      </c>
      <c r="F26" s="23">
        <v>45</v>
      </c>
      <c r="G26" s="23">
        <v>236</v>
      </c>
      <c r="H26" s="23">
        <v>107</v>
      </c>
      <c r="I26" s="23">
        <v>63</v>
      </c>
      <c r="J26" s="23">
        <v>111</v>
      </c>
      <c r="K26" s="23">
        <v>76</v>
      </c>
      <c r="L26" s="23">
        <v>22</v>
      </c>
    </row>
    <row r="27" spans="1:12" ht="15.95" customHeight="1">
      <c r="B27" s="58"/>
      <c r="C27" s="59"/>
      <c r="D27" s="18">
        <v>1</v>
      </c>
      <c r="E27" s="32">
        <v>2.8322440087145968E-2</v>
      </c>
      <c r="F27" s="33">
        <v>9.8039215686274508E-2</v>
      </c>
      <c r="G27" s="33">
        <v>0.51416122004357301</v>
      </c>
      <c r="H27" s="33">
        <v>0.23311546840958605</v>
      </c>
      <c r="I27" s="33">
        <v>0.13725490196078433</v>
      </c>
      <c r="J27" s="33">
        <v>0.24183006535947713</v>
      </c>
      <c r="K27" s="33">
        <v>0.16557734204793029</v>
      </c>
      <c r="L27" s="33">
        <v>4.793028322440087E-2</v>
      </c>
    </row>
    <row r="28" spans="1:12" ht="15.95" customHeight="1">
      <c r="A28" s="38"/>
      <c r="B28" s="41"/>
      <c r="C28" s="47"/>
      <c r="D28" s="42"/>
      <c r="E28" s="42"/>
      <c r="F28" s="42"/>
      <c r="G28" s="42"/>
      <c r="H28" s="42"/>
      <c r="I28" s="42"/>
      <c r="J28" s="42"/>
      <c r="K28" s="42"/>
      <c r="L28" s="42"/>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5509" priority="90" rank="1"/>
  </conditionalFormatting>
  <conditionalFormatting sqref="E11:L11">
    <cfRule type="top10" dxfId="5508" priority="89" rank="1"/>
  </conditionalFormatting>
  <conditionalFormatting sqref="E13:L13">
    <cfRule type="top10" dxfId="5507" priority="88" rank="1"/>
  </conditionalFormatting>
  <conditionalFormatting sqref="E15:L15">
    <cfRule type="top10" dxfId="5506" priority="87" rank="1"/>
  </conditionalFormatting>
  <conditionalFormatting sqref="E17:L17">
    <cfRule type="top10" dxfId="5505" priority="86" rank="1"/>
  </conditionalFormatting>
  <conditionalFormatting sqref="E19:L19">
    <cfRule type="top10" dxfId="5504" priority="85" rank="1"/>
  </conditionalFormatting>
  <conditionalFormatting sqref="E21:L21">
    <cfRule type="top10" dxfId="5503" priority="84" rank="1"/>
  </conditionalFormatting>
  <conditionalFormatting sqref="E23:L23">
    <cfRule type="top10" dxfId="5502" priority="83" rank="1"/>
  </conditionalFormatting>
  <conditionalFormatting sqref="E25:L25">
    <cfRule type="top10" dxfId="5501" priority="82" rank="1"/>
  </conditionalFormatting>
  <conditionalFormatting sqref="E27:L27">
    <cfRule type="top10" dxfId="5500" priority="81" rank="1"/>
  </conditionalFormatting>
  <conditionalFormatting sqref="E29:L29">
    <cfRule type="top10" dxfId="5499" priority="79" rank="1"/>
  </conditionalFormatting>
  <conditionalFormatting sqref="E31:L31">
    <cfRule type="top10" dxfId="5498" priority="78" rank="1"/>
  </conditionalFormatting>
  <conditionalFormatting sqref="E33:L33">
    <cfRule type="top10" dxfId="5497" priority="77" rank="1"/>
  </conditionalFormatting>
  <conditionalFormatting sqref="E35:L35">
    <cfRule type="top10" dxfId="5496" priority="76" rank="1"/>
  </conditionalFormatting>
  <conditionalFormatting sqref="E37:L37">
    <cfRule type="top10" dxfId="5495" priority="75" rank="1"/>
  </conditionalFormatting>
  <conditionalFormatting sqref="E39:L39">
    <cfRule type="top10" dxfId="5494" priority="74" rank="1"/>
  </conditionalFormatting>
  <conditionalFormatting sqref="E41:L41">
    <cfRule type="top10" dxfId="5493" priority="73" rank="1"/>
  </conditionalFormatting>
  <conditionalFormatting sqref="E43:L43">
    <cfRule type="top10" dxfId="5492" priority="72" rank="1"/>
  </conditionalFormatting>
  <conditionalFormatting sqref="E45:L45">
    <cfRule type="top10" dxfId="5491" priority="71" rank="1"/>
  </conditionalFormatting>
  <conditionalFormatting sqref="E47:L47">
    <cfRule type="top10" dxfId="5490" priority="70" rank="1"/>
  </conditionalFormatting>
  <conditionalFormatting sqref="E49:L49">
    <cfRule type="top10" dxfId="5489" priority="69" rank="1"/>
  </conditionalFormatting>
  <conditionalFormatting sqref="E51:L51">
    <cfRule type="top10" dxfId="5488" priority="68" rank="1"/>
  </conditionalFormatting>
  <conditionalFormatting sqref="E53:L53">
    <cfRule type="top10" dxfId="5487" priority="67" rank="1"/>
  </conditionalFormatting>
  <conditionalFormatting sqref="E55:L55">
    <cfRule type="top10" dxfId="5486" priority="66" rank="1"/>
  </conditionalFormatting>
  <conditionalFormatting sqref="E57:L57">
    <cfRule type="top10" dxfId="5485" priority="65" rank="1"/>
  </conditionalFormatting>
  <conditionalFormatting sqref="E59:L59">
    <cfRule type="top10" dxfId="5484" priority="64" rank="1"/>
  </conditionalFormatting>
  <conditionalFormatting sqref="E61:L61">
    <cfRule type="top10" dxfId="5483" priority="63" rank="1"/>
  </conditionalFormatting>
  <conditionalFormatting sqref="E63:L63">
    <cfRule type="top10" dxfId="5482" priority="62" rank="1"/>
  </conditionalFormatting>
  <conditionalFormatting sqref="E65:L65">
    <cfRule type="top10" dxfId="5481" priority="61" rank="1"/>
  </conditionalFormatting>
  <conditionalFormatting sqref="E67:L67">
    <cfRule type="top10" dxfId="5480" priority="60" rank="1"/>
  </conditionalFormatting>
  <conditionalFormatting sqref="E69:L69">
    <cfRule type="top10" dxfId="5479" priority="59" rank="1"/>
  </conditionalFormatting>
  <conditionalFormatting sqref="E71:L71">
    <cfRule type="top10" dxfId="5478" priority="58" rank="1"/>
  </conditionalFormatting>
  <conditionalFormatting sqref="E73:L73">
    <cfRule type="top10" dxfId="5477" priority="57" rank="1"/>
  </conditionalFormatting>
  <conditionalFormatting sqref="E75:L75">
    <cfRule type="top10" dxfId="5476" priority="56" rank="1"/>
  </conditionalFormatting>
  <conditionalFormatting sqref="E77:L77">
    <cfRule type="top10" dxfId="5475" priority="55" rank="1"/>
  </conditionalFormatting>
  <conditionalFormatting sqref="E79:L79">
    <cfRule type="top10" dxfId="5474" priority="54" rank="1"/>
  </conditionalFormatting>
  <conditionalFormatting sqref="E81:L81">
    <cfRule type="top10" dxfId="5473" priority="53" rank="1"/>
  </conditionalFormatting>
  <conditionalFormatting sqref="E83:L83">
    <cfRule type="top10" dxfId="5472" priority="52" rank="1"/>
  </conditionalFormatting>
  <conditionalFormatting sqref="E85:L85">
    <cfRule type="top10" dxfId="5471" priority="51" rank="1"/>
  </conditionalFormatting>
  <conditionalFormatting sqref="E87:L87">
    <cfRule type="top10" dxfId="5470" priority="50" rank="1"/>
  </conditionalFormatting>
  <conditionalFormatting sqref="E89:L89">
    <cfRule type="top10" dxfId="5469" priority="49" rank="1"/>
  </conditionalFormatting>
  <conditionalFormatting sqref="E91:L91">
    <cfRule type="top10" dxfId="5468" priority="48" rank="1"/>
  </conditionalFormatting>
  <conditionalFormatting sqref="E93:L93">
    <cfRule type="top10" dxfId="5467" priority="47" rank="1"/>
  </conditionalFormatting>
  <conditionalFormatting sqref="E95:L95">
    <cfRule type="top10" dxfId="5466" priority="46" rank="1"/>
  </conditionalFormatting>
  <conditionalFormatting sqref="E97:L97">
    <cfRule type="top10" dxfId="5465" priority="45" rank="1"/>
  </conditionalFormatting>
  <conditionalFormatting sqref="E99:L99">
    <cfRule type="top10" dxfId="5464" priority="44" rank="1"/>
  </conditionalFormatting>
  <conditionalFormatting sqref="E101:L101">
    <cfRule type="top10" dxfId="5463" priority="43" rank="1"/>
  </conditionalFormatting>
  <conditionalFormatting sqref="E103:L103">
    <cfRule type="top10" dxfId="5462" priority="42" rank="1"/>
  </conditionalFormatting>
  <conditionalFormatting sqref="E105:L105">
    <cfRule type="top10" dxfId="5461" priority="41" rank="1"/>
  </conditionalFormatting>
  <conditionalFormatting sqref="E107:L107">
    <cfRule type="top10" dxfId="5460" priority="40" rank="1"/>
  </conditionalFormatting>
  <conditionalFormatting sqref="E109:L109">
    <cfRule type="top10" dxfId="5459" priority="39" rank="1"/>
  </conditionalFormatting>
  <conditionalFormatting sqref="E111:L111">
    <cfRule type="top10" dxfId="5458" priority="38" rank="1"/>
  </conditionalFormatting>
  <conditionalFormatting sqref="E113:L113">
    <cfRule type="top10" dxfId="5457" priority="37" rank="1"/>
  </conditionalFormatting>
  <conditionalFormatting sqref="E115:L115">
    <cfRule type="top10" dxfId="5456" priority="36" rank="1"/>
  </conditionalFormatting>
  <conditionalFormatting sqref="E117:L117">
    <cfRule type="top10" dxfId="5455" priority="35" rank="1"/>
  </conditionalFormatting>
  <conditionalFormatting sqref="E119:L119">
    <cfRule type="top10" dxfId="5454" priority="34" rank="1"/>
  </conditionalFormatting>
  <conditionalFormatting sqref="E121:L121">
    <cfRule type="top10" dxfId="5453" priority="33" rank="1"/>
  </conditionalFormatting>
  <conditionalFormatting sqref="E123:L123">
    <cfRule type="top10" dxfId="5452" priority="32" rank="1"/>
  </conditionalFormatting>
  <conditionalFormatting sqref="E125:L125">
    <cfRule type="top10" dxfId="5451" priority="31" rank="1"/>
  </conditionalFormatting>
  <conditionalFormatting sqref="E127:L127">
    <cfRule type="top10" dxfId="5450" priority="30" rank="1"/>
  </conditionalFormatting>
  <conditionalFormatting sqref="E129:L129">
    <cfRule type="top10" dxfId="5449" priority="29" rank="1"/>
  </conditionalFormatting>
  <conditionalFormatting sqref="E131:L131">
    <cfRule type="top10" dxfId="5448" priority="28" rank="1"/>
  </conditionalFormatting>
  <conditionalFormatting sqref="E133:L133">
    <cfRule type="top10" dxfId="5447" priority="27" rank="1"/>
  </conditionalFormatting>
  <conditionalFormatting sqref="E135:L135">
    <cfRule type="top10" dxfId="5446" priority="26" rank="1"/>
  </conditionalFormatting>
  <conditionalFormatting sqref="E137:L137">
    <cfRule type="top10" dxfId="5445" priority="25" rank="1"/>
  </conditionalFormatting>
  <conditionalFormatting sqref="E139:L139">
    <cfRule type="top10" dxfId="5444" priority="24" rank="1"/>
  </conditionalFormatting>
  <conditionalFormatting sqref="E141:L141">
    <cfRule type="top10" dxfId="5443" priority="23" rank="1"/>
  </conditionalFormatting>
  <conditionalFormatting sqref="E143:L143">
    <cfRule type="top10" dxfId="5442" priority="22" rank="1"/>
  </conditionalFormatting>
  <conditionalFormatting sqref="E145:L145">
    <cfRule type="top10" dxfId="5441" priority="21" rank="1"/>
  </conditionalFormatting>
  <conditionalFormatting sqref="E147:L147">
    <cfRule type="top10" dxfId="5440" priority="20" rank="1"/>
  </conditionalFormatting>
  <conditionalFormatting sqref="E149:L149">
    <cfRule type="top10" dxfId="5439" priority="19" rank="1"/>
  </conditionalFormatting>
  <conditionalFormatting sqref="E151:L151">
    <cfRule type="top10" dxfId="5438" priority="18" rank="1"/>
  </conditionalFormatting>
  <conditionalFormatting sqref="E153:L153">
    <cfRule type="top10" dxfId="5437" priority="17" rank="1"/>
  </conditionalFormatting>
  <conditionalFormatting sqref="E155:L155">
    <cfRule type="top10" dxfId="5436" priority="16" rank="1"/>
  </conditionalFormatting>
  <conditionalFormatting sqref="E157:L157">
    <cfRule type="top10" dxfId="5435" priority="15" rank="1"/>
  </conditionalFormatting>
  <conditionalFormatting sqref="E159:L159">
    <cfRule type="top10" dxfId="5434" priority="14" rank="1"/>
  </conditionalFormatting>
  <conditionalFormatting sqref="E161:L161">
    <cfRule type="top10" dxfId="5433" priority="13" rank="1"/>
  </conditionalFormatting>
  <conditionalFormatting sqref="E163:L163">
    <cfRule type="top10" dxfId="5432" priority="12" rank="1"/>
  </conditionalFormatting>
  <conditionalFormatting sqref="E165:L165">
    <cfRule type="top10" dxfId="5431" priority="11" rank="1"/>
  </conditionalFormatting>
  <conditionalFormatting sqref="E167:L167">
    <cfRule type="top10" dxfId="5430" priority="10" rank="1"/>
  </conditionalFormatting>
  <conditionalFormatting sqref="E169:L169">
    <cfRule type="top10" dxfId="5429" priority="9" rank="1"/>
  </conditionalFormatting>
  <conditionalFormatting sqref="E171:L171">
    <cfRule type="top10" dxfId="5428" priority="8" rank="1"/>
  </conditionalFormatting>
  <conditionalFormatting sqref="E173:L173">
    <cfRule type="top10" dxfId="5427" priority="7" rank="1"/>
  </conditionalFormatting>
  <conditionalFormatting sqref="E175:L175">
    <cfRule type="top10" dxfId="5426" priority="6" rank="1"/>
  </conditionalFormatting>
  <conditionalFormatting sqref="E177:L177">
    <cfRule type="top10" dxfId="5425" priority="5" rank="1"/>
  </conditionalFormatting>
  <conditionalFormatting sqref="E179:L179">
    <cfRule type="top10" dxfId="5424" priority="4" rank="1"/>
  </conditionalFormatting>
  <conditionalFormatting sqref="E181:L181">
    <cfRule type="top10" dxfId="5423" priority="3" rank="1"/>
  </conditionalFormatting>
  <conditionalFormatting sqref="E183:L183">
    <cfRule type="top10" dxfId="5422" priority="2" rank="1"/>
  </conditionalFormatting>
  <conditionalFormatting sqref="E185:L185">
    <cfRule type="top10" dxfId="542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304</v>
      </c>
    </row>
    <row r="3" spans="1:15" ht="15" customHeight="1">
      <c r="B3" s="4"/>
    </row>
    <row r="4" spans="1:15" ht="15" customHeight="1">
      <c r="B4" s="4" t="s">
        <v>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305</v>
      </c>
      <c r="C10" s="52" t="s">
        <v>139</v>
      </c>
      <c r="D10" s="34">
        <v>9581</v>
      </c>
      <c r="E10" s="35">
        <v>1720</v>
      </c>
      <c r="F10" s="36">
        <v>1729</v>
      </c>
      <c r="G10" s="36">
        <v>1912</v>
      </c>
      <c r="H10" s="36">
        <v>568</v>
      </c>
      <c r="I10" s="36">
        <v>1833</v>
      </c>
      <c r="J10" s="36">
        <v>555</v>
      </c>
      <c r="K10" s="36">
        <v>2513</v>
      </c>
      <c r="L10" s="36">
        <v>193</v>
      </c>
      <c r="M10" s="36">
        <v>2277</v>
      </c>
      <c r="N10" s="36">
        <v>958</v>
      </c>
      <c r="O10" s="36">
        <v>1345</v>
      </c>
    </row>
    <row r="11" spans="1:15" ht="15.95" customHeight="1">
      <c r="B11" s="58"/>
      <c r="C11" s="53"/>
      <c r="D11" s="18">
        <v>1</v>
      </c>
      <c r="E11" s="19">
        <v>0.17952197056674668</v>
      </c>
      <c r="F11" s="20">
        <v>0.18046132971506107</v>
      </c>
      <c r="G11" s="20">
        <v>0.19956163239745328</v>
      </c>
      <c r="H11" s="20">
        <v>5.9283999582507046E-2</v>
      </c>
      <c r="I11" s="20">
        <v>0.19131614654002713</v>
      </c>
      <c r="J11" s="20">
        <v>5.7927147479386286E-2</v>
      </c>
      <c r="K11" s="20">
        <v>0.26228994885711304</v>
      </c>
      <c r="L11" s="20">
        <v>2.0144035069408203E-2</v>
      </c>
      <c r="M11" s="20">
        <v>0.23765786452353616</v>
      </c>
      <c r="N11" s="20">
        <v>9.9989562676129837E-2</v>
      </c>
      <c r="O11" s="20">
        <v>0.14038200605364784</v>
      </c>
    </row>
    <row r="12" spans="1:15" ht="15.95" customHeight="1">
      <c r="B12" s="58"/>
      <c r="C12" s="54" t="s">
        <v>140</v>
      </c>
      <c r="D12" s="21">
        <v>6128</v>
      </c>
      <c r="E12" s="22">
        <v>728</v>
      </c>
      <c r="F12" s="23">
        <v>706</v>
      </c>
      <c r="G12" s="23">
        <v>786</v>
      </c>
      <c r="H12" s="23">
        <v>269</v>
      </c>
      <c r="I12" s="23">
        <v>788</v>
      </c>
      <c r="J12" s="23">
        <v>200</v>
      </c>
      <c r="K12" s="23">
        <v>1130</v>
      </c>
      <c r="L12" s="23">
        <v>118</v>
      </c>
      <c r="M12" s="23">
        <v>2260</v>
      </c>
      <c r="N12" s="23">
        <v>715</v>
      </c>
      <c r="O12" s="23">
        <v>677</v>
      </c>
    </row>
    <row r="13" spans="1:15" ht="15.95" customHeight="1">
      <c r="B13" s="58"/>
      <c r="C13" s="59"/>
      <c r="D13" s="18">
        <v>1</v>
      </c>
      <c r="E13" s="32">
        <v>0.11879895561357702</v>
      </c>
      <c r="F13" s="33">
        <v>0.11520887728459531</v>
      </c>
      <c r="G13" s="33">
        <v>0.12826370757180156</v>
      </c>
      <c r="H13" s="33">
        <v>4.3896866840731068E-2</v>
      </c>
      <c r="I13" s="33">
        <v>0.12859007832898173</v>
      </c>
      <c r="J13" s="33">
        <v>3.2637075718015669E-2</v>
      </c>
      <c r="K13" s="33">
        <v>0.1843994778067885</v>
      </c>
      <c r="L13" s="33">
        <v>1.9255874673629242E-2</v>
      </c>
      <c r="M13" s="33">
        <v>0.36879895561357701</v>
      </c>
      <c r="N13" s="33">
        <v>0.116677545691906</v>
      </c>
      <c r="O13" s="33">
        <v>0.11047650130548303</v>
      </c>
    </row>
    <row r="14" spans="1:15" ht="15.95" customHeight="1">
      <c r="A14" s="38"/>
      <c r="B14" s="41"/>
      <c r="C14" s="47"/>
      <c r="D14" s="42"/>
      <c r="E14" s="42"/>
      <c r="F14" s="42"/>
      <c r="G14" s="42"/>
      <c r="H14" s="42"/>
      <c r="I14" s="42"/>
      <c r="J14" s="42"/>
      <c r="K14" s="42"/>
      <c r="L14" s="42"/>
      <c r="M14" s="42"/>
      <c r="N14" s="42"/>
      <c r="O14" s="42"/>
    </row>
    <row r="15" spans="1:15" ht="15.95" hidden="1" customHeight="1">
      <c r="A15" s="38"/>
      <c r="B15" s="43"/>
      <c r="C15" s="46"/>
      <c r="D15" s="44"/>
      <c r="E15" s="44"/>
      <c r="F15" s="44"/>
      <c r="G15" s="44"/>
      <c r="H15" s="44"/>
      <c r="I15" s="44"/>
      <c r="J15" s="44"/>
      <c r="K15" s="44"/>
      <c r="L15" s="44"/>
      <c r="M15" s="44"/>
      <c r="N15" s="44"/>
      <c r="O15" s="44"/>
    </row>
    <row r="16" spans="1:15" ht="15.95" hidden="1" customHeight="1">
      <c r="A16" s="38"/>
      <c r="B16" s="43"/>
      <c r="C16" s="46"/>
      <c r="D16" s="45"/>
      <c r="E16" s="45"/>
      <c r="F16" s="45"/>
      <c r="G16" s="45"/>
      <c r="H16" s="45"/>
      <c r="I16" s="45"/>
      <c r="J16" s="45"/>
      <c r="K16" s="45"/>
      <c r="L16" s="45"/>
      <c r="M16" s="45"/>
      <c r="N16" s="45"/>
      <c r="O16" s="45"/>
    </row>
    <row r="17" spans="1:15" ht="15.95" hidden="1" customHeight="1">
      <c r="A17" s="38"/>
      <c r="B17" s="43"/>
      <c r="C17" s="46"/>
      <c r="D17" s="44"/>
      <c r="E17" s="44"/>
      <c r="F17" s="44"/>
      <c r="G17" s="44"/>
      <c r="H17" s="44"/>
      <c r="I17" s="44"/>
      <c r="J17" s="44"/>
      <c r="K17" s="44"/>
      <c r="L17" s="44"/>
      <c r="M17" s="44"/>
      <c r="N17" s="44"/>
      <c r="O17" s="44"/>
    </row>
    <row r="18" spans="1:15" ht="15.95" hidden="1" customHeight="1">
      <c r="A18" s="38"/>
      <c r="B18" s="43"/>
      <c r="C18" s="46"/>
      <c r="D18" s="45"/>
      <c r="E18" s="45"/>
      <c r="F18" s="45"/>
      <c r="G18" s="45"/>
      <c r="H18" s="45"/>
      <c r="I18" s="45"/>
      <c r="J18" s="45"/>
      <c r="K18" s="45"/>
      <c r="L18" s="45"/>
      <c r="M18" s="45"/>
      <c r="N18" s="45"/>
      <c r="O18" s="45"/>
    </row>
    <row r="19" spans="1:15" ht="15.95" hidden="1" customHeight="1">
      <c r="A19" s="38"/>
      <c r="B19" s="43"/>
      <c r="C19" s="46"/>
      <c r="D19" s="44"/>
      <c r="E19" s="44"/>
      <c r="F19" s="44"/>
      <c r="G19" s="44"/>
      <c r="H19" s="44"/>
      <c r="I19" s="44"/>
      <c r="J19" s="44"/>
      <c r="K19" s="44"/>
      <c r="L19" s="44"/>
      <c r="M19" s="44"/>
      <c r="N19" s="44"/>
      <c r="O19" s="44"/>
    </row>
    <row r="20" spans="1:15" ht="15.95" hidden="1" customHeight="1">
      <c r="A20" s="38"/>
      <c r="B20" s="43"/>
      <c r="C20" s="46"/>
      <c r="D20" s="45"/>
      <c r="E20" s="45"/>
      <c r="F20" s="45"/>
      <c r="G20" s="45"/>
      <c r="H20" s="45"/>
      <c r="I20" s="45"/>
      <c r="J20" s="45"/>
      <c r="K20" s="45"/>
      <c r="L20" s="45"/>
      <c r="M20" s="45"/>
      <c r="N20" s="45"/>
      <c r="O20" s="45"/>
    </row>
    <row r="21" spans="1:15" ht="15.95" hidden="1" customHeight="1">
      <c r="A21" s="38"/>
      <c r="B21" s="43"/>
      <c r="C21" s="46"/>
      <c r="D21" s="44"/>
      <c r="E21" s="44"/>
      <c r="F21" s="44"/>
      <c r="G21" s="44"/>
      <c r="H21" s="44"/>
      <c r="I21" s="44"/>
      <c r="J21" s="44"/>
      <c r="K21" s="44"/>
      <c r="L21" s="44"/>
      <c r="M21" s="44"/>
      <c r="N21" s="44"/>
      <c r="O21" s="44"/>
    </row>
    <row r="22" spans="1:15" ht="15.95" hidden="1" customHeight="1">
      <c r="A22" s="38"/>
      <c r="B22" s="43"/>
      <c r="C22" s="46"/>
      <c r="D22" s="45"/>
      <c r="E22" s="45"/>
      <c r="F22" s="45"/>
      <c r="G22" s="45"/>
      <c r="H22" s="45"/>
      <c r="I22" s="45"/>
      <c r="J22" s="45"/>
      <c r="K22" s="45"/>
      <c r="L22" s="45"/>
      <c r="M22" s="45"/>
      <c r="N22" s="45"/>
      <c r="O22" s="45"/>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6:C17"/>
    <mergeCell ref="B8:C9"/>
    <mergeCell ref="C10:C11"/>
    <mergeCell ref="C12:C13"/>
    <mergeCell ref="C14:C15"/>
    <mergeCell ref="B10:B13"/>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11027" priority="90" rank="1"/>
  </conditionalFormatting>
  <conditionalFormatting sqref="E11:O11">
    <cfRule type="top10" dxfId="11026" priority="89" rank="1"/>
  </conditionalFormatting>
  <conditionalFormatting sqref="E13:O13">
    <cfRule type="top10" dxfId="11025" priority="88" rank="1"/>
  </conditionalFormatting>
  <conditionalFormatting sqref="E15:O15">
    <cfRule type="top10" dxfId="11024" priority="86" rank="1"/>
  </conditionalFormatting>
  <conditionalFormatting sqref="E17:O17">
    <cfRule type="top10" dxfId="11023" priority="85" rank="1"/>
  </conditionalFormatting>
  <conditionalFormatting sqref="E19:O19">
    <cfRule type="top10" dxfId="11022" priority="84" rank="1"/>
  </conditionalFormatting>
  <conditionalFormatting sqref="E21:O21">
    <cfRule type="top10" dxfId="11021" priority="83" rank="1"/>
  </conditionalFormatting>
  <conditionalFormatting sqref="E23:O23">
    <cfRule type="top10" dxfId="11020" priority="82" rank="1"/>
  </conditionalFormatting>
  <conditionalFormatting sqref="E25:O25">
    <cfRule type="top10" dxfId="11019" priority="81" rank="1"/>
  </conditionalFormatting>
  <conditionalFormatting sqref="E27:O27">
    <cfRule type="top10" dxfId="11018" priority="80" rank="1"/>
  </conditionalFormatting>
  <conditionalFormatting sqref="E29:O29">
    <cfRule type="top10" dxfId="11017" priority="79" rank="1"/>
  </conditionalFormatting>
  <conditionalFormatting sqref="E31:O31">
    <cfRule type="top10" dxfId="11016" priority="78" rank="1"/>
  </conditionalFormatting>
  <conditionalFormatting sqref="E33:O33">
    <cfRule type="top10" dxfId="11015" priority="77" rank="1"/>
  </conditionalFormatting>
  <conditionalFormatting sqref="E35:O35">
    <cfRule type="top10" dxfId="11014" priority="76" rank="1"/>
  </conditionalFormatting>
  <conditionalFormatting sqref="E37:O37">
    <cfRule type="top10" dxfId="11013" priority="75" rank="1"/>
  </conditionalFormatting>
  <conditionalFormatting sqref="E39:O39">
    <cfRule type="top10" dxfId="11012" priority="74" rank="1"/>
  </conditionalFormatting>
  <conditionalFormatting sqref="E41:O41">
    <cfRule type="top10" dxfId="11011" priority="73" rank="1"/>
  </conditionalFormatting>
  <conditionalFormatting sqref="E43:O43">
    <cfRule type="top10" dxfId="11010" priority="72" rank="1"/>
  </conditionalFormatting>
  <conditionalFormatting sqref="E45:O45">
    <cfRule type="top10" dxfId="11009" priority="71" rank="1"/>
  </conditionalFormatting>
  <conditionalFormatting sqref="E47:O47">
    <cfRule type="top10" dxfId="11008" priority="70" rank="1"/>
  </conditionalFormatting>
  <conditionalFormatting sqref="E49:O49">
    <cfRule type="top10" dxfId="11007" priority="69" rank="1"/>
  </conditionalFormatting>
  <conditionalFormatting sqref="E51:O51">
    <cfRule type="top10" dxfId="11006" priority="68" rank="1"/>
  </conditionalFormatting>
  <conditionalFormatting sqref="E53:O53">
    <cfRule type="top10" dxfId="11005" priority="67" rank="1"/>
  </conditionalFormatting>
  <conditionalFormatting sqref="E55:O55">
    <cfRule type="top10" dxfId="11004" priority="66" rank="1"/>
  </conditionalFormatting>
  <conditionalFormatting sqref="E57:O57">
    <cfRule type="top10" dxfId="11003" priority="65" rank="1"/>
  </conditionalFormatting>
  <conditionalFormatting sqref="E59:O59">
    <cfRule type="top10" dxfId="11002" priority="64" rank="1"/>
  </conditionalFormatting>
  <conditionalFormatting sqref="E61:O61">
    <cfRule type="top10" dxfId="11001" priority="63" rank="1"/>
  </conditionalFormatting>
  <conditionalFormatting sqref="E63:O63">
    <cfRule type="top10" dxfId="11000" priority="62" rank="1"/>
  </conditionalFormatting>
  <conditionalFormatting sqref="E65:O65">
    <cfRule type="top10" dxfId="10999" priority="61" rank="1"/>
  </conditionalFormatting>
  <conditionalFormatting sqref="E67:O67">
    <cfRule type="top10" dxfId="10998" priority="60" rank="1"/>
  </conditionalFormatting>
  <conditionalFormatting sqref="E69:O69">
    <cfRule type="top10" dxfId="10997" priority="59" rank="1"/>
  </conditionalFormatting>
  <conditionalFormatting sqref="E71:O71">
    <cfRule type="top10" dxfId="10996" priority="58" rank="1"/>
  </conditionalFormatting>
  <conditionalFormatting sqref="E73:O73">
    <cfRule type="top10" dxfId="10995" priority="57" rank="1"/>
  </conditionalFormatting>
  <conditionalFormatting sqref="E75:O75">
    <cfRule type="top10" dxfId="10994" priority="56" rank="1"/>
  </conditionalFormatting>
  <conditionalFormatting sqref="E77:O77">
    <cfRule type="top10" dxfId="10993" priority="55" rank="1"/>
  </conditionalFormatting>
  <conditionalFormatting sqref="E79:O79">
    <cfRule type="top10" dxfId="10992" priority="54" rank="1"/>
  </conditionalFormatting>
  <conditionalFormatting sqref="E81:O81">
    <cfRule type="top10" dxfId="10991" priority="53" rank="1"/>
  </conditionalFormatting>
  <conditionalFormatting sqref="E83:O83">
    <cfRule type="top10" dxfId="10990" priority="52" rank="1"/>
  </conditionalFormatting>
  <conditionalFormatting sqref="E85:O85">
    <cfRule type="top10" dxfId="10989" priority="51" rank="1"/>
  </conditionalFormatting>
  <conditionalFormatting sqref="E87:O87">
    <cfRule type="top10" dxfId="10988" priority="50" rank="1"/>
  </conditionalFormatting>
  <conditionalFormatting sqref="E89:O89">
    <cfRule type="top10" dxfId="10987" priority="49" rank="1"/>
  </conditionalFormatting>
  <conditionalFormatting sqref="E91:O91">
    <cfRule type="top10" dxfId="10986" priority="48" rank="1"/>
  </conditionalFormatting>
  <conditionalFormatting sqref="E93:O93">
    <cfRule type="top10" dxfId="10985" priority="47" rank="1"/>
  </conditionalFormatting>
  <conditionalFormatting sqref="E95:O95">
    <cfRule type="top10" dxfId="10984" priority="46" rank="1"/>
  </conditionalFormatting>
  <conditionalFormatting sqref="E97:O97">
    <cfRule type="top10" dxfId="10983" priority="45" rank="1"/>
  </conditionalFormatting>
  <conditionalFormatting sqref="E99:O99">
    <cfRule type="top10" dxfId="10982" priority="44" rank="1"/>
  </conditionalFormatting>
  <conditionalFormatting sqref="E101:O101">
    <cfRule type="top10" dxfId="10981" priority="43" rank="1"/>
  </conditionalFormatting>
  <conditionalFormatting sqref="E103:O103">
    <cfRule type="top10" dxfId="10980" priority="42" rank="1"/>
  </conditionalFormatting>
  <conditionalFormatting sqref="E105:O105">
    <cfRule type="top10" dxfId="10979" priority="41" rank="1"/>
  </conditionalFormatting>
  <conditionalFormatting sqref="E107:O107">
    <cfRule type="top10" dxfId="10978" priority="40" rank="1"/>
  </conditionalFormatting>
  <conditionalFormatting sqref="E109:O109">
    <cfRule type="top10" dxfId="10977" priority="39" rank="1"/>
  </conditionalFormatting>
  <conditionalFormatting sqref="E111:O111">
    <cfRule type="top10" dxfId="10976" priority="38" rank="1"/>
  </conditionalFormatting>
  <conditionalFormatting sqref="E113:O113">
    <cfRule type="top10" dxfId="10975" priority="37" rank="1"/>
  </conditionalFormatting>
  <conditionalFormatting sqref="E115:O115">
    <cfRule type="top10" dxfId="10974" priority="36" rank="1"/>
  </conditionalFormatting>
  <conditionalFormatting sqref="E117:O117">
    <cfRule type="top10" dxfId="10973" priority="35" rank="1"/>
  </conditionalFormatting>
  <conditionalFormatting sqref="E119:O119">
    <cfRule type="top10" dxfId="10972" priority="34" rank="1"/>
  </conditionalFormatting>
  <conditionalFormatting sqref="E121:O121">
    <cfRule type="top10" dxfId="10971" priority="33" rank="1"/>
  </conditionalFormatting>
  <conditionalFormatting sqref="E123:O123">
    <cfRule type="top10" dxfId="10970" priority="32" rank="1"/>
  </conditionalFormatting>
  <conditionalFormatting sqref="E125:O125">
    <cfRule type="top10" dxfId="10969" priority="31" rank="1"/>
  </conditionalFormatting>
  <conditionalFormatting sqref="E127:O127">
    <cfRule type="top10" dxfId="10968" priority="30" rank="1"/>
  </conditionalFormatting>
  <conditionalFormatting sqref="E129:O129">
    <cfRule type="top10" dxfId="10967" priority="29" rank="1"/>
  </conditionalFormatting>
  <conditionalFormatting sqref="E131:O131">
    <cfRule type="top10" dxfId="10966" priority="28" rank="1"/>
  </conditionalFormatting>
  <conditionalFormatting sqref="E133:O133">
    <cfRule type="top10" dxfId="10965" priority="27" rank="1"/>
  </conditionalFormatting>
  <conditionalFormatting sqref="E135:O135">
    <cfRule type="top10" dxfId="10964" priority="26" rank="1"/>
  </conditionalFormatting>
  <conditionalFormatting sqref="E137:O137">
    <cfRule type="top10" dxfId="10963" priority="25" rank="1"/>
  </conditionalFormatting>
  <conditionalFormatting sqref="E139:O139">
    <cfRule type="top10" dxfId="10962" priority="24" rank="1"/>
  </conditionalFormatting>
  <conditionalFormatting sqref="E141:O141">
    <cfRule type="top10" dxfId="10961" priority="23" rank="1"/>
  </conditionalFormatting>
  <conditionalFormatting sqref="E143:O143">
    <cfRule type="top10" dxfId="10960" priority="22" rank="1"/>
  </conditionalFormatting>
  <conditionalFormatting sqref="E145:O145">
    <cfRule type="top10" dxfId="10959" priority="21" rank="1"/>
  </conditionalFormatting>
  <conditionalFormatting sqref="E147:O147">
    <cfRule type="top10" dxfId="10958" priority="20" rank="1"/>
  </conditionalFormatting>
  <conditionalFormatting sqref="E149:O149">
    <cfRule type="top10" dxfId="10957" priority="19" rank="1"/>
  </conditionalFormatting>
  <conditionalFormatting sqref="E151:O151">
    <cfRule type="top10" dxfId="10956" priority="18" rank="1"/>
  </conditionalFormatting>
  <conditionalFormatting sqref="E153:O153">
    <cfRule type="top10" dxfId="10955" priority="17" rank="1"/>
  </conditionalFormatting>
  <conditionalFormatting sqref="E155:O155">
    <cfRule type="top10" dxfId="10954" priority="16" rank="1"/>
  </conditionalFormatting>
  <conditionalFormatting sqref="E157:O157">
    <cfRule type="top10" dxfId="10953" priority="15" rank="1"/>
  </conditionalFormatting>
  <conditionalFormatting sqref="E159:O159">
    <cfRule type="top10" dxfId="10952" priority="14" rank="1"/>
  </conditionalFormatting>
  <conditionalFormatting sqref="E161:O161">
    <cfRule type="top10" dxfId="10951" priority="13" rank="1"/>
  </conditionalFormatting>
  <conditionalFormatting sqref="E163:O163">
    <cfRule type="top10" dxfId="10950" priority="12" rank="1"/>
  </conditionalFormatting>
  <conditionalFormatting sqref="E165:O165">
    <cfRule type="top10" dxfId="10949" priority="11" rank="1"/>
  </conditionalFormatting>
  <conditionalFormatting sqref="E167:O167">
    <cfRule type="top10" dxfId="10948" priority="10" rank="1"/>
  </conditionalFormatting>
  <conditionalFormatting sqref="E169:O169">
    <cfRule type="top10" dxfId="10947" priority="9" rank="1"/>
  </conditionalFormatting>
  <conditionalFormatting sqref="E171:O171">
    <cfRule type="top10" dxfId="10946" priority="8" rank="1"/>
  </conditionalFormatting>
  <conditionalFormatting sqref="E173:O173">
    <cfRule type="top10" dxfId="10945" priority="7" rank="1"/>
  </conditionalFormatting>
  <conditionalFormatting sqref="E175:O175">
    <cfRule type="top10" dxfId="10944" priority="6" rank="1"/>
  </conditionalFormatting>
  <conditionalFormatting sqref="E177:O177">
    <cfRule type="top10" dxfId="10943" priority="5" rank="1"/>
  </conditionalFormatting>
  <conditionalFormatting sqref="E179:O179">
    <cfRule type="top10" dxfId="10942" priority="4" rank="1"/>
  </conditionalFormatting>
  <conditionalFormatting sqref="E181:O181">
    <cfRule type="top10" dxfId="10941" priority="3" rank="1"/>
  </conditionalFormatting>
  <conditionalFormatting sqref="E183:O183">
    <cfRule type="top10" dxfId="10940" priority="2" rank="1"/>
  </conditionalFormatting>
  <conditionalFormatting sqref="E185:O185">
    <cfRule type="top10" dxfId="1093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9" width="8.625" style="4"/>
    <col min="10" max="16384" width="8.625" style="39"/>
  </cols>
  <sheetData>
    <row r="1" spans="1:9" ht="15" customHeight="1">
      <c r="A1" s="38"/>
      <c r="B1" s="37"/>
      <c r="C1" s="37"/>
      <c r="D1" s="37"/>
      <c r="E1" s="37"/>
      <c r="F1" s="37"/>
      <c r="G1" s="37"/>
      <c r="H1" s="37"/>
      <c r="I1" s="37"/>
    </row>
    <row r="2" spans="1:9" ht="15" customHeight="1">
      <c r="B2" s="4" t="s">
        <v>313</v>
      </c>
    </row>
    <row r="3" spans="1:9" ht="15" customHeight="1">
      <c r="B3" s="4"/>
    </row>
    <row r="4" spans="1:9" ht="15" customHeight="1">
      <c r="B4" s="4" t="s">
        <v>63</v>
      </c>
    </row>
    <row r="5" spans="1:9" ht="15" customHeight="1">
      <c r="B5" s="4"/>
    </row>
    <row r="6" spans="1:9" ht="2.1" customHeight="1">
      <c r="B6" s="5"/>
      <c r="C6" s="6"/>
      <c r="D6" s="7"/>
      <c r="E6" s="8"/>
      <c r="F6" s="9"/>
      <c r="G6" s="9"/>
      <c r="H6" s="9"/>
      <c r="I6" s="9"/>
    </row>
    <row r="7" spans="1:9" ht="117.95" customHeight="1" thickBot="1">
      <c r="A7" s="10"/>
      <c r="B7" s="11"/>
      <c r="C7" s="12" t="s">
        <v>298</v>
      </c>
      <c r="D7" s="13" t="s">
        <v>299</v>
      </c>
      <c r="E7" s="14" t="s">
        <v>161</v>
      </c>
      <c r="F7" s="14" t="s">
        <v>162</v>
      </c>
      <c r="G7" s="14" t="s">
        <v>163</v>
      </c>
      <c r="H7" s="14" t="s">
        <v>164</v>
      </c>
      <c r="I7" s="14" t="s">
        <v>103</v>
      </c>
    </row>
    <row r="8" spans="1:9" ht="15.95" customHeight="1" thickTop="1">
      <c r="B8" s="48" t="s">
        <v>300</v>
      </c>
      <c r="C8" s="49"/>
      <c r="D8" s="15">
        <v>16158</v>
      </c>
      <c r="E8" s="16">
        <v>497</v>
      </c>
      <c r="F8" s="17">
        <v>8147</v>
      </c>
      <c r="G8" s="17">
        <v>5197</v>
      </c>
      <c r="H8" s="17">
        <v>1858</v>
      </c>
      <c r="I8" s="17">
        <v>459</v>
      </c>
    </row>
    <row r="9" spans="1:9" ht="15.95" customHeight="1">
      <c r="B9" s="50"/>
      <c r="C9" s="51"/>
      <c r="D9" s="18">
        <v>1</v>
      </c>
      <c r="E9" s="32">
        <v>3.0758757271939597E-2</v>
      </c>
      <c r="F9" s="33">
        <v>0.50420844163881673</v>
      </c>
      <c r="G9" s="33">
        <v>0.32163634113132811</v>
      </c>
      <c r="H9" s="33">
        <v>0.11498947889590296</v>
      </c>
      <c r="I9" s="33">
        <v>2.8406981062012625E-2</v>
      </c>
    </row>
    <row r="10" spans="1:9" ht="15.95" customHeight="1">
      <c r="B10" s="57" t="s">
        <v>316</v>
      </c>
      <c r="C10" s="52" t="s">
        <v>221</v>
      </c>
      <c r="D10" s="34">
        <v>12243</v>
      </c>
      <c r="E10" s="35">
        <v>390</v>
      </c>
      <c r="F10" s="36">
        <v>6502</v>
      </c>
      <c r="G10" s="36">
        <v>3914</v>
      </c>
      <c r="H10" s="36">
        <v>1234</v>
      </c>
      <c r="I10" s="36">
        <v>203</v>
      </c>
    </row>
    <row r="11" spans="1:9" ht="15.95" customHeight="1">
      <c r="B11" s="58"/>
      <c r="C11" s="53"/>
      <c r="D11" s="18">
        <v>1</v>
      </c>
      <c r="E11" s="19">
        <v>3.1854937515314874E-2</v>
      </c>
      <c r="F11" s="20">
        <v>0.53107898390917263</v>
      </c>
      <c r="G11" s="20">
        <v>0.3196928857306216</v>
      </c>
      <c r="H11" s="20">
        <v>0.10079228947153475</v>
      </c>
      <c r="I11" s="20">
        <v>1.6580903373356205E-2</v>
      </c>
    </row>
    <row r="12" spans="1:9" ht="15.95" customHeight="1">
      <c r="B12" s="58"/>
      <c r="C12" s="60" t="s">
        <v>222</v>
      </c>
      <c r="D12" s="21">
        <v>151</v>
      </c>
      <c r="E12" s="22">
        <v>5</v>
      </c>
      <c r="F12" s="23">
        <v>68</v>
      </c>
      <c r="G12" s="23">
        <v>58</v>
      </c>
      <c r="H12" s="23">
        <v>16</v>
      </c>
      <c r="I12" s="23">
        <v>4</v>
      </c>
    </row>
    <row r="13" spans="1:9" ht="15.95" customHeight="1">
      <c r="B13" s="58"/>
      <c r="C13" s="61"/>
      <c r="D13" s="24">
        <v>1</v>
      </c>
      <c r="E13" s="19">
        <v>3.3112582781456956E-2</v>
      </c>
      <c r="F13" s="20">
        <v>0.45033112582781459</v>
      </c>
      <c r="G13" s="20">
        <v>0.38410596026490068</v>
      </c>
      <c r="H13" s="20">
        <v>0.10596026490066225</v>
      </c>
      <c r="I13" s="20">
        <v>2.6490066225165563E-2</v>
      </c>
    </row>
    <row r="14" spans="1:9" ht="15.95" customHeight="1">
      <c r="B14" s="58"/>
      <c r="C14" s="60" t="s">
        <v>223</v>
      </c>
      <c r="D14" s="21">
        <v>20</v>
      </c>
      <c r="E14" s="22">
        <v>0</v>
      </c>
      <c r="F14" s="23">
        <v>8</v>
      </c>
      <c r="G14" s="23">
        <v>7</v>
      </c>
      <c r="H14" s="23">
        <v>5</v>
      </c>
      <c r="I14" s="23">
        <v>0</v>
      </c>
    </row>
    <row r="15" spans="1:9" ht="15.95" customHeight="1">
      <c r="B15" s="58"/>
      <c r="C15" s="61"/>
      <c r="D15" s="24">
        <v>1</v>
      </c>
      <c r="E15" s="19">
        <v>0</v>
      </c>
      <c r="F15" s="20">
        <v>0.4</v>
      </c>
      <c r="G15" s="20">
        <v>0.35</v>
      </c>
      <c r="H15" s="20">
        <v>0.25</v>
      </c>
      <c r="I15" s="20">
        <v>0</v>
      </c>
    </row>
    <row r="16" spans="1:9" ht="15.95" customHeight="1">
      <c r="B16" s="58"/>
      <c r="C16" s="54" t="s">
        <v>224</v>
      </c>
      <c r="D16" s="21">
        <v>183</v>
      </c>
      <c r="E16" s="22">
        <v>9</v>
      </c>
      <c r="F16" s="23">
        <v>88</v>
      </c>
      <c r="G16" s="23">
        <v>63</v>
      </c>
      <c r="H16" s="23">
        <v>23</v>
      </c>
      <c r="I16" s="23">
        <v>0</v>
      </c>
    </row>
    <row r="17" spans="1:9" ht="15.95" customHeight="1">
      <c r="B17" s="58"/>
      <c r="C17" s="53"/>
      <c r="D17" s="24">
        <v>1</v>
      </c>
      <c r="E17" s="19">
        <v>4.9180327868852458E-2</v>
      </c>
      <c r="F17" s="20">
        <v>0.48087431693989069</v>
      </c>
      <c r="G17" s="20">
        <v>0.34426229508196721</v>
      </c>
      <c r="H17" s="20">
        <v>0.12568306010928962</v>
      </c>
      <c r="I17" s="20">
        <v>0</v>
      </c>
    </row>
    <row r="18" spans="1:9" ht="15.95" customHeight="1">
      <c r="B18" s="58"/>
      <c r="C18" s="54" t="s">
        <v>225</v>
      </c>
      <c r="D18" s="21">
        <v>94</v>
      </c>
      <c r="E18" s="22">
        <v>1</v>
      </c>
      <c r="F18" s="23">
        <v>28</v>
      </c>
      <c r="G18" s="23">
        <v>47</v>
      </c>
      <c r="H18" s="23">
        <v>16</v>
      </c>
      <c r="I18" s="23">
        <v>2</v>
      </c>
    </row>
    <row r="19" spans="1:9" ht="15.95" customHeight="1">
      <c r="B19" s="58"/>
      <c r="C19" s="53"/>
      <c r="D19" s="24">
        <v>1</v>
      </c>
      <c r="E19" s="19">
        <v>1.0638297872340425E-2</v>
      </c>
      <c r="F19" s="20">
        <v>0.2978723404255319</v>
      </c>
      <c r="G19" s="20">
        <v>0.5</v>
      </c>
      <c r="H19" s="20">
        <v>0.1702127659574468</v>
      </c>
      <c r="I19" s="20">
        <v>2.1276595744680851E-2</v>
      </c>
    </row>
    <row r="20" spans="1:9" ht="15.95" customHeight="1">
      <c r="B20" s="58"/>
      <c r="C20" s="54" t="s">
        <v>226</v>
      </c>
      <c r="D20" s="21">
        <v>215</v>
      </c>
      <c r="E20" s="22">
        <v>4</v>
      </c>
      <c r="F20" s="23">
        <v>97</v>
      </c>
      <c r="G20" s="23">
        <v>82</v>
      </c>
      <c r="H20" s="23">
        <v>28</v>
      </c>
      <c r="I20" s="23">
        <v>4</v>
      </c>
    </row>
    <row r="21" spans="1:9" ht="15.95" customHeight="1">
      <c r="B21" s="58"/>
      <c r="C21" s="53"/>
      <c r="D21" s="24">
        <v>1</v>
      </c>
      <c r="E21" s="19">
        <v>1.8604651162790697E-2</v>
      </c>
      <c r="F21" s="20">
        <v>0.4511627906976744</v>
      </c>
      <c r="G21" s="20">
        <v>0.38139534883720932</v>
      </c>
      <c r="H21" s="20">
        <v>0.13023255813953488</v>
      </c>
      <c r="I21" s="20">
        <v>1.8604651162790697E-2</v>
      </c>
    </row>
    <row r="22" spans="1:9" ht="15.95" customHeight="1">
      <c r="B22" s="58"/>
      <c r="C22" s="54" t="s">
        <v>227</v>
      </c>
      <c r="D22" s="21">
        <v>373</v>
      </c>
      <c r="E22" s="22">
        <v>13</v>
      </c>
      <c r="F22" s="23">
        <v>155</v>
      </c>
      <c r="G22" s="23">
        <v>143</v>
      </c>
      <c r="H22" s="23">
        <v>53</v>
      </c>
      <c r="I22" s="23">
        <v>9</v>
      </c>
    </row>
    <row r="23" spans="1:9" ht="15.95" customHeight="1">
      <c r="B23" s="58"/>
      <c r="C23" s="53"/>
      <c r="D23" s="24">
        <v>1</v>
      </c>
      <c r="E23" s="19">
        <v>3.4852546916890083E-2</v>
      </c>
      <c r="F23" s="20">
        <v>0.41554959785522788</v>
      </c>
      <c r="G23" s="20">
        <v>0.38337801608579086</v>
      </c>
      <c r="H23" s="20">
        <v>0.14209115281501342</v>
      </c>
      <c r="I23" s="20">
        <v>2.4128686327077747E-2</v>
      </c>
    </row>
    <row r="24" spans="1:9" ht="15.95" customHeight="1">
      <c r="B24" s="58"/>
      <c r="C24" s="54" t="s">
        <v>228</v>
      </c>
      <c r="D24" s="21">
        <v>901</v>
      </c>
      <c r="E24" s="22">
        <v>22</v>
      </c>
      <c r="F24" s="23">
        <v>357</v>
      </c>
      <c r="G24" s="23">
        <v>331</v>
      </c>
      <c r="H24" s="23">
        <v>182</v>
      </c>
      <c r="I24" s="23">
        <v>9</v>
      </c>
    </row>
    <row r="25" spans="1:9" ht="15.95" customHeight="1">
      <c r="B25" s="58"/>
      <c r="C25" s="53"/>
      <c r="D25" s="24">
        <v>1</v>
      </c>
      <c r="E25" s="19">
        <v>2.4417314095449501E-2</v>
      </c>
      <c r="F25" s="20">
        <v>0.39622641509433965</v>
      </c>
      <c r="G25" s="20">
        <v>0.36736958934517205</v>
      </c>
      <c r="H25" s="20">
        <v>0.20199778024417314</v>
      </c>
      <c r="I25" s="20">
        <v>9.9889012208657056E-3</v>
      </c>
    </row>
    <row r="26" spans="1:9" ht="15.95" customHeight="1">
      <c r="B26" s="58"/>
      <c r="C26" s="54" t="s">
        <v>106</v>
      </c>
      <c r="D26" s="21">
        <v>459</v>
      </c>
      <c r="E26" s="22">
        <v>10</v>
      </c>
      <c r="F26" s="23">
        <v>228</v>
      </c>
      <c r="G26" s="23">
        <v>128</v>
      </c>
      <c r="H26" s="23">
        <v>86</v>
      </c>
      <c r="I26" s="23">
        <v>7</v>
      </c>
    </row>
    <row r="27" spans="1:9" ht="15.95" customHeight="1">
      <c r="B27" s="58"/>
      <c r="C27" s="59"/>
      <c r="D27" s="18">
        <v>1</v>
      </c>
      <c r="E27" s="32">
        <v>2.178649237472767E-2</v>
      </c>
      <c r="F27" s="33">
        <v>0.49673202614379086</v>
      </c>
      <c r="G27" s="33">
        <v>0.27886710239651419</v>
      </c>
      <c r="H27" s="33">
        <v>0.18736383442265794</v>
      </c>
      <c r="I27" s="33">
        <v>1.5250544662309368E-2</v>
      </c>
    </row>
    <row r="28" spans="1:9" ht="15.95" customHeight="1">
      <c r="A28" s="38"/>
      <c r="B28" s="41"/>
      <c r="C28" s="47"/>
      <c r="D28" s="42"/>
      <c r="E28" s="42"/>
      <c r="F28" s="42"/>
      <c r="G28" s="42"/>
      <c r="H28" s="42"/>
      <c r="I28" s="42"/>
    </row>
    <row r="29" spans="1:9" ht="15.95" hidden="1" customHeight="1">
      <c r="A29" s="38"/>
      <c r="B29" s="43"/>
      <c r="C29" s="46"/>
      <c r="D29" s="44"/>
      <c r="E29" s="44"/>
      <c r="F29" s="44"/>
      <c r="G29" s="44"/>
      <c r="H29" s="44"/>
      <c r="I29" s="44"/>
    </row>
    <row r="30" spans="1:9" ht="15.95" hidden="1" customHeight="1">
      <c r="A30" s="38"/>
      <c r="B30" s="43"/>
      <c r="C30" s="46"/>
      <c r="D30" s="45"/>
      <c r="E30" s="45"/>
      <c r="F30" s="45"/>
      <c r="G30" s="45"/>
      <c r="H30" s="45"/>
      <c r="I30" s="45"/>
    </row>
    <row r="31" spans="1:9" ht="15.95" hidden="1" customHeight="1">
      <c r="A31" s="38"/>
      <c r="B31" s="43"/>
      <c r="C31" s="46"/>
      <c r="D31" s="44"/>
      <c r="E31" s="44"/>
      <c r="F31" s="44"/>
      <c r="G31" s="44"/>
      <c r="H31" s="44"/>
      <c r="I31" s="44"/>
    </row>
    <row r="32" spans="1:9" ht="15.95" hidden="1" customHeight="1">
      <c r="A32" s="38"/>
      <c r="B32" s="43"/>
      <c r="C32" s="46"/>
      <c r="D32" s="45"/>
      <c r="E32" s="45"/>
      <c r="F32" s="45"/>
      <c r="G32" s="45"/>
      <c r="H32" s="45"/>
      <c r="I32" s="45"/>
    </row>
    <row r="33" spans="1:9" ht="15.95" hidden="1" customHeight="1">
      <c r="A33" s="38"/>
      <c r="B33" s="43"/>
      <c r="C33" s="46"/>
      <c r="D33" s="44"/>
      <c r="E33" s="44"/>
      <c r="F33" s="44"/>
      <c r="G33" s="44"/>
      <c r="H33" s="44"/>
      <c r="I33" s="44"/>
    </row>
    <row r="34" spans="1:9" ht="15.95" hidden="1" customHeight="1">
      <c r="A34" s="38"/>
      <c r="B34" s="43"/>
      <c r="C34" s="46"/>
      <c r="D34" s="45"/>
      <c r="E34" s="45"/>
      <c r="F34" s="45"/>
      <c r="G34" s="45"/>
      <c r="H34" s="45"/>
      <c r="I34" s="45"/>
    </row>
    <row r="35" spans="1:9" ht="15.95" hidden="1" customHeight="1">
      <c r="A35" s="38"/>
      <c r="B35" s="43"/>
      <c r="C35" s="46"/>
      <c r="D35" s="44"/>
      <c r="E35" s="44"/>
      <c r="F35" s="44"/>
      <c r="G35" s="44"/>
      <c r="H35" s="44"/>
      <c r="I35" s="44"/>
    </row>
    <row r="36" spans="1:9" ht="15.95" hidden="1" customHeight="1">
      <c r="A36" s="38"/>
      <c r="B36" s="43"/>
      <c r="C36" s="46"/>
      <c r="D36" s="45"/>
      <c r="E36" s="45"/>
      <c r="F36" s="45"/>
      <c r="G36" s="45"/>
      <c r="H36" s="45"/>
      <c r="I36" s="45"/>
    </row>
    <row r="37" spans="1:9" ht="15.95" hidden="1" customHeight="1">
      <c r="A37" s="38"/>
      <c r="B37" s="43"/>
      <c r="C37" s="46"/>
      <c r="D37" s="44"/>
      <c r="E37" s="44"/>
      <c r="F37" s="44"/>
      <c r="G37" s="44"/>
      <c r="H37" s="44"/>
      <c r="I37" s="44"/>
    </row>
    <row r="38" spans="1:9" ht="15.95" hidden="1" customHeight="1">
      <c r="A38" s="38"/>
      <c r="B38" s="43"/>
      <c r="C38" s="46"/>
      <c r="D38" s="45"/>
      <c r="E38" s="45"/>
      <c r="F38" s="45"/>
      <c r="G38" s="45"/>
      <c r="H38" s="45"/>
      <c r="I38" s="45"/>
    </row>
    <row r="39" spans="1:9" ht="15.95" hidden="1" customHeight="1">
      <c r="A39" s="38"/>
      <c r="B39" s="43"/>
      <c r="C39" s="46"/>
      <c r="D39" s="44"/>
      <c r="E39" s="44"/>
      <c r="F39" s="44"/>
      <c r="G39" s="44"/>
      <c r="H39" s="44"/>
      <c r="I39" s="44"/>
    </row>
    <row r="40" spans="1:9" ht="15.95" hidden="1" customHeight="1">
      <c r="A40" s="38"/>
      <c r="B40" s="43"/>
      <c r="C40" s="46"/>
      <c r="D40" s="45"/>
      <c r="E40" s="45"/>
      <c r="F40" s="45"/>
      <c r="G40" s="45"/>
      <c r="H40" s="45"/>
      <c r="I40" s="45"/>
    </row>
    <row r="41" spans="1:9" ht="15.95" hidden="1" customHeight="1">
      <c r="A41" s="38"/>
      <c r="B41" s="43"/>
      <c r="C41" s="46"/>
      <c r="D41" s="44"/>
      <c r="E41" s="44"/>
      <c r="F41" s="44"/>
      <c r="G41" s="44"/>
      <c r="H41" s="44"/>
      <c r="I41" s="44"/>
    </row>
    <row r="42" spans="1:9" ht="15.95" hidden="1" customHeight="1">
      <c r="A42" s="38"/>
      <c r="B42" s="43"/>
      <c r="C42" s="46"/>
      <c r="D42" s="45"/>
      <c r="E42" s="45"/>
      <c r="F42" s="45"/>
      <c r="G42" s="45"/>
      <c r="H42" s="45"/>
      <c r="I42" s="45"/>
    </row>
    <row r="43" spans="1:9" ht="15.95" hidden="1" customHeight="1">
      <c r="A43" s="38"/>
      <c r="B43" s="43"/>
      <c r="C43" s="46"/>
      <c r="D43" s="44"/>
      <c r="E43" s="44"/>
      <c r="F43" s="44"/>
      <c r="G43" s="44"/>
      <c r="H43" s="44"/>
      <c r="I43" s="44"/>
    </row>
    <row r="44" spans="1:9" ht="15.95" hidden="1" customHeight="1">
      <c r="A44" s="38"/>
      <c r="B44" s="43"/>
      <c r="C44" s="46"/>
      <c r="D44" s="45"/>
      <c r="E44" s="45"/>
      <c r="F44" s="45"/>
      <c r="G44" s="45"/>
      <c r="H44" s="45"/>
      <c r="I44" s="45"/>
    </row>
    <row r="45" spans="1:9" ht="15.95" hidden="1" customHeight="1">
      <c r="A45" s="38"/>
      <c r="B45" s="43"/>
      <c r="C45" s="46"/>
      <c r="D45" s="44"/>
      <c r="E45" s="44"/>
      <c r="F45" s="44"/>
      <c r="G45" s="44"/>
      <c r="H45" s="44"/>
      <c r="I45" s="44"/>
    </row>
    <row r="46" spans="1:9" ht="15.95" hidden="1" customHeight="1">
      <c r="A46" s="38"/>
      <c r="B46" s="43"/>
      <c r="C46" s="46"/>
      <c r="D46" s="45"/>
      <c r="E46" s="45"/>
      <c r="F46" s="45"/>
      <c r="G46" s="45"/>
      <c r="H46" s="45"/>
      <c r="I46" s="45"/>
    </row>
    <row r="47" spans="1:9" ht="15.95" hidden="1" customHeight="1">
      <c r="A47" s="38"/>
      <c r="B47" s="43"/>
      <c r="C47" s="46"/>
      <c r="D47" s="44"/>
      <c r="E47" s="44"/>
      <c r="F47" s="44"/>
      <c r="G47" s="44"/>
      <c r="H47" s="44"/>
      <c r="I47" s="44"/>
    </row>
    <row r="48" spans="1:9" ht="15.95" hidden="1" customHeight="1">
      <c r="A48" s="38"/>
      <c r="B48" s="43"/>
      <c r="C48" s="46"/>
      <c r="D48" s="45"/>
      <c r="E48" s="45"/>
      <c r="F48" s="45"/>
      <c r="G48" s="45"/>
      <c r="H48" s="45"/>
      <c r="I48" s="45"/>
    </row>
    <row r="49" spans="1:9" ht="15.95" hidden="1" customHeight="1">
      <c r="A49" s="38"/>
      <c r="B49" s="43"/>
      <c r="C49" s="46"/>
      <c r="D49" s="44"/>
      <c r="E49" s="44"/>
      <c r="F49" s="44"/>
      <c r="G49" s="44"/>
      <c r="H49" s="44"/>
      <c r="I49" s="44"/>
    </row>
    <row r="50" spans="1:9" ht="15.95" hidden="1" customHeight="1">
      <c r="A50" s="38"/>
      <c r="B50" s="43"/>
      <c r="C50" s="46"/>
      <c r="D50" s="45"/>
      <c r="E50" s="45"/>
      <c r="F50" s="45"/>
      <c r="G50" s="45"/>
      <c r="H50" s="45"/>
      <c r="I50" s="45"/>
    </row>
    <row r="51" spans="1:9" ht="15.95" hidden="1" customHeight="1">
      <c r="A51" s="38"/>
      <c r="B51" s="43"/>
      <c r="C51" s="46"/>
      <c r="D51" s="44"/>
      <c r="E51" s="44"/>
      <c r="F51" s="44"/>
      <c r="G51" s="44"/>
      <c r="H51" s="44"/>
      <c r="I51" s="44"/>
    </row>
    <row r="52" spans="1:9" ht="15.95" hidden="1" customHeight="1">
      <c r="A52" s="38"/>
      <c r="B52" s="43"/>
      <c r="C52" s="46"/>
      <c r="D52" s="45"/>
      <c r="E52" s="45"/>
      <c r="F52" s="45"/>
      <c r="G52" s="45"/>
      <c r="H52" s="45"/>
      <c r="I52" s="45"/>
    </row>
    <row r="53" spans="1:9" ht="15.95" hidden="1" customHeight="1">
      <c r="A53" s="38"/>
      <c r="B53" s="43"/>
      <c r="C53" s="46"/>
      <c r="D53" s="44"/>
      <c r="E53" s="44"/>
      <c r="F53" s="44"/>
      <c r="G53" s="44"/>
      <c r="H53" s="44"/>
      <c r="I53" s="44"/>
    </row>
    <row r="54" spans="1:9" ht="15.95" hidden="1" customHeight="1">
      <c r="A54" s="38"/>
      <c r="B54" s="43"/>
      <c r="C54" s="46"/>
      <c r="D54" s="45"/>
      <c r="E54" s="45"/>
      <c r="F54" s="45"/>
      <c r="G54" s="45"/>
      <c r="H54" s="45"/>
      <c r="I54" s="45"/>
    </row>
    <row r="55" spans="1:9" ht="15.95" hidden="1" customHeight="1">
      <c r="A55" s="38"/>
      <c r="B55" s="43"/>
      <c r="C55" s="46"/>
      <c r="D55" s="44"/>
      <c r="E55" s="44"/>
      <c r="F55" s="44"/>
      <c r="G55" s="44"/>
      <c r="H55" s="44"/>
      <c r="I55" s="44"/>
    </row>
    <row r="56" spans="1:9" ht="15.95" hidden="1" customHeight="1">
      <c r="A56" s="38"/>
      <c r="B56" s="43"/>
      <c r="C56" s="46"/>
      <c r="D56" s="45"/>
      <c r="E56" s="45"/>
      <c r="F56" s="45"/>
      <c r="G56" s="45"/>
      <c r="H56" s="45"/>
      <c r="I56" s="45"/>
    </row>
    <row r="57" spans="1:9" ht="15.95" hidden="1" customHeight="1">
      <c r="A57" s="38"/>
      <c r="B57" s="43"/>
      <c r="C57" s="46"/>
      <c r="D57" s="44"/>
      <c r="E57" s="44"/>
      <c r="F57" s="44"/>
      <c r="G57" s="44"/>
      <c r="H57" s="44"/>
      <c r="I57" s="44"/>
    </row>
    <row r="58" spans="1:9" ht="15.95" hidden="1" customHeight="1">
      <c r="A58" s="38"/>
      <c r="B58" s="43"/>
      <c r="C58" s="46"/>
      <c r="D58" s="45"/>
      <c r="E58" s="45"/>
      <c r="F58" s="45"/>
      <c r="G58" s="45"/>
      <c r="H58" s="45"/>
      <c r="I58" s="45"/>
    </row>
    <row r="59" spans="1:9" ht="15.95" hidden="1" customHeight="1">
      <c r="A59" s="38"/>
      <c r="B59" s="43"/>
      <c r="C59" s="46"/>
      <c r="D59" s="44"/>
      <c r="E59" s="44"/>
      <c r="F59" s="44"/>
      <c r="G59" s="44"/>
      <c r="H59" s="44"/>
      <c r="I59" s="44"/>
    </row>
    <row r="60" spans="1:9" ht="15.95" hidden="1" customHeight="1">
      <c r="A60" s="38"/>
      <c r="B60" s="43"/>
      <c r="C60" s="46"/>
      <c r="D60" s="45"/>
      <c r="E60" s="45"/>
      <c r="F60" s="45"/>
      <c r="G60" s="45"/>
      <c r="H60" s="45"/>
      <c r="I60" s="45"/>
    </row>
    <row r="61" spans="1:9" ht="15.95" hidden="1" customHeight="1">
      <c r="A61" s="38"/>
      <c r="B61" s="43"/>
      <c r="C61" s="46"/>
      <c r="D61" s="44"/>
      <c r="E61" s="44"/>
      <c r="F61" s="44"/>
      <c r="G61" s="44"/>
      <c r="H61" s="44"/>
      <c r="I61" s="44"/>
    </row>
    <row r="62" spans="1:9" ht="15.95" hidden="1" customHeight="1">
      <c r="A62" s="38"/>
      <c r="B62" s="43"/>
      <c r="C62" s="46"/>
      <c r="D62" s="45"/>
      <c r="E62" s="45"/>
      <c r="F62" s="45"/>
      <c r="G62" s="45"/>
      <c r="H62" s="45"/>
      <c r="I62" s="45"/>
    </row>
    <row r="63" spans="1:9" ht="15.95" hidden="1" customHeight="1">
      <c r="A63" s="38"/>
      <c r="B63" s="43"/>
      <c r="C63" s="46"/>
      <c r="D63" s="44"/>
      <c r="E63" s="44"/>
      <c r="F63" s="44"/>
      <c r="G63" s="44"/>
      <c r="H63" s="44"/>
      <c r="I63" s="44"/>
    </row>
    <row r="64" spans="1:9" ht="15.95" hidden="1" customHeight="1">
      <c r="A64" s="38"/>
      <c r="B64" s="43"/>
      <c r="C64" s="46"/>
      <c r="D64" s="45"/>
      <c r="E64" s="45"/>
      <c r="F64" s="45"/>
      <c r="G64" s="45"/>
      <c r="H64" s="45"/>
      <c r="I64" s="45"/>
    </row>
    <row r="65" spans="1:9" ht="15.95" hidden="1" customHeight="1">
      <c r="A65" s="38"/>
      <c r="B65" s="43"/>
      <c r="C65" s="46"/>
      <c r="D65" s="44"/>
      <c r="E65" s="44"/>
      <c r="F65" s="44"/>
      <c r="G65" s="44"/>
      <c r="H65" s="44"/>
      <c r="I65" s="44"/>
    </row>
    <row r="66" spans="1:9" ht="15.95" hidden="1" customHeight="1">
      <c r="A66" s="38"/>
      <c r="B66" s="43"/>
      <c r="C66" s="46"/>
      <c r="D66" s="45"/>
      <c r="E66" s="45"/>
      <c r="F66" s="45"/>
      <c r="G66" s="45"/>
      <c r="H66" s="45"/>
      <c r="I66" s="45"/>
    </row>
    <row r="67" spans="1:9" ht="15.95" hidden="1" customHeight="1">
      <c r="A67" s="38"/>
      <c r="B67" s="43"/>
      <c r="C67" s="46"/>
      <c r="D67" s="44"/>
      <c r="E67" s="44"/>
      <c r="F67" s="44"/>
      <c r="G67" s="44"/>
      <c r="H67" s="44"/>
      <c r="I67" s="44"/>
    </row>
    <row r="68" spans="1:9" ht="15.95" hidden="1" customHeight="1">
      <c r="A68" s="38"/>
      <c r="B68" s="43"/>
      <c r="C68" s="46"/>
      <c r="D68" s="45"/>
      <c r="E68" s="45"/>
      <c r="F68" s="45"/>
      <c r="G68" s="45"/>
      <c r="H68" s="45"/>
      <c r="I68" s="45"/>
    </row>
    <row r="69" spans="1:9" ht="15.95" hidden="1" customHeight="1">
      <c r="A69" s="38"/>
      <c r="B69" s="43"/>
      <c r="C69" s="46"/>
      <c r="D69" s="44"/>
      <c r="E69" s="44"/>
      <c r="F69" s="44"/>
      <c r="G69" s="44"/>
      <c r="H69" s="44"/>
      <c r="I69" s="44"/>
    </row>
    <row r="70" spans="1:9" ht="15.95" hidden="1" customHeight="1">
      <c r="A70" s="38"/>
      <c r="B70" s="43"/>
      <c r="C70" s="46"/>
      <c r="D70" s="45"/>
      <c r="E70" s="45"/>
      <c r="F70" s="45"/>
      <c r="G70" s="45"/>
      <c r="H70" s="45"/>
      <c r="I70" s="45"/>
    </row>
    <row r="71" spans="1:9" ht="15.95" hidden="1" customHeight="1">
      <c r="A71" s="38"/>
      <c r="B71" s="43"/>
      <c r="C71" s="46"/>
      <c r="D71" s="44"/>
      <c r="E71" s="44"/>
      <c r="F71" s="44"/>
      <c r="G71" s="44"/>
      <c r="H71" s="44"/>
      <c r="I71" s="44"/>
    </row>
    <row r="72" spans="1:9" ht="15.95" hidden="1" customHeight="1">
      <c r="A72" s="38"/>
      <c r="B72" s="43"/>
      <c r="C72" s="46"/>
      <c r="D72" s="45"/>
      <c r="E72" s="45"/>
      <c r="F72" s="45"/>
      <c r="G72" s="45"/>
      <c r="H72" s="45"/>
      <c r="I72" s="45"/>
    </row>
    <row r="73" spans="1:9" ht="15.95" hidden="1" customHeight="1">
      <c r="A73" s="38"/>
      <c r="B73" s="43"/>
      <c r="C73" s="46"/>
      <c r="D73" s="44"/>
      <c r="E73" s="44"/>
      <c r="F73" s="44"/>
      <c r="G73" s="44"/>
      <c r="H73" s="44"/>
      <c r="I73" s="44"/>
    </row>
    <row r="74" spans="1:9" ht="15.95" hidden="1" customHeight="1">
      <c r="A74" s="38"/>
      <c r="B74" s="43"/>
      <c r="C74" s="46"/>
      <c r="D74" s="45"/>
      <c r="E74" s="45"/>
      <c r="F74" s="45"/>
      <c r="G74" s="45"/>
      <c r="H74" s="45"/>
      <c r="I74" s="45"/>
    </row>
    <row r="75" spans="1:9" ht="15.95" hidden="1" customHeight="1">
      <c r="A75" s="38"/>
      <c r="B75" s="43"/>
      <c r="C75" s="46"/>
      <c r="D75" s="44"/>
      <c r="E75" s="44"/>
      <c r="F75" s="44"/>
      <c r="G75" s="44"/>
      <c r="H75" s="44"/>
      <c r="I75" s="44"/>
    </row>
    <row r="76" spans="1:9" ht="15.95" hidden="1" customHeight="1">
      <c r="A76" s="38"/>
      <c r="B76" s="43"/>
      <c r="C76" s="46"/>
      <c r="D76" s="45"/>
      <c r="E76" s="45"/>
      <c r="F76" s="45"/>
      <c r="G76" s="45"/>
      <c r="H76" s="45"/>
      <c r="I76" s="45"/>
    </row>
    <row r="77" spans="1:9" ht="15.95" hidden="1" customHeight="1">
      <c r="A77" s="38"/>
      <c r="B77" s="43"/>
      <c r="C77" s="46"/>
      <c r="D77" s="44"/>
      <c r="E77" s="44"/>
      <c r="F77" s="44"/>
      <c r="G77" s="44"/>
      <c r="H77" s="44"/>
      <c r="I77" s="44"/>
    </row>
    <row r="78" spans="1:9" ht="15.95" hidden="1" customHeight="1">
      <c r="A78" s="38"/>
      <c r="B78" s="43"/>
      <c r="C78" s="46"/>
      <c r="D78" s="45"/>
      <c r="E78" s="45"/>
      <c r="F78" s="45"/>
      <c r="G78" s="45"/>
      <c r="H78" s="45"/>
      <c r="I78" s="45"/>
    </row>
    <row r="79" spans="1:9" ht="15.95" hidden="1" customHeight="1">
      <c r="A79" s="38"/>
      <c r="B79" s="43"/>
      <c r="C79" s="46"/>
      <c r="D79" s="44"/>
      <c r="E79" s="44"/>
      <c r="F79" s="44"/>
      <c r="G79" s="44"/>
      <c r="H79" s="44"/>
      <c r="I79" s="44"/>
    </row>
    <row r="80" spans="1:9" ht="15.95" hidden="1" customHeight="1">
      <c r="A80" s="38"/>
      <c r="B80" s="43"/>
      <c r="C80" s="46"/>
      <c r="D80" s="45"/>
      <c r="E80" s="45"/>
      <c r="F80" s="45"/>
      <c r="G80" s="45"/>
      <c r="H80" s="45"/>
      <c r="I80" s="45"/>
    </row>
    <row r="81" spans="1:9" ht="15.95" hidden="1" customHeight="1">
      <c r="A81" s="38"/>
      <c r="B81" s="43"/>
      <c r="C81" s="46"/>
      <c r="D81" s="44"/>
      <c r="E81" s="44"/>
      <c r="F81" s="44"/>
      <c r="G81" s="44"/>
      <c r="H81" s="44"/>
      <c r="I81" s="44"/>
    </row>
    <row r="82" spans="1:9" ht="15.95" hidden="1" customHeight="1">
      <c r="A82" s="38"/>
      <c r="B82" s="43"/>
      <c r="C82" s="46"/>
      <c r="D82" s="45"/>
      <c r="E82" s="45"/>
      <c r="F82" s="45"/>
      <c r="G82" s="45"/>
      <c r="H82" s="45"/>
      <c r="I82" s="45"/>
    </row>
    <row r="83" spans="1:9" ht="15.95" hidden="1" customHeight="1">
      <c r="A83" s="38"/>
      <c r="B83" s="43"/>
      <c r="C83" s="46"/>
      <c r="D83" s="44"/>
      <c r="E83" s="44"/>
      <c r="F83" s="44"/>
      <c r="G83" s="44"/>
      <c r="H83" s="44"/>
      <c r="I83" s="44"/>
    </row>
    <row r="84" spans="1:9" ht="15.95" hidden="1" customHeight="1">
      <c r="A84" s="38"/>
      <c r="B84" s="43"/>
      <c r="C84" s="46"/>
      <c r="D84" s="45"/>
      <c r="E84" s="45"/>
      <c r="F84" s="45"/>
      <c r="G84" s="45"/>
      <c r="H84" s="45"/>
      <c r="I84" s="45"/>
    </row>
    <row r="85" spans="1:9" ht="15.95" hidden="1" customHeight="1">
      <c r="A85" s="38"/>
      <c r="B85" s="43"/>
      <c r="C85" s="46"/>
      <c r="D85" s="44"/>
      <c r="E85" s="44"/>
      <c r="F85" s="44"/>
      <c r="G85" s="44"/>
      <c r="H85" s="44"/>
      <c r="I85" s="44"/>
    </row>
    <row r="86" spans="1:9" ht="15.95" hidden="1" customHeight="1">
      <c r="A86" s="38"/>
      <c r="B86" s="43"/>
      <c r="C86" s="46"/>
      <c r="D86" s="45"/>
      <c r="E86" s="45"/>
      <c r="F86" s="45"/>
      <c r="G86" s="45"/>
      <c r="H86" s="45"/>
      <c r="I86" s="45"/>
    </row>
    <row r="87" spans="1:9" ht="15.95" hidden="1" customHeight="1">
      <c r="A87" s="38"/>
      <c r="B87" s="43"/>
      <c r="C87" s="46"/>
      <c r="D87" s="44"/>
      <c r="E87" s="44"/>
      <c r="F87" s="44"/>
      <c r="G87" s="44"/>
      <c r="H87" s="44"/>
      <c r="I87" s="44"/>
    </row>
    <row r="88" spans="1:9" ht="15.95" hidden="1" customHeight="1">
      <c r="A88" s="38"/>
      <c r="B88" s="43"/>
      <c r="C88" s="46"/>
      <c r="D88" s="45"/>
      <c r="E88" s="45"/>
      <c r="F88" s="45"/>
      <c r="G88" s="45"/>
      <c r="H88" s="45"/>
      <c r="I88" s="45"/>
    </row>
    <row r="89" spans="1:9" ht="15.95" hidden="1" customHeight="1">
      <c r="A89" s="38"/>
      <c r="B89" s="43"/>
      <c r="C89" s="46"/>
      <c r="D89" s="44"/>
      <c r="E89" s="44"/>
      <c r="F89" s="44"/>
      <c r="G89" s="44"/>
      <c r="H89" s="44"/>
      <c r="I89" s="44"/>
    </row>
    <row r="90" spans="1:9" ht="15.95" hidden="1" customHeight="1">
      <c r="A90" s="38"/>
      <c r="B90" s="43"/>
      <c r="C90" s="46"/>
      <c r="D90" s="45"/>
      <c r="E90" s="45"/>
      <c r="F90" s="45"/>
      <c r="G90" s="45"/>
      <c r="H90" s="45"/>
      <c r="I90" s="45"/>
    </row>
    <row r="91" spans="1:9" ht="15.95" hidden="1" customHeight="1">
      <c r="A91" s="38"/>
      <c r="B91" s="43"/>
      <c r="C91" s="46"/>
      <c r="D91" s="44"/>
      <c r="E91" s="44"/>
      <c r="F91" s="44"/>
      <c r="G91" s="44"/>
      <c r="H91" s="44"/>
      <c r="I91" s="44"/>
    </row>
    <row r="92" spans="1:9" ht="15.95" hidden="1" customHeight="1">
      <c r="A92" s="38"/>
      <c r="B92" s="43"/>
      <c r="C92" s="46"/>
      <c r="D92" s="45"/>
      <c r="E92" s="45"/>
      <c r="F92" s="45"/>
      <c r="G92" s="45"/>
      <c r="H92" s="45"/>
      <c r="I92" s="45"/>
    </row>
    <row r="93" spans="1:9" ht="15.95" hidden="1" customHeight="1">
      <c r="A93" s="38"/>
      <c r="B93" s="43"/>
      <c r="C93" s="46"/>
      <c r="D93" s="44"/>
      <c r="E93" s="44"/>
      <c r="F93" s="44"/>
      <c r="G93" s="44"/>
      <c r="H93" s="44"/>
      <c r="I93" s="44"/>
    </row>
    <row r="94" spans="1:9" ht="15.95" hidden="1" customHeight="1">
      <c r="A94" s="38"/>
      <c r="B94" s="43"/>
      <c r="C94" s="46"/>
      <c r="D94" s="45"/>
      <c r="E94" s="45"/>
      <c r="F94" s="45"/>
      <c r="G94" s="45"/>
      <c r="H94" s="45"/>
      <c r="I94" s="45"/>
    </row>
    <row r="95" spans="1:9" ht="15.95" hidden="1" customHeight="1">
      <c r="A95" s="38"/>
      <c r="B95" s="43"/>
      <c r="C95" s="46"/>
      <c r="D95" s="44"/>
      <c r="E95" s="44"/>
      <c r="F95" s="44"/>
      <c r="G95" s="44"/>
      <c r="H95" s="44"/>
      <c r="I95" s="44"/>
    </row>
    <row r="96" spans="1:9" ht="15.95" hidden="1" customHeight="1">
      <c r="A96" s="38"/>
      <c r="B96" s="43"/>
      <c r="C96" s="46"/>
      <c r="D96" s="45"/>
      <c r="E96" s="45"/>
      <c r="F96" s="45"/>
      <c r="G96" s="45"/>
      <c r="H96" s="45"/>
      <c r="I96" s="45"/>
    </row>
    <row r="97" spans="1:9" ht="15.95" hidden="1" customHeight="1">
      <c r="A97" s="38"/>
      <c r="B97" s="43"/>
      <c r="C97" s="46"/>
      <c r="D97" s="44"/>
      <c r="E97" s="44"/>
      <c r="F97" s="44"/>
      <c r="G97" s="44"/>
      <c r="H97" s="44"/>
      <c r="I97" s="44"/>
    </row>
    <row r="98" spans="1:9" ht="15.95" hidden="1" customHeight="1">
      <c r="A98" s="38"/>
      <c r="B98" s="43"/>
      <c r="C98" s="46"/>
      <c r="D98" s="45"/>
      <c r="E98" s="45"/>
      <c r="F98" s="45"/>
      <c r="G98" s="45"/>
      <c r="H98" s="45"/>
      <c r="I98" s="45"/>
    </row>
    <row r="99" spans="1:9" ht="15.95" hidden="1" customHeight="1">
      <c r="A99" s="38"/>
      <c r="B99" s="43"/>
      <c r="C99" s="46"/>
      <c r="D99" s="44"/>
      <c r="E99" s="44"/>
      <c r="F99" s="44"/>
      <c r="G99" s="44"/>
      <c r="H99" s="44"/>
      <c r="I99" s="44"/>
    </row>
    <row r="100" spans="1:9" ht="15.95" hidden="1" customHeight="1">
      <c r="A100" s="38"/>
      <c r="B100" s="43"/>
      <c r="C100" s="46"/>
      <c r="D100" s="45"/>
      <c r="E100" s="45"/>
      <c r="F100" s="45"/>
      <c r="G100" s="45"/>
      <c r="H100" s="45"/>
      <c r="I100" s="45"/>
    </row>
    <row r="101" spans="1:9" ht="15.95" hidden="1" customHeight="1">
      <c r="A101" s="38"/>
      <c r="B101" s="43"/>
      <c r="C101" s="46"/>
      <c r="D101" s="44"/>
      <c r="E101" s="44"/>
      <c r="F101" s="44"/>
      <c r="G101" s="44"/>
      <c r="H101" s="44"/>
      <c r="I101" s="44"/>
    </row>
    <row r="102" spans="1:9" ht="15.95" hidden="1" customHeight="1">
      <c r="A102" s="38"/>
      <c r="B102" s="43"/>
      <c r="C102" s="46"/>
      <c r="D102" s="45"/>
      <c r="E102" s="45"/>
      <c r="F102" s="45"/>
      <c r="G102" s="45"/>
      <c r="H102" s="45"/>
      <c r="I102" s="45"/>
    </row>
    <row r="103" spans="1:9" ht="15.95" hidden="1" customHeight="1">
      <c r="A103" s="38"/>
      <c r="B103" s="43"/>
      <c r="C103" s="46"/>
      <c r="D103" s="44"/>
      <c r="E103" s="44"/>
      <c r="F103" s="44"/>
      <c r="G103" s="44"/>
      <c r="H103" s="44"/>
      <c r="I103" s="44"/>
    </row>
    <row r="104" spans="1:9" ht="15.95" hidden="1" customHeight="1">
      <c r="A104" s="38"/>
      <c r="B104" s="43"/>
      <c r="C104" s="46"/>
      <c r="D104" s="45"/>
      <c r="E104" s="45"/>
      <c r="F104" s="45"/>
      <c r="G104" s="45"/>
      <c r="H104" s="45"/>
      <c r="I104" s="45"/>
    </row>
    <row r="105" spans="1:9" ht="15.95" hidden="1" customHeight="1">
      <c r="A105" s="38"/>
      <c r="B105" s="43"/>
      <c r="C105" s="46"/>
      <c r="D105" s="44"/>
      <c r="E105" s="44"/>
      <c r="F105" s="44"/>
      <c r="G105" s="44"/>
      <c r="H105" s="44"/>
      <c r="I105" s="44"/>
    </row>
    <row r="106" spans="1:9" ht="15.95" hidden="1" customHeight="1">
      <c r="A106" s="38"/>
      <c r="B106" s="43"/>
      <c r="C106" s="46"/>
      <c r="D106" s="45"/>
      <c r="E106" s="45"/>
      <c r="F106" s="45"/>
      <c r="G106" s="45"/>
      <c r="H106" s="45"/>
      <c r="I106" s="45"/>
    </row>
    <row r="107" spans="1:9" ht="15.95" hidden="1" customHeight="1">
      <c r="A107" s="38"/>
      <c r="B107" s="43"/>
      <c r="C107" s="46"/>
      <c r="D107" s="44"/>
      <c r="E107" s="44"/>
      <c r="F107" s="44"/>
      <c r="G107" s="44"/>
      <c r="H107" s="44"/>
      <c r="I107" s="44"/>
    </row>
    <row r="108" spans="1:9" ht="15.95" hidden="1" customHeight="1">
      <c r="A108" s="38"/>
      <c r="B108" s="43"/>
      <c r="C108" s="46"/>
      <c r="D108" s="45"/>
      <c r="E108" s="45"/>
      <c r="F108" s="45"/>
      <c r="G108" s="45"/>
      <c r="H108" s="45"/>
      <c r="I108" s="45"/>
    </row>
    <row r="109" spans="1:9" ht="15.95" hidden="1" customHeight="1">
      <c r="A109" s="38"/>
      <c r="B109" s="43"/>
      <c r="C109" s="46"/>
      <c r="D109" s="44"/>
      <c r="E109" s="44"/>
      <c r="F109" s="44"/>
      <c r="G109" s="44"/>
      <c r="H109" s="44"/>
      <c r="I109" s="44"/>
    </row>
    <row r="110" spans="1:9" ht="15.95" hidden="1" customHeight="1">
      <c r="A110" s="38"/>
      <c r="B110" s="43"/>
      <c r="C110" s="46"/>
      <c r="D110" s="45"/>
      <c r="E110" s="45"/>
      <c r="F110" s="45"/>
      <c r="G110" s="45"/>
      <c r="H110" s="45"/>
      <c r="I110" s="45"/>
    </row>
    <row r="111" spans="1:9" ht="15.95" hidden="1" customHeight="1">
      <c r="A111" s="38"/>
      <c r="B111" s="43"/>
      <c r="C111" s="46"/>
      <c r="D111" s="44"/>
      <c r="E111" s="44"/>
      <c r="F111" s="44"/>
      <c r="G111" s="44"/>
      <c r="H111" s="44"/>
      <c r="I111" s="44"/>
    </row>
    <row r="112" spans="1:9" ht="15.95" hidden="1" customHeight="1">
      <c r="A112" s="38"/>
      <c r="B112" s="43"/>
      <c r="C112" s="46"/>
      <c r="D112" s="45"/>
      <c r="E112" s="45"/>
      <c r="F112" s="45"/>
      <c r="G112" s="45"/>
      <c r="H112" s="45"/>
      <c r="I112" s="45"/>
    </row>
    <row r="113" spans="1:9" ht="15.95" hidden="1" customHeight="1">
      <c r="A113" s="38"/>
      <c r="B113" s="43"/>
      <c r="C113" s="46"/>
      <c r="D113" s="44"/>
      <c r="E113" s="44"/>
      <c r="F113" s="44"/>
      <c r="G113" s="44"/>
      <c r="H113" s="44"/>
      <c r="I113" s="44"/>
    </row>
    <row r="114" spans="1:9" ht="15.95" hidden="1" customHeight="1">
      <c r="A114" s="38"/>
      <c r="B114" s="43"/>
      <c r="C114" s="46"/>
      <c r="D114" s="45"/>
      <c r="E114" s="45"/>
      <c r="F114" s="45"/>
      <c r="G114" s="45"/>
      <c r="H114" s="45"/>
      <c r="I114" s="45"/>
    </row>
    <row r="115" spans="1:9" ht="15.95" hidden="1" customHeight="1">
      <c r="A115" s="38"/>
      <c r="B115" s="43"/>
      <c r="C115" s="46"/>
      <c r="D115" s="44"/>
      <c r="E115" s="44"/>
      <c r="F115" s="44"/>
      <c r="G115" s="44"/>
      <c r="H115" s="44"/>
      <c r="I115" s="44"/>
    </row>
    <row r="116" spans="1:9" ht="15.95" hidden="1" customHeight="1">
      <c r="A116" s="38"/>
      <c r="B116" s="43"/>
      <c r="C116" s="46"/>
      <c r="D116" s="45"/>
      <c r="E116" s="45"/>
      <c r="F116" s="45"/>
      <c r="G116" s="45"/>
      <c r="H116" s="45"/>
      <c r="I116" s="45"/>
    </row>
    <row r="117" spans="1:9" ht="15.95" hidden="1" customHeight="1">
      <c r="A117" s="38"/>
      <c r="B117" s="43"/>
      <c r="C117" s="46"/>
      <c r="D117" s="44"/>
      <c r="E117" s="44"/>
      <c r="F117" s="44"/>
      <c r="G117" s="44"/>
      <c r="H117" s="44"/>
      <c r="I117" s="44"/>
    </row>
    <row r="118" spans="1:9" ht="15.95" hidden="1" customHeight="1">
      <c r="A118" s="38"/>
      <c r="B118" s="43"/>
      <c r="C118" s="46"/>
      <c r="D118" s="45"/>
      <c r="E118" s="45"/>
      <c r="F118" s="45"/>
      <c r="G118" s="45"/>
      <c r="H118" s="45"/>
      <c r="I118" s="45"/>
    </row>
    <row r="119" spans="1:9" ht="15.95" hidden="1" customHeight="1">
      <c r="A119" s="38"/>
      <c r="B119" s="43"/>
      <c r="C119" s="46"/>
      <c r="D119" s="44"/>
      <c r="E119" s="44"/>
      <c r="F119" s="44"/>
      <c r="G119" s="44"/>
      <c r="H119" s="44"/>
      <c r="I119" s="44"/>
    </row>
    <row r="120" spans="1:9" ht="15.95" hidden="1" customHeight="1">
      <c r="A120" s="38"/>
      <c r="B120" s="43"/>
      <c r="C120" s="46"/>
      <c r="D120" s="45"/>
      <c r="E120" s="45"/>
      <c r="F120" s="45"/>
      <c r="G120" s="45"/>
      <c r="H120" s="45"/>
      <c r="I120" s="45"/>
    </row>
    <row r="121" spans="1:9" ht="15.95" hidden="1" customHeight="1">
      <c r="A121" s="38"/>
      <c r="B121" s="43"/>
      <c r="C121" s="46"/>
      <c r="D121" s="44"/>
      <c r="E121" s="44"/>
      <c r="F121" s="44"/>
      <c r="G121" s="44"/>
      <c r="H121" s="44"/>
      <c r="I121" s="44"/>
    </row>
    <row r="122" spans="1:9" ht="15.95" hidden="1" customHeight="1">
      <c r="A122" s="38"/>
      <c r="B122" s="43"/>
      <c r="C122" s="46"/>
      <c r="D122" s="45"/>
      <c r="E122" s="45"/>
      <c r="F122" s="45"/>
      <c r="G122" s="45"/>
      <c r="H122" s="45"/>
      <c r="I122" s="45"/>
    </row>
    <row r="123" spans="1:9" ht="15.95" hidden="1" customHeight="1">
      <c r="A123" s="38"/>
      <c r="B123" s="43"/>
      <c r="C123" s="46"/>
      <c r="D123" s="44"/>
      <c r="E123" s="44"/>
      <c r="F123" s="44"/>
      <c r="G123" s="44"/>
      <c r="H123" s="44"/>
      <c r="I123" s="44"/>
    </row>
    <row r="124" spans="1:9" ht="15.95" hidden="1" customHeight="1">
      <c r="A124" s="38"/>
      <c r="B124" s="43"/>
      <c r="C124" s="46"/>
      <c r="D124" s="45"/>
      <c r="E124" s="45"/>
      <c r="F124" s="45"/>
      <c r="G124" s="45"/>
      <c r="H124" s="45"/>
      <c r="I124" s="45"/>
    </row>
    <row r="125" spans="1:9" ht="15.95" hidden="1" customHeight="1">
      <c r="A125" s="38"/>
      <c r="B125" s="43"/>
      <c r="C125" s="46"/>
      <c r="D125" s="44"/>
      <c r="E125" s="44"/>
      <c r="F125" s="44"/>
      <c r="G125" s="44"/>
      <c r="H125" s="44"/>
      <c r="I125" s="44"/>
    </row>
    <row r="126" spans="1:9" ht="15.95" hidden="1" customHeight="1">
      <c r="A126" s="38"/>
      <c r="B126" s="43"/>
      <c r="C126" s="46"/>
      <c r="D126" s="45"/>
      <c r="E126" s="45"/>
      <c r="F126" s="45"/>
      <c r="G126" s="45"/>
      <c r="H126" s="45"/>
      <c r="I126" s="45"/>
    </row>
    <row r="127" spans="1:9" ht="15.95" hidden="1" customHeight="1">
      <c r="A127" s="38"/>
      <c r="B127" s="43"/>
      <c r="C127" s="46"/>
      <c r="D127" s="44"/>
      <c r="E127" s="44"/>
      <c r="F127" s="44"/>
      <c r="G127" s="44"/>
      <c r="H127" s="44"/>
      <c r="I127" s="44"/>
    </row>
    <row r="128" spans="1:9" ht="15.95" hidden="1" customHeight="1">
      <c r="A128" s="38"/>
      <c r="B128" s="43"/>
      <c r="C128" s="46"/>
      <c r="D128" s="45"/>
      <c r="E128" s="45"/>
      <c r="F128" s="45"/>
      <c r="G128" s="45"/>
      <c r="H128" s="45"/>
      <c r="I128" s="45"/>
    </row>
    <row r="129" spans="1:9" ht="15.95" hidden="1" customHeight="1">
      <c r="A129" s="38"/>
      <c r="B129" s="43"/>
      <c r="C129" s="46"/>
      <c r="D129" s="44"/>
      <c r="E129" s="44"/>
      <c r="F129" s="44"/>
      <c r="G129" s="44"/>
      <c r="H129" s="44"/>
      <c r="I129" s="44"/>
    </row>
    <row r="130" spans="1:9" ht="15.95" hidden="1" customHeight="1">
      <c r="A130" s="38"/>
      <c r="B130" s="43"/>
      <c r="C130" s="46"/>
      <c r="D130" s="45"/>
      <c r="E130" s="45"/>
      <c r="F130" s="45"/>
      <c r="G130" s="45"/>
      <c r="H130" s="45"/>
      <c r="I130" s="45"/>
    </row>
    <row r="131" spans="1:9" ht="15.95" hidden="1" customHeight="1">
      <c r="A131" s="38"/>
      <c r="B131" s="43"/>
      <c r="C131" s="46"/>
      <c r="D131" s="44"/>
      <c r="E131" s="44"/>
      <c r="F131" s="44"/>
      <c r="G131" s="44"/>
      <c r="H131" s="44"/>
      <c r="I131" s="44"/>
    </row>
    <row r="132" spans="1:9" ht="15.95" hidden="1" customHeight="1">
      <c r="A132" s="38"/>
      <c r="B132" s="43"/>
      <c r="C132" s="46"/>
      <c r="D132" s="45"/>
      <c r="E132" s="45"/>
      <c r="F132" s="45"/>
      <c r="G132" s="45"/>
      <c r="H132" s="45"/>
      <c r="I132" s="45"/>
    </row>
    <row r="133" spans="1:9" ht="15.95" hidden="1" customHeight="1">
      <c r="A133" s="38"/>
      <c r="B133" s="43"/>
      <c r="C133" s="46"/>
      <c r="D133" s="44"/>
      <c r="E133" s="44"/>
      <c r="F133" s="44"/>
      <c r="G133" s="44"/>
      <c r="H133" s="44"/>
      <c r="I133" s="44"/>
    </row>
    <row r="134" spans="1:9" ht="15.95" hidden="1" customHeight="1">
      <c r="A134" s="38"/>
      <c r="B134" s="43"/>
      <c r="C134" s="46"/>
      <c r="D134" s="45"/>
      <c r="E134" s="45"/>
      <c r="F134" s="45"/>
      <c r="G134" s="45"/>
      <c r="H134" s="45"/>
      <c r="I134" s="45"/>
    </row>
    <row r="135" spans="1:9" ht="15.95" hidden="1" customHeight="1">
      <c r="A135" s="38"/>
      <c r="B135" s="43"/>
      <c r="C135" s="46"/>
      <c r="D135" s="44"/>
      <c r="E135" s="44"/>
      <c r="F135" s="44"/>
      <c r="G135" s="44"/>
      <c r="H135" s="44"/>
      <c r="I135" s="44"/>
    </row>
    <row r="136" spans="1:9" ht="15.95" hidden="1" customHeight="1">
      <c r="A136" s="38"/>
      <c r="B136" s="43"/>
      <c r="C136" s="46"/>
      <c r="D136" s="45"/>
      <c r="E136" s="45"/>
      <c r="F136" s="45"/>
      <c r="G136" s="45"/>
      <c r="H136" s="45"/>
      <c r="I136" s="45"/>
    </row>
    <row r="137" spans="1:9" ht="15.95" hidden="1" customHeight="1">
      <c r="A137" s="38"/>
      <c r="B137" s="43"/>
      <c r="C137" s="46"/>
      <c r="D137" s="44"/>
      <c r="E137" s="44"/>
      <c r="F137" s="44"/>
      <c r="G137" s="44"/>
      <c r="H137" s="44"/>
      <c r="I137" s="44"/>
    </row>
    <row r="138" spans="1:9" ht="15.95" hidden="1" customHeight="1">
      <c r="A138" s="38"/>
      <c r="B138" s="43"/>
      <c r="C138" s="46"/>
      <c r="D138" s="45"/>
      <c r="E138" s="45"/>
      <c r="F138" s="45"/>
      <c r="G138" s="45"/>
      <c r="H138" s="45"/>
      <c r="I138" s="45"/>
    </row>
    <row r="139" spans="1:9" ht="15.95" hidden="1" customHeight="1">
      <c r="A139" s="38"/>
      <c r="B139" s="43"/>
      <c r="C139" s="46"/>
      <c r="D139" s="44"/>
      <c r="E139" s="44"/>
      <c r="F139" s="44"/>
      <c r="G139" s="44"/>
      <c r="H139" s="44"/>
      <c r="I139" s="44"/>
    </row>
    <row r="140" spans="1:9" ht="15.95" hidden="1" customHeight="1">
      <c r="A140" s="38"/>
      <c r="B140" s="43"/>
      <c r="C140" s="46"/>
      <c r="D140" s="45"/>
      <c r="E140" s="45"/>
      <c r="F140" s="45"/>
      <c r="G140" s="45"/>
      <c r="H140" s="45"/>
      <c r="I140" s="45"/>
    </row>
    <row r="141" spans="1:9" ht="15.95" hidden="1" customHeight="1">
      <c r="A141" s="38"/>
      <c r="B141" s="43"/>
      <c r="C141" s="46"/>
      <c r="D141" s="44"/>
      <c r="E141" s="44"/>
      <c r="F141" s="44"/>
      <c r="G141" s="44"/>
      <c r="H141" s="44"/>
      <c r="I141" s="44"/>
    </row>
    <row r="142" spans="1:9" ht="15.95" hidden="1" customHeight="1">
      <c r="A142" s="38"/>
      <c r="B142" s="43"/>
      <c r="C142" s="46"/>
      <c r="D142" s="45"/>
      <c r="E142" s="45"/>
      <c r="F142" s="45"/>
      <c r="G142" s="45"/>
      <c r="H142" s="45"/>
      <c r="I142" s="45"/>
    </row>
    <row r="143" spans="1:9" ht="15.95" hidden="1" customHeight="1">
      <c r="A143" s="38"/>
      <c r="B143" s="43"/>
      <c r="C143" s="46"/>
      <c r="D143" s="44"/>
      <c r="E143" s="44"/>
      <c r="F143" s="44"/>
      <c r="G143" s="44"/>
      <c r="H143" s="44"/>
      <c r="I143" s="44"/>
    </row>
    <row r="144" spans="1:9" ht="15.95" hidden="1" customHeight="1">
      <c r="A144" s="38"/>
      <c r="B144" s="43"/>
      <c r="C144" s="46"/>
      <c r="D144" s="45"/>
      <c r="E144" s="45"/>
      <c r="F144" s="45"/>
      <c r="G144" s="45"/>
      <c r="H144" s="45"/>
      <c r="I144" s="45"/>
    </row>
    <row r="145" spans="1:9" ht="15.95" hidden="1" customHeight="1">
      <c r="A145" s="38"/>
      <c r="B145" s="43"/>
      <c r="C145" s="46"/>
      <c r="D145" s="44"/>
      <c r="E145" s="44"/>
      <c r="F145" s="44"/>
      <c r="G145" s="44"/>
      <c r="H145" s="44"/>
      <c r="I145" s="44"/>
    </row>
    <row r="146" spans="1:9" ht="15.95" hidden="1" customHeight="1">
      <c r="A146" s="38"/>
      <c r="B146" s="43"/>
      <c r="C146" s="46"/>
      <c r="D146" s="45"/>
      <c r="E146" s="45"/>
      <c r="F146" s="45"/>
      <c r="G146" s="45"/>
      <c r="H146" s="45"/>
      <c r="I146" s="45"/>
    </row>
    <row r="147" spans="1:9" ht="15.95" hidden="1" customHeight="1">
      <c r="A147" s="38"/>
      <c r="B147" s="43"/>
      <c r="C147" s="46"/>
      <c r="D147" s="44"/>
      <c r="E147" s="44"/>
      <c r="F147" s="44"/>
      <c r="G147" s="44"/>
      <c r="H147" s="44"/>
      <c r="I147" s="44"/>
    </row>
    <row r="148" spans="1:9" ht="15.95" hidden="1" customHeight="1">
      <c r="A148" s="38"/>
      <c r="B148" s="43"/>
      <c r="C148" s="46"/>
      <c r="D148" s="45"/>
      <c r="E148" s="45"/>
      <c r="F148" s="45"/>
      <c r="G148" s="45"/>
      <c r="H148" s="45"/>
      <c r="I148" s="45"/>
    </row>
    <row r="149" spans="1:9" ht="15.95" hidden="1" customHeight="1">
      <c r="A149" s="38"/>
      <c r="B149" s="43"/>
      <c r="C149" s="46"/>
      <c r="D149" s="44"/>
      <c r="E149" s="44"/>
      <c r="F149" s="44"/>
      <c r="G149" s="44"/>
      <c r="H149" s="44"/>
      <c r="I149" s="44"/>
    </row>
    <row r="150" spans="1:9" ht="15.95" hidden="1" customHeight="1">
      <c r="A150" s="38"/>
      <c r="B150" s="43"/>
      <c r="C150" s="46"/>
      <c r="D150" s="45"/>
      <c r="E150" s="45"/>
      <c r="F150" s="45"/>
      <c r="G150" s="45"/>
      <c r="H150" s="45"/>
      <c r="I150" s="45"/>
    </row>
    <row r="151" spans="1:9" ht="15.95" hidden="1" customHeight="1">
      <c r="A151" s="38"/>
      <c r="B151" s="43"/>
      <c r="C151" s="46"/>
      <c r="D151" s="44"/>
      <c r="E151" s="44"/>
      <c r="F151" s="44"/>
      <c r="G151" s="44"/>
      <c r="H151" s="44"/>
      <c r="I151" s="44"/>
    </row>
    <row r="152" spans="1:9" ht="15.95" hidden="1" customHeight="1">
      <c r="A152" s="38"/>
      <c r="B152" s="43"/>
      <c r="C152" s="46"/>
      <c r="D152" s="45"/>
      <c r="E152" s="45"/>
      <c r="F152" s="45"/>
      <c r="G152" s="45"/>
      <c r="H152" s="45"/>
      <c r="I152" s="45"/>
    </row>
    <row r="153" spans="1:9" ht="15.95" hidden="1" customHeight="1">
      <c r="A153" s="38"/>
      <c r="B153" s="43"/>
      <c r="C153" s="46"/>
      <c r="D153" s="44"/>
      <c r="E153" s="44"/>
      <c r="F153" s="44"/>
      <c r="G153" s="44"/>
      <c r="H153" s="44"/>
      <c r="I153" s="44"/>
    </row>
    <row r="154" spans="1:9" ht="15.95" hidden="1" customHeight="1">
      <c r="A154" s="38"/>
      <c r="B154" s="43"/>
      <c r="C154" s="46"/>
      <c r="D154" s="45"/>
      <c r="E154" s="45"/>
      <c r="F154" s="45"/>
      <c r="G154" s="45"/>
      <c r="H154" s="45"/>
      <c r="I154" s="45"/>
    </row>
    <row r="155" spans="1:9" ht="15.95" hidden="1" customHeight="1">
      <c r="A155" s="38"/>
      <c r="B155" s="43"/>
      <c r="C155" s="46"/>
      <c r="D155" s="44"/>
      <c r="E155" s="44"/>
      <c r="F155" s="44"/>
      <c r="G155" s="44"/>
      <c r="H155" s="44"/>
      <c r="I155" s="44"/>
    </row>
    <row r="156" spans="1:9" ht="15.95" hidden="1" customHeight="1">
      <c r="A156" s="38"/>
      <c r="B156" s="43"/>
      <c r="C156" s="46"/>
      <c r="D156" s="45"/>
      <c r="E156" s="45"/>
      <c r="F156" s="45"/>
      <c r="G156" s="45"/>
      <c r="H156" s="45"/>
      <c r="I156" s="45"/>
    </row>
    <row r="157" spans="1:9" ht="15.95" hidden="1" customHeight="1">
      <c r="A157" s="38"/>
      <c r="B157" s="43"/>
      <c r="C157" s="46"/>
      <c r="D157" s="44"/>
      <c r="E157" s="44"/>
      <c r="F157" s="44"/>
      <c r="G157" s="44"/>
      <c r="H157" s="44"/>
      <c r="I157" s="44"/>
    </row>
    <row r="158" spans="1:9" ht="15.95" hidden="1" customHeight="1">
      <c r="A158" s="38"/>
      <c r="B158" s="43"/>
      <c r="C158" s="46"/>
      <c r="D158" s="45"/>
      <c r="E158" s="45"/>
      <c r="F158" s="45"/>
      <c r="G158" s="45"/>
      <c r="H158" s="45"/>
      <c r="I158" s="45"/>
    </row>
    <row r="159" spans="1:9" ht="15.95" hidden="1" customHeight="1">
      <c r="A159" s="38"/>
      <c r="B159" s="43"/>
      <c r="C159" s="46"/>
      <c r="D159" s="44"/>
      <c r="E159" s="44"/>
      <c r="F159" s="44"/>
      <c r="G159" s="44"/>
      <c r="H159" s="44"/>
      <c r="I159" s="44"/>
    </row>
    <row r="160" spans="1:9" ht="15.95" hidden="1" customHeight="1">
      <c r="A160" s="38"/>
      <c r="B160" s="43"/>
      <c r="C160" s="46"/>
      <c r="D160" s="45"/>
      <c r="E160" s="45"/>
      <c r="F160" s="45"/>
      <c r="G160" s="45"/>
      <c r="H160" s="45"/>
      <c r="I160" s="45"/>
    </row>
    <row r="161" spans="1:9" ht="15.95" hidden="1" customHeight="1">
      <c r="A161" s="38"/>
      <c r="B161" s="43"/>
      <c r="C161" s="46"/>
      <c r="D161" s="44"/>
      <c r="E161" s="44"/>
      <c r="F161" s="44"/>
      <c r="G161" s="44"/>
      <c r="H161" s="44"/>
      <c r="I161" s="44"/>
    </row>
    <row r="162" spans="1:9" ht="15.95" hidden="1" customHeight="1">
      <c r="A162" s="38"/>
      <c r="B162" s="43"/>
      <c r="C162" s="46"/>
      <c r="D162" s="45"/>
      <c r="E162" s="45"/>
      <c r="F162" s="45"/>
      <c r="G162" s="45"/>
      <c r="H162" s="45"/>
      <c r="I162" s="45"/>
    </row>
    <row r="163" spans="1:9" ht="15.95" hidden="1" customHeight="1">
      <c r="A163" s="38"/>
      <c r="B163" s="43"/>
      <c r="C163" s="46"/>
      <c r="D163" s="44"/>
      <c r="E163" s="44"/>
      <c r="F163" s="44"/>
      <c r="G163" s="44"/>
      <c r="H163" s="44"/>
      <c r="I163" s="44"/>
    </row>
    <row r="164" spans="1:9" ht="15.95" hidden="1" customHeight="1">
      <c r="A164" s="38"/>
      <c r="B164" s="43"/>
      <c r="C164" s="46"/>
      <c r="D164" s="45"/>
      <c r="E164" s="45"/>
      <c r="F164" s="45"/>
      <c r="G164" s="45"/>
      <c r="H164" s="45"/>
      <c r="I164" s="45"/>
    </row>
    <row r="165" spans="1:9" ht="15.95" hidden="1" customHeight="1">
      <c r="A165" s="38"/>
      <c r="B165" s="43"/>
      <c r="C165" s="46"/>
      <c r="D165" s="44"/>
      <c r="E165" s="44"/>
      <c r="F165" s="44"/>
      <c r="G165" s="44"/>
      <c r="H165" s="44"/>
      <c r="I165" s="44"/>
    </row>
    <row r="166" spans="1:9" ht="15.95" hidden="1" customHeight="1">
      <c r="A166" s="38"/>
      <c r="B166" s="43"/>
      <c r="C166" s="46"/>
      <c r="D166" s="45"/>
      <c r="E166" s="45"/>
      <c r="F166" s="45"/>
      <c r="G166" s="45"/>
      <c r="H166" s="45"/>
      <c r="I166" s="45"/>
    </row>
    <row r="167" spans="1:9" ht="15.95" hidden="1" customHeight="1">
      <c r="A167" s="38"/>
      <c r="B167" s="43"/>
      <c r="C167" s="46"/>
      <c r="D167" s="44"/>
      <c r="E167" s="44"/>
      <c r="F167" s="44"/>
      <c r="G167" s="44"/>
      <c r="H167" s="44"/>
      <c r="I167" s="44"/>
    </row>
    <row r="168" spans="1:9" ht="15.95" hidden="1" customHeight="1">
      <c r="A168" s="38"/>
      <c r="B168" s="43"/>
      <c r="C168" s="46"/>
      <c r="D168" s="45"/>
      <c r="E168" s="45"/>
      <c r="F168" s="45"/>
      <c r="G168" s="45"/>
      <c r="H168" s="45"/>
      <c r="I168" s="45"/>
    </row>
    <row r="169" spans="1:9" ht="15.95" hidden="1" customHeight="1">
      <c r="A169" s="38"/>
      <c r="B169" s="43"/>
      <c r="C169" s="46"/>
      <c r="D169" s="44"/>
      <c r="E169" s="44"/>
      <c r="F169" s="44"/>
      <c r="G169" s="44"/>
      <c r="H169" s="44"/>
      <c r="I169" s="44"/>
    </row>
    <row r="170" spans="1:9" ht="15.95" hidden="1" customHeight="1">
      <c r="A170" s="38"/>
      <c r="B170" s="43"/>
      <c r="C170" s="46"/>
      <c r="D170" s="45"/>
      <c r="E170" s="45"/>
      <c r="F170" s="45"/>
      <c r="G170" s="45"/>
      <c r="H170" s="45"/>
      <c r="I170" s="45"/>
    </row>
    <row r="171" spans="1:9" ht="15.95" hidden="1" customHeight="1">
      <c r="A171" s="38"/>
      <c r="B171" s="43"/>
      <c r="C171" s="46"/>
      <c r="D171" s="44"/>
      <c r="E171" s="44"/>
      <c r="F171" s="44"/>
      <c r="G171" s="44"/>
      <c r="H171" s="44"/>
      <c r="I171" s="44"/>
    </row>
    <row r="172" spans="1:9" ht="15.95" hidden="1" customHeight="1">
      <c r="A172" s="38"/>
      <c r="B172" s="43"/>
      <c r="C172" s="46"/>
      <c r="D172" s="45"/>
      <c r="E172" s="45"/>
      <c r="F172" s="45"/>
      <c r="G172" s="45"/>
      <c r="H172" s="45"/>
      <c r="I172" s="45"/>
    </row>
    <row r="173" spans="1:9" ht="15.95" hidden="1" customHeight="1">
      <c r="A173" s="38"/>
      <c r="B173" s="43"/>
      <c r="C173" s="46"/>
      <c r="D173" s="44"/>
      <c r="E173" s="44"/>
      <c r="F173" s="44"/>
      <c r="G173" s="44"/>
      <c r="H173" s="44"/>
      <c r="I173" s="44"/>
    </row>
    <row r="174" spans="1:9" ht="15.95" hidden="1" customHeight="1">
      <c r="A174" s="38"/>
      <c r="B174" s="43"/>
      <c r="C174" s="46"/>
      <c r="D174" s="45"/>
      <c r="E174" s="45"/>
      <c r="F174" s="45"/>
      <c r="G174" s="45"/>
      <c r="H174" s="45"/>
      <c r="I174" s="45"/>
    </row>
    <row r="175" spans="1:9" ht="15.95" hidden="1" customHeight="1">
      <c r="A175" s="38"/>
      <c r="B175" s="43"/>
      <c r="C175" s="46"/>
      <c r="D175" s="44"/>
      <c r="E175" s="44"/>
      <c r="F175" s="44"/>
      <c r="G175" s="44"/>
      <c r="H175" s="44"/>
      <c r="I175" s="44"/>
    </row>
    <row r="176" spans="1:9" ht="15.95" hidden="1" customHeight="1">
      <c r="A176" s="38"/>
      <c r="B176" s="43"/>
      <c r="C176" s="46"/>
      <c r="D176" s="45"/>
      <c r="E176" s="45"/>
      <c r="F176" s="45"/>
      <c r="G176" s="45"/>
      <c r="H176" s="45"/>
      <c r="I176" s="45"/>
    </row>
    <row r="177" spans="1:9" ht="15.95" hidden="1" customHeight="1">
      <c r="A177" s="38"/>
      <c r="B177" s="43"/>
      <c r="C177" s="46"/>
      <c r="D177" s="44"/>
      <c r="E177" s="44"/>
      <c r="F177" s="44"/>
      <c r="G177" s="44"/>
      <c r="H177" s="44"/>
      <c r="I177" s="44"/>
    </row>
    <row r="178" spans="1:9" ht="15.95" hidden="1" customHeight="1">
      <c r="A178" s="38"/>
      <c r="B178" s="43"/>
      <c r="C178" s="46"/>
      <c r="D178" s="45"/>
      <c r="E178" s="45"/>
      <c r="F178" s="45"/>
      <c r="G178" s="45"/>
      <c r="H178" s="45"/>
      <c r="I178" s="45"/>
    </row>
    <row r="179" spans="1:9" ht="15.95" hidden="1" customHeight="1">
      <c r="A179" s="38"/>
      <c r="B179" s="43"/>
      <c r="C179" s="46"/>
      <c r="D179" s="44"/>
      <c r="E179" s="44"/>
      <c r="F179" s="44"/>
      <c r="G179" s="44"/>
      <c r="H179" s="44"/>
      <c r="I179" s="44"/>
    </row>
    <row r="180" spans="1:9" ht="15.95" hidden="1" customHeight="1">
      <c r="A180" s="38"/>
      <c r="B180" s="43"/>
      <c r="C180" s="46"/>
      <c r="D180" s="45"/>
      <c r="E180" s="45"/>
      <c r="F180" s="45"/>
      <c r="G180" s="45"/>
      <c r="H180" s="45"/>
      <c r="I180" s="45"/>
    </row>
    <row r="181" spans="1:9" ht="15.95" hidden="1" customHeight="1">
      <c r="A181" s="38"/>
      <c r="B181" s="43"/>
      <c r="C181" s="46"/>
      <c r="D181" s="44"/>
      <c r="E181" s="44"/>
      <c r="F181" s="44"/>
      <c r="G181" s="44"/>
      <c r="H181" s="44"/>
      <c r="I181" s="44"/>
    </row>
    <row r="182" spans="1:9" ht="15.95" hidden="1" customHeight="1">
      <c r="A182" s="38"/>
      <c r="B182" s="43"/>
      <c r="C182" s="46"/>
      <c r="D182" s="45"/>
      <c r="E182" s="45"/>
      <c r="F182" s="45"/>
      <c r="G182" s="45"/>
      <c r="H182" s="45"/>
      <c r="I182" s="45"/>
    </row>
    <row r="183" spans="1:9" ht="15.95" hidden="1" customHeight="1">
      <c r="A183" s="38"/>
      <c r="B183" s="43"/>
      <c r="C183" s="46"/>
      <c r="D183" s="44"/>
      <c r="E183" s="44"/>
      <c r="F183" s="44"/>
      <c r="G183" s="44"/>
      <c r="H183" s="44"/>
      <c r="I183" s="44"/>
    </row>
    <row r="184" spans="1:9" ht="15.95" hidden="1" customHeight="1">
      <c r="A184" s="38"/>
      <c r="B184" s="43"/>
      <c r="C184" s="46"/>
      <c r="D184" s="45"/>
      <c r="E184" s="45"/>
      <c r="F184" s="45"/>
      <c r="G184" s="45"/>
      <c r="H184" s="45"/>
      <c r="I184" s="45"/>
    </row>
    <row r="185" spans="1:9" ht="15.95" hidden="1" customHeight="1">
      <c r="A185" s="38"/>
      <c r="B185" s="43"/>
      <c r="C185" s="46"/>
      <c r="D185" s="44"/>
      <c r="E185" s="44"/>
      <c r="F185" s="44"/>
      <c r="G185" s="44"/>
      <c r="H185" s="44"/>
      <c r="I185" s="44"/>
    </row>
    <row r="186" spans="1:9" ht="15" hidden="1" customHeight="1">
      <c r="A186" s="38"/>
      <c r="B186" s="40"/>
      <c r="C186" s="37"/>
      <c r="D186" s="37"/>
      <c r="E186" s="37"/>
      <c r="F186" s="37"/>
      <c r="G186" s="37"/>
      <c r="H186" s="37"/>
      <c r="I186" s="37"/>
    </row>
    <row r="187" spans="1:9" ht="15" hidden="1" customHeight="1">
      <c r="A187" s="38"/>
      <c r="B187" s="40"/>
      <c r="C187" s="37"/>
      <c r="D187" s="37"/>
      <c r="E187" s="37"/>
      <c r="F187" s="37"/>
      <c r="G187" s="37"/>
      <c r="H187" s="37"/>
      <c r="I187" s="37"/>
    </row>
    <row r="188" spans="1:9" ht="15" hidden="1" customHeight="1">
      <c r="A188" s="38"/>
      <c r="B188" s="40"/>
      <c r="C188" s="37"/>
      <c r="D188" s="37"/>
      <c r="E188" s="37"/>
      <c r="F188" s="37"/>
      <c r="G188" s="37"/>
      <c r="H188" s="37"/>
      <c r="I188" s="37"/>
    </row>
    <row r="189" spans="1:9" ht="15" hidden="1" customHeight="1">
      <c r="A189" s="38"/>
      <c r="B189" s="40"/>
      <c r="C189" s="37"/>
      <c r="D189" s="37"/>
      <c r="E189" s="37"/>
      <c r="F189" s="37"/>
      <c r="G189" s="37"/>
      <c r="H189" s="37"/>
      <c r="I189" s="37"/>
    </row>
    <row r="190" spans="1:9" ht="15" hidden="1" customHeight="1">
      <c r="A190" s="38"/>
      <c r="B190" s="40"/>
      <c r="C190" s="37"/>
      <c r="D190" s="37"/>
      <c r="E190" s="37"/>
      <c r="F190" s="37"/>
      <c r="G190" s="37"/>
      <c r="H190" s="37"/>
      <c r="I190" s="37"/>
    </row>
    <row r="191" spans="1:9" ht="15" hidden="1" customHeight="1">
      <c r="A191" s="38"/>
      <c r="B191" s="40"/>
      <c r="C191" s="37"/>
      <c r="D191" s="37"/>
      <c r="E191" s="37"/>
      <c r="F191" s="37"/>
      <c r="G191" s="37"/>
      <c r="H191" s="37"/>
      <c r="I191" s="37"/>
    </row>
    <row r="192" spans="1:9" ht="15" hidden="1" customHeight="1">
      <c r="A192" s="38"/>
      <c r="B192" s="40"/>
      <c r="C192" s="37"/>
      <c r="D192" s="37"/>
      <c r="E192" s="37"/>
      <c r="F192" s="37"/>
      <c r="G192" s="37"/>
      <c r="H192" s="37"/>
      <c r="I192" s="37"/>
    </row>
    <row r="193" spans="1:9" ht="15" hidden="1" customHeight="1">
      <c r="A193" s="38"/>
      <c r="B193" s="40"/>
      <c r="C193" s="37"/>
      <c r="D193" s="37"/>
      <c r="E193" s="37"/>
      <c r="F193" s="37"/>
      <c r="G193" s="37"/>
      <c r="H193" s="37"/>
      <c r="I193" s="37"/>
    </row>
    <row r="194" spans="1:9" ht="15" hidden="1" customHeight="1">
      <c r="A194" s="38"/>
      <c r="B194" s="40"/>
      <c r="C194" s="37"/>
      <c r="D194" s="37"/>
      <c r="E194" s="37"/>
      <c r="F194" s="37"/>
      <c r="G194" s="37"/>
      <c r="H194" s="37"/>
      <c r="I194" s="37"/>
    </row>
    <row r="195" spans="1:9" ht="15" hidden="1" customHeight="1">
      <c r="A195" s="38"/>
      <c r="B195" s="40"/>
      <c r="C195" s="37"/>
      <c r="D195" s="37"/>
      <c r="E195" s="37"/>
      <c r="F195" s="37"/>
      <c r="G195" s="37"/>
      <c r="H195" s="37"/>
      <c r="I195" s="37"/>
    </row>
    <row r="196" spans="1:9" ht="15" hidden="1" customHeight="1">
      <c r="A196" s="38"/>
      <c r="B196" s="40"/>
      <c r="C196" s="37"/>
      <c r="D196" s="37"/>
      <c r="E196" s="37"/>
      <c r="F196" s="37"/>
      <c r="G196" s="37"/>
      <c r="H196" s="37"/>
      <c r="I196" s="37"/>
    </row>
    <row r="197" spans="1:9" ht="15" hidden="1" customHeight="1">
      <c r="A197" s="38"/>
      <c r="B197" s="40"/>
      <c r="C197" s="37"/>
      <c r="D197" s="37"/>
      <c r="E197" s="37"/>
      <c r="F197" s="37"/>
      <c r="G197" s="37"/>
      <c r="H197" s="37"/>
      <c r="I197" s="37"/>
    </row>
    <row r="198" spans="1:9" ht="15" hidden="1" customHeight="1">
      <c r="A198" s="38"/>
      <c r="B198" s="40"/>
      <c r="C198" s="37"/>
      <c r="D198" s="37"/>
      <c r="E198" s="37"/>
      <c r="F198" s="37"/>
      <c r="G198" s="37"/>
      <c r="H198" s="37"/>
      <c r="I198" s="37"/>
    </row>
    <row r="199" spans="1:9" ht="15" hidden="1" customHeight="1">
      <c r="A199" s="38"/>
      <c r="B199" s="40"/>
      <c r="C199" s="37"/>
      <c r="D199" s="37"/>
      <c r="E199" s="37"/>
      <c r="F199" s="37"/>
      <c r="G199" s="37"/>
      <c r="H199" s="37"/>
      <c r="I199" s="37"/>
    </row>
    <row r="200" spans="1:9" ht="15" hidden="1" customHeight="1">
      <c r="A200" s="38"/>
      <c r="B200" s="40"/>
      <c r="C200" s="37"/>
      <c r="D200" s="37"/>
      <c r="E200" s="37"/>
      <c r="F200" s="37"/>
      <c r="G200" s="37"/>
      <c r="H200" s="37"/>
      <c r="I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I9">
    <cfRule type="top10" dxfId="5420" priority="90" rank="1"/>
  </conditionalFormatting>
  <conditionalFormatting sqref="E11:I11">
    <cfRule type="top10" dxfId="5419" priority="89" rank="1"/>
  </conditionalFormatting>
  <conditionalFormatting sqref="E13:I13">
    <cfRule type="top10" dxfId="5418" priority="88" rank="1"/>
  </conditionalFormatting>
  <conditionalFormatting sqref="E15:I15">
    <cfRule type="top10" dxfId="5417" priority="87" rank="1"/>
  </conditionalFormatting>
  <conditionalFormatting sqref="E17:I17">
    <cfRule type="top10" dxfId="5416" priority="86" rank="1"/>
  </conditionalFormatting>
  <conditionalFormatting sqref="E19:I19">
    <cfRule type="top10" dxfId="5415" priority="85" rank="1"/>
  </conditionalFormatting>
  <conditionalFormatting sqref="E21:I21">
    <cfRule type="top10" dxfId="5414" priority="84" rank="1"/>
  </conditionalFormatting>
  <conditionalFormatting sqref="E23:I23">
    <cfRule type="top10" dxfId="5413" priority="83" rank="1"/>
  </conditionalFormatting>
  <conditionalFormatting sqref="E25:I25">
    <cfRule type="top10" dxfId="5412" priority="82" rank="1"/>
  </conditionalFormatting>
  <conditionalFormatting sqref="E27:I27">
    <cfRule type="top10" dxfId="5411" priority="81" rank="1"/>
  </conditionalFormatting>
  <conditionalFormatting sqref="E29:I29">
    <cfRule type="top10" dxfId="5410" priority="79" rank="1"/>
  </conditionalFormatting>
  <conditionalFormatting sqref="E31:I31">
    <cfRule type="top10" dxfId="5409" priority="78" rank="1"/>
  </conditionalFormatting>
  <conditionalFormatting sqref="E33:I33">
    <cfRule type="top10" dxfId="5408" priority="77" rank="1"/>
  </conditionalFormatting>
  <conditionalFormatting sqref="E35:I35">
    <cfRule type="top10" dxfId="5407" priority="76" rank="1"/>
  </conditionalFormatting>
  <conditionalFormatting sqref="E37:I37">
    <cfRule type="top10" dxfId="5406" priority="75" rank="1"/>
  </conditionalFormatting>
  <conditionalFormatting sqref="E39:I39">
    <cfRule type="top10" dxfId="5405" priority="74" rank="1"/>
  </conditionalFormatting>
  <conditionalFormatting sqref="E41:I41">
    <cfRule type="top10" dxfId="5404" priority="73" rank="1"/>
  </conditionalFormatting>
  <conditionalFormatting sqref="E43:I43">
    <cfRule type="top10" dxfId="5403" priority="72" rank="1"/>
  </conditionalFormatting>
  <conditionalFormatting sqref="E45:I45">
    <cfRule type="top10" dxfId="5402" priority="71" rank="1"/>
  </conditionalFormatting>
  <conditionalFormatting sqref="E47:I47">
    <cfRule type="top10" dxfId="5401" priority="70" rank="1"/>
  </conditionalFormatting>
  <conditionalFormatting sqref="E49:I49">
    <cfRule type="top10" dxfId="5400" priority="69" rank="1"/>
  </conditionalFormatting>
  <conditionalFormatting sqref="E51:I51">
    <cfRule type="top10" dxfId="5399" priority="68" rank="1"/>
  </conditionalFormatting>
  <conditionalFormatting sqref="E53:I53">
    <cfRule type="top10" dxfId="5398" priority="67" rank="1"/>
  </conditionalFormatting>
  <conditionalFormatting sqref="E55:I55">
    <cfRule type="top10" dxfId="5397" priority="66" rank="1"/>
  </conditionalFormatting>
  <conditionalFormatting sqref="E57:I57">
    <cfRule type="top10" dxfId="5396" priority="65" rank="1"/>
  </conditionalFormatting>
  <conditionalFormatting sqref="E59:I59">
    <cfRule type="top10" dxfId="5395" priority="64" rank="1"/>
  </conditionalFormatting>
  <conditionalFormatting sqref="E61:I61">
    <cfRule type="top10" dxfId="5394" priority="63" rank="1"/>
  </conditionalFormatting>
  <conditionalFormatting sqref="E63:I63">
    <cfRule type="top10" dxfId="5393" priority="62" rank="1"/>
  </conditionalFormatting>
  <conditionalFormatting sqref="E65:I65">
    <cfRule type="top10" dxfId="5392" priority="61" rank="1"/>
  </conditionalFormatting>
  <conditionalFormatting sqref="E67:I67">
    <cfRule type="top10" dxfId="5391" priority="60" rank="1"/>
  </conditionalFormatting>
  <conditionalFormatting sqref="E69:I69">
    <cfRule type="top10" dxfId="5390" priority="59" rank="1"/>
  </conditionalFormatting>
  <conditionalFormatting sqref="E71:I71">
    <cfRule type="top10" dxfId="5389" priority="58" rank="1"/>
  </conditionalFormatting>
  <conditionalFormatting sqref="E73:I73">
    <cfRule type="top10" dxfId="5388" priority="57" rank="1"/>
  </conditionalFormatting>
  <conditionalFormatting sqref="E75:I75">
    <cfRule type="top10" dxfId="5387" priority="56" rank="1"/>
  </conditionalFormatting>
  <conditionalFormatting sqref="E77:I77">
    <cfRule type="top10" dxfId="5386" priority="55" rank="1"/>
  </conditionalFormatting>
  <conditionalFormatting sqref="E79:I79">
    <cfRule type="top10" dxfId="5385" priority="54" rank="1"/>
  </conditionalFormatting>
  <conditionalFormatting sqref="E81:I81">
    <cfRule type="top10" dxfId="5384" priority="53" rank="1"/>
  </conditionalFormatting>
  <conditionalFormatting sqref="E83:I83">
    <cfRule type="top10" dxfId="5383" priority="52" rank="1"/>
  </conditionalFormatting>
  <conditionalFormatting sqref="E85:I85">
    <cfRule type="top10" dxfId="5382" priority="51" rank="1"/>
  </conditionalFormatting>
  <conditionalFormatting sqref="E87:I87">
    <cfRule type="top10" dxfId="5381" priority="50" rank="1"/>
  </conditionalFormatting>
  <conditionalFormatting sqref="E89:I89">
    <cfRule type="top10" dxfId="5380" priority="49" rank="1"/>
  </conditionalFormatting>
  <conditionalFormatting sqref="E91:I91">
    <cfRule type="top10" dxfId="5379" priority="48" rank="1"/>
  </conditionalFormatting>
  <conditionalFormatting sqref="E93:I93">
    <cfRule type="top10" dxfId="5378" priority="47" rank="1"/>
  </conditionalFormatting>
  <conditionalFormatting sqref="E95:I95">
    <cfRule type="top10" dxfId="5377" priority="46" rank="1"/>
  </conditionalFormatting>
  <conditionalFormatting sqref="E97:I97">
    <cfRule type="top10" dxfId="5376" priority="45" rank="1"/>
  </conditionalFormatting>
  <conditionalFormatting sqref="E99:I99">
    <cfRule type="top10" dxfId="5375" priority="44" rank="1"/>
  </conditionalFormatting>
  <conditionalFormatting sqref="E101:I101">
    <cfRule type="top10" dxfId="5374" priority="43" rank="1"/>
  </conditionalFormatting>
  <conditionalFormatting sqref="E103:I103">
    <cfRule type="top10" dxfId="5373" priority="42" rank="1"/>
  </conditionalFormatting>
  <conditionalFormatting sqref="E105:I105">
    <cfRule type="top10" dxfId="5372" priority="41" rank="1"/>
  </conditionalFormatting>
  <conditionalFormatting sqref="E107:I107">
    <cfRule type="top10" dxfId="5371" priority="40" rank="1"/>
  </conditionalFormatting>
  <conditionalFormatting sqref="E109:I109">
    <cfRule type="top10" dxfId="5370" priority="39" rank="1"/>
  </conditionalFormatting>
  <conditionalFormatting sqref="E111:I111">
    <cfRule type="top10" dxfId="5369" priority="38" rank="1"/>
  </conditionalFormatting>
  <conditionalFormatting sqref="E113:I113">
    <cfRule type="top10" dxfId="5368" priority="37" rank="1"/>
  </conditionalFormatting>
  <conditionalFormatting sqref="E115:I115">
    <cfRule type="top10" dxfId="5367" priority="36" rank="1"/>
  </conditionalFormatting>
  <conditionalFormatting sqref="E117:I117">
    <cfRule type="top10" dxfId="5366" priority="35" rank="1"/>
  </conditionalFormatting>
  <conditionalFormatting sqref="E119:I119">
    <cfRule type="top10" dxfId="5365" priority="34" rank="1"/>
  </conditionalFormatting>
  <conditionalFormatting sqref="E121:I121">
    <cfRule type="top10" dxfId="5364" priority="33" rank="1"/>
  </conditionalFormatting>
  <conditionalFormatting sqref="E123:I123">
    <cfRule type="top10" dxfId="5363" priority="32" rank="1"/>
  </conditionalFormatting>
  <conditionalFormatting sqref="E125:I125">
    <cfRule type="top10" dxfId="5362" priority="31" rank="1"/>
  </conditionalFormatting>
  <conditionalFormatting sqref="E127:I127">
    <cfRule type="top10" dxfId="5361" priority="30" rank="1"/>
  </conditionalFormatting>
  <conditionalFormatting sqref="E129:I129">
    <cfRule type="top10" dxfId="5360" priority="29" rank="1"/>
  </conditionalFormatting>
  <conditionalFormatting sqref="E131:I131">
    <cfRule type="top10" dxfId="5359" priority="28" rank="1"/>
  </conditionalFormatting>
  <conditionalFormatting sqref="E133:I133">
    <cfRule type="top10" dxfId="5358" priority="27" rank="1"/>
  </conditionalFormatting>
  <conditionalFormatting sqref="E135:I135">
    <cfRule type="top10" dxfId="5357" priority="26" rank="1"/>
  </conditionalFormatting>
  <conditionalFormatting sqref="E137:I137">
    <cfRule type="top10" dxfId="5356" priority="25" rank="1"/>
  </conditionalFormatting>
  <conditionalFormatting sqref="E139:I139">
    <cfRule type="top10" dxfId="5355" priority="24" rank="1"/>
  </conditionalFormatting>
  <conditionalFormatting sqref="E141:I141">
    <cfRule type="top10" dxfId="5354" priority="23" rank="1"/>
  </conditionalFormatting>
  <conditionalFormatting sqref="E143:I143">
    <cfRule type="top10" dxfId="5353" priority="22" rank="1"/>
  </conditionalFormatting>
  <conditionalFormatting sqref="E145:I145">
    <cfRule type="top10" dxfId="5352" priority="21" rank="1"/>
  </conditionalFormatting>
  <conditionalFormatting sqref="E147:I147">
    <cfRule type="top10" dxfId="5351" priority="20" rank="1"/>
  </conditionalFormatting>
  <conditionalFormatting sqref="E149:I149">
    <cfRule type="top10" dxfId="5350" priority="19" rank="1"/>
  </conditionalFormatting>
  <conditionalFormatting sqref="E151:I151">
    <cfRule type="top10" dxfId="5349" priority="18" rank="1"/>
  </conditionalFormatting>
  <conditionalFormatting sqref="E153:I153">
    <cfRule type="top10" dxfId="5348" priority="17" rank="1"/>
  </conditionalFormatting>
  <conditionalFormatting sqref="E155:I155">
    <cfRule type="top10" dxfId="5347" priority="16" rank="1"/>
  </conditionalFormatting>
  <conditionalFormatting sqref="E157:I157">
    <cfRule type="top10" dxfId="5346" priority="15" rank="1"/>
  </conditionalFormatting>
  <conditionalFormatting sqref="E159:I159">
    <cfRule type="top10" dxfId="5345" priority="14" rank="1"/>
  </conditionalFormatting>
  <conditionalFormatting sqref="E161:I161">
    <cfRule type="top10" dxfId="5344" priority="13" rank="1"/>
  </conditionalFormatting>
  <conditionalFormatting sqref="E163:I163">
    <cfRule type="top10" dxfId="5343" priority="12" rank="1"/>
  </conditionalFormatting>
  <conditionalFormatting sqref="E165:I165">
    <cfRule type="top10" dxfId="5342" priority="11" rank="1"/>
  </conditionalFormatting>
  <conditionalFormatting sqref="E167:I167">
    <cfRule type="top10" dxfId="5341" priority="10" rank="1"/>
  </conditionalFormatting>
  <conditionalFormatting sqref="E169:I169">
    <cfRule type="top10" dxfId="5340" priority="9" rank="1"/>
  </conditionalFormatting>
  <conditionalFormatting sqref="E171:I171">
    <cfRule type="top10" dxfId="5339" priority="8" rank="1"/>
  </conditionalFormatting>
  <conditionalFormatting sqref="E173:I173">
    <cfRule type="top10" dxfId="5338" priority="7" rank="1"/>
  </conditionalFormatting>
  <conditionalFormatting sqref="E175:I175">
    <cfRule type="top10" dxfId="5337" priority="6" rank="1"/>
  </conditionalFormatting>
  <conditionalFormatting sqref="E177:I177">
    <cfRule type="top10" dxfId="5336" priority="5" rank="1"/>
  </conditionalFormatting>
  <conditionalFormatting sqref="E179:I179">
    <cfRule type="top10" dxfId="5335" priority="4" rank="1"/>
  </conditionalFormatting>
  <conditionalFormatting sqref="E181:I181">
    <cfRule type="top10" dxfId="5334" priority="3" rank="1"/>
  </conditionalFormatting>
  <conditionalFormatting sqref="E183:I183">
    <cfRule type="top10" dxfId="5333" priority="2" rank="1"/>
  </conditionalFormatting>
  <conditionalFormatting sqref="E185:I185">
    <cfRule type="top10" dxfId="533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313</v>
      </c>
    </row>
    <row r="3" spans="1:7" ht="15" customHeight="1">
      <c r="B3" s="4"/>
    </row>
    <row r="4" spans="1:7" ht="15" customHeight="1">
      <c r="B4" s="4" t="s">
        <v>64</v>
      </c>
    </row>
    <row r="5" spans="1:7" ht="15" customHeight="1">
      <c r="B5" s="4"/>
    </row>
    <row r="6" spans="1:7" ht="2.1" customHeight="1">
      <c r="B6" s="5"/>
      <c r="C6" s="6"/>
      <c r="D6" s="7"/>
      <c r="E6" s="8"/>
      <c r="F6" s="9"/>
      <c r="G6" s="9"/>
    </row>
    <row r="7" spans="1:7" ht="117.95" customHeight="1" thickBot="1">
      <c r="A7" s="10"/>
      <c r="B7" s="11"/>
      <c r="C7" s="12" t="s">
        <v>298</v>
      </c>
      <c r="D7" s="13" t="s">
        <v>299</v>
      </c>
      <c r="E7" s="14" t="s">
        <v>178</v>
      </c>
      <c r="F7" s="14" t="s">
        <v>177</v>
      </c>
      <c r="G7" s="14" t="s">
        <v>103</v>
      </c>
    </row>
    <row r="8" spans="1:7" ht="15.95" customHeight="1" thickTop="1">
      <c r="B8" s="48" t="s">
        <v>300</v>
      </c>
      <c r="C8" s="49"/>
      <c r="D8" s="15">
        <v>16158</v>
      </c>
      <c r="E8" s="16">
        <v>2304</v>
      </c>
      <c r="F8" s="17">
        <v>12680</v>
      </c>
      <c r="G8" s="17">
        <v>1174</v>
      </c>
    </row>
    <row r="9" spans="1:7" ht="15.95" customHeight="1">
      <c r="B9" s="50"/>
      <c r="C9" s="51"/>
      <c r="D9" s="18">
        <v>1</v>
      </c>
      <c r="E9" s="32">
        <v>0.14259190493873003</v>
      </c>
      <c r="F9" s="33">
        <v>0.7847505879440525</v>
      </c>
      <c r="G9" s="33">
        <v>7.2657507117217482E-2</v>
      </c>
    </row>
    <row r="10" spans="1:7" ht="15.95" customHeight="1">
      <c r="B10" s="57" t="s">
        <v>316</v>
      </c>
      <c r="C10" s="52" t="s">
        <v>221</v>
      </c>
      <c r="D10" s="34">
        <v>12243</v>
      </c>
      <c r="E10" s="35">
        <v>1706</v>
      </c>
      <c r="F10" s="36">
        <v>10151</v>
      </c>
      <c r="G10" s="36">
        <v>386</v>
      </c>
    </row>
    <row r="11" spans="1:7" ht="15.95" customHeight="1">
      <c r="B11" s="58"/>
      <c r="C11" s="53"/>
      <c r="D11" s="18">
        <v>1</v>
      </c>
      <c r="E11" s="19">
        <v>0.13934493179776197</v>
      </c>
      <c r="F11" s="20">
        <v>0.82912684799477254</v>
      </c>
      <c r="G11" s="20">
        <v>3.1528220207465492E-2</v>
      </c>
    </row>
    <row r="12" spans="1:7" ht="15.95" customHeight="1">
      <c r="B12" s="58"/>
      <c r="C12" s="60" t="s">
        <v>222</v>
      </c>
      <c r="D12" s="21">
        <v>151</v>
      </c>
      <c r="E12" s="22">
        <v>23</v>
      </c>
      <c r="F12" s="23">
        <v>119</v>
      </c>
      <c r="G12" s="23">
        <v>9</v>
      </c>
    </row>
    <row r="13" spans="1:7" ht="15.95" customHeight="1">
      <c r="B13" s="58"/>
      <c r="C13" s="61"/>
      <c r="D13" s="24">
        <v>1</v>
      </c>
      <c r="E13" s="19">
        <v>0.15231788079470199</v>
      </c>
      <c r="F13" s="20">
        <v>0.78807947019867552</v>
      </c>
      <c r="G13" s="20">
        <v>5.9602649006622516E-2</v>
      </c>
    </row>
    <row r="14" spans="1:7" ht="15.95" customHeight="1">
      <c r="B14" s="58"/>
      <c r="C14" s="60" t="s">
        <v>223</v>
      </c>
      <c r="D14" s="21">
        <v>20</v>
      </c>
      <c r="E14" s="22">
        <v>4</v>
      </c>
      <c r="F14" s="23">
        <v>15</v>
      </c>
      <c r="G14" s="23">
        <v>1</v>
      </c>
    </row>
    <row r="15" spans="1:7" ht="15.95" customHeight="1">
      <c r="B15" s="58"/>
      <c r="C15" s="61"/>
      <c r="D15" s="24">
        <v>1</v>
      </c>
      <c r="E15" s="19">
        <v>0.2</v>
      </c>
      <c r="F15" s="20">
        <v>0.75</v>
      </c>
      <c r="G15" s="20">
        <v>0.05</v>
      </c>
    </row>
    <row r="16" spans="1:7" ht="15.95" customHeight="1">
      <c r="B16" s="58"/>
      <c r="C16" s="54" t="s">
        <v>224</v>
      </c>
      <c r="D16" s="21">
        <v>183</v>
      </c>
      <c r="E16" s="22">
        <v>21</v>
      </c>
      <c r="F16" s="23">
        <v>155</v>
      </c>
      <c r="G16" s="23">
        <v>7</v>
      </c>
    </row>
    <row r="17" spans="1:7" ht="15.95" customHeight="1">
      <c r="B17" s="58"/>
      <c r="C17" s="53"/>
      <c r="D17" s="24">
        <v>1</v>
      </c>
      <c r="E17" s="19">
        <v>0.11475409836065574</v>
      </c>
      <c r="F17" s="20">
        <v>0.84699453551912574</v>
      </c>
      <c r="G17" s="20">
        <v>3.825136612021858E-2</v>
      </c>
    </row>
    <row r="18" spans="1:7" ht="15.95" customHeight="1">
      <c r="B18" s="58"/>
      <c r="C18" s="54" t="s">
        <v>225</v>
      </c>
      <c r="D18" s="21">
        <v>94</v>
      </c>
      <c r="E18" s="22">
        <v>13</v>
      </c>
      <c r="F18" s="23">
        <v>74</v>
      </c>
      <c r="G18" s="23">
        <v>7</v>
      </c>
    </row>
    <row r="19" spans="1:7" ht="15.95" customHeight="1">
      <c r="B19" s="58"/>
      <c r="C19" s="53"/>
      <c r="D19" s="24">
        <v>1</v>
      </c>
      <c r="E19" s="19">
        <v>0.13829787234042554</v>
      </c>
      <c r="F19" s="20">
        <v>0.78723404255319152</v>
      </c>
      <c r="G19" s="20">
        <v>7.4468085106382975E-2</v>
      </c>
    </row>
    <row r="20" spans="1:7" ht="15.95" customHeight="1">
      <c r="B20" s="58"/>
      <c r="C20" s="54" t="s">
        <v>226</v>
      </c>
      <c r="D20" s="21">
        <v>215</v>
      </c>
      <c r="E20" s="22">
        <v>38</v>
      </c>
      <c r="F20" s="23">
        <v>162</v>
      </c>
      <c r="G20" s="23">
        <v>15</v>
      </c>
    </row>
    <row r="21" spans="1:7" ht="15.95" customHeight="1">
      <c r="B21" s="58"/>
      <c r="C21" s="53"/>
      <c r="D21" s="24">
        <v>1</v>
      </c>
      <c r="E21" s="19">
        <v>0.17674418604651163</v>
      </c>
      <c r="F21" s="20">
        <v>0.75348837209302322</v>
      </c>
      <c r="G21" s="20">
        <v>6.9767441860465115E-2</v>
      </c>
    </row>
    <row r="22" spans="1:7" ht="15.95" customHeight="1">
      <c r="B22" s="58"/>
      <c r="C22" s="54" t="s">
        <v>227</v>
      </c>
      <c r="D22" s="21">
        <v>373</v>
      </c>
      <c r="E22" s="22">
        <v>60</v>
      </c>
      <c r="F22" s="23">
        <v>295</v>
      </c>
      <c r="G22" s="23">
        <v>18</v>
      </c>
    </row>
    <row r="23" spans="1:7" ht="15.95" customHeight="1">
      <c r="B23" s="58"/>
      <c r="C23" s="53"/>
      <c r="D23" s="24">
        <v>1</v>
      </c>
      <c r="E23" s="19">
        <v>0.16085790884718498</v>
      </c>
      <c r="F23" s="20">
        <v>0.79088471849865949</v>
      </c>
      <c r="G23" s="20">
        <v>4.8257372654155493E-2</v>
      </c>
    </row>
    <row r="24" spans="1:7" ht="15.95" customHeight="1">
      <c r="B24" s="58"/>
      <c r="C24" s="54" t="s">
        <v>228</v>
      </c>
      <c r="D24" s="21">
        <v>901</v>
      </c>
      <c r="E24" s="22">
        <v>127</v>
      </c>
      <c r="F24" s="23">
        <v>727</v>
      </c>
      <c r="G24" s="23">
        <v>47</v>
      </c>
    </row>
    <row r="25" spans="1:7" ht="15.95" customHeight="1">
      <c r="B25" s="58"/>
      <c r="C25" s="53"/>
      <c r="D25" s="24">
        <v>1</v>
      </c>
      <c r="E25" s="19">
        <v>0.14095449500554938</v>
      </c>
      <c r="F25" s="20">
        <v>0.80688124306326303</v>
      </c>
      <c r="G25" s="20">
        <v>5.2164261931187568E-2</v>
      </c>
    </row>
    <row r="26" spans="1:7" ht="15.95" customHeight="1">
      <c r="B26" s="58"/>
      <c r="C26" s="54" t="s">
        <v>106</v>
      </c>
      <c r="D26" s="21">
        <v>459</v>
      </c>
      <c r="E26" s="22">
        <v>98</v>
      </c>
      <c r="F26" s="23">
        <v>346</v>
      </c>
      <c r="G26" s="23">
        <v>15</v>
      </c>
    </row>
    <row r="27" spans="1:7" ht="15.95" customHeight="1">
      <c r="B27" s="58"/>
      <c r="C27" s="59"/>
      <c r="D27" s="18">
        <v>1</v>
      </c>
      <c r="E27" s="32">
        <v>0.21350762527233116</v>
      </c>
      <c r="F27" s="33">
        <v>0.75381263616557737</v>
      </c>
      <c r="G27" s="33">
        <v>3.2679738562091505E-2</v>
      </c>
    </row>
    <row r="28" spans="1:7" ht="15.95" customHeight="1">
      <c r="A28" s="38"/>
      <c r="B28" s="41"/>
      <c r="C28" s="47"/>
      <c r="D28" s="42"/>
      <c r="E28" s="42"/>
      <c r="F28" s="42"/>
      <c r="G28" s="42"/>
    </row>
    <row r="29" spans="1:7" ht="15.95" hidden="1" customHeight="1">
      <c r="A29" s="38"/>
      <c r="B29" s="43"/>
      <c r="C29" s="46"/>
      <c r="D29" s="44"/>
      <c r="E29" s="44"/>
      <c r="F29" s="44"/>
      <c r="G29" s="44"/>
    </row>
    <row r="30" spans="1:7" ht="15.95" hidden="1" customHeight="1">
      <c r="A30" s="38"/>
      <c r="B30" s="43"/>
      <c r="C30" s="46"/>
      <c r="D30" s="45"/>
      <c r="E30" s="45"/>
      <c r="F30" s="45"/>
      <c r="G30" s="45"/>
    </row>
    <row r="31" spans="1:7" ht="15.95" hidden="1" customHeight="1">
      <c r="A31" s="38"/>
      <c r="B31" s="43"/>
      <c r="C31" s="46"/>
      <c r="D31" s="44"/>
      <c r="E31" s="44"/>
      <c r="F31" s="44"/>
      <c r="G31" s="44"/>
    </row>
    <row r="32" spans="1:7" ht="15.95" hidden="1" customHeight="1">
      <c r="A32" s="38"/>
      <c r="B32" s="43"/>
      <c r="C32" s="46"/>
      <c r="D32" s="45"/>
      <c r="E32" s="45"/>
      <c r="F32" s="45"/>
      <c r="G32" s="45"/>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5331" priority="90" rank="1"/>
  </conditionalFormatting>
  <conditionalFormatting sqref="E11:G11">
    <cfRule type="top10" dxfId="5330" priority="89" rank="1"/>
  </conditionalFormatting>
  <conditionalFormatting sqref="E13:G13">
    <cfRule type="top10" dxfId="5329" priority="88" rank="1"/>
  </conditionalFormatting>
  <conditionalFormatting sqref="E15:G15">
    <cfRule type="top10" dxfId="5328" priority="87" rank="1"/>
  </conditionalFormatting>
  <conditionalFormatting sqref="E17:G17">
    <cfRule type="top10" dxfId="5327" priority="86" rank="1"/>
  </conditionalFormatting>
  <conditionalFormatting sqref="E19:G19">
    <cfRule type="top10" dxfId="5326" priority="85" rank="1"/>
  </conditionalFormatting>
  <conditionalFormatting sqref="E21:G21">
    <cfRule type="top10" dxfId="5325" priority="84" rank="1"/>
  </conditionalFormatting>
  <conditionalFormatting sqref="E23:G23">
    <cfRule type="top10" dxfId="5324" priority="83" rank="1"/>
  </conditionalFormatting>
  <conditionalFormatting sqref="E25:G25">
    <cfRule type="top10" dxfId="5323" priority="82" rank="1"/>
  </conditionalFormatting>
  <conditionalFormatting sqref="E27:G27">
    <cfRule type="top10" dxfId="5322" priority="81" rank="1"/>
  </conditionalFormatting>
  <conditionalFormatting sqref="E29:G29">
    <cfRule type="top10" dxfId="5321" priority="79" rank="1"/>
  </conditionalFormatting>
  <conditionalFormatting sqref="E31:G31">
    <cfRule type="top10" dxfId="5320" priority="78" rank="1"/>
  </conditionalFormatting>
  <conditionalFormatting sqref="E33:G33">
    <cfRule type="top10" dxfId="5319" priority="77" rank="1"/>
  </conditionalFormatting>
  <conditionalFormatting sqref="E35:G35">
    <cfRule type="top10" dxfId="5318" priority="76" rank="1"/>
  </conditionalFormatting>
  <conditionalFormatting sqref="E37:G37">
    <cfRule type="top10" dxfId="5317" priority="75" rank="1"/>
  </conditionalFormatting>
  <conditionalFormatting sqref="E39:G39">
    <cfRule type="top10" dxfId="5316" priority="74" rank="1"/>
  </conditionalFormatting>
  <conditionalFormatting sqref="E41:G41">
    <cfRule type="top10" dxfId="5315" priority="73" rank="1"/>
  </conditionalFormatting>
  <conditionalFormatting sqref="E43:G43">
    <cfRule type="top10" dxfId="5314" priority="72" rank="1"/>
  </conditionalFormatting>
  <conditionalFormatting sqref="E45:G45">
    <cfRule type="top10" dxfId="5313" priority="71" rank="1"/>
  </conditionalFormatting>
  <conditionalFormatting sqref="E47:G47">
    <cfRule type="top10" dxfId="5312" priority="70" rank="1"/>
  </conditionalFormatting>
  <conditionalFormatting sqref="E49:G49">
    <cfRule type="top10" dxfId="5311" priority="69" rank="1"/>
  </conditionalFormatting>
  <conditionalFormatting sqref="E51:G51">
    <cfRule type="top10" dxfId="5310" priority="68" rank="1"/>
  </conditionalFormatting>
  <conditionalFormatting sqref="E53:G53">
    <cfRule type="top10" dxfId="5309" priority="67" rank="1"/>
  </conditionalFormatting>
  <conditionalFormatting sqref="E55:G55">
    <cfRule type="top10" dxfId="5308" priority="66" rank="1"/>
  </conditionalFormatting>
  <conditionalFormatting sqref="E57:G57">
    <cfRule type="top10" dxfId="5307" priority="65" rank="1"/>
  </conditionalFormatting>
  <conditionalFormatting sqref="E59:G59">
    <cfRule type="top10" dxfId="5306" priority="64" rank="1"/>
  </conditionalFormatting>
  <conditionalFormatting sqref="E61:G61">
    <cfRule type="top10" dxfId="5305" priority="63" rank="1"/>
  </conditionalFormatting>
  <conditionalFormatting sqref="E63:G63">
    <cfRule type="top10" dxfId="5304" priority="62" rank="1"/>
  </conditionalFormatting>
  <conditionalFormatting sqref="E65:G65">
    <cfRule type="top10" dxfId="5303" priority="61" rank="1"/>
  </conditionalFormatting>
  <conditionalFormatting sqref="E67:G67">
    <cfRule type="top10" dxfId="5302" priority="60" rank="1"/>
  </conditionalFormatting>
  <conditionalFormatting sqref="E69:G69">
    <cfRule type="top10" dxfId="5301" priority="59" rank="1"/>
  </conditionalFormatting>
  <conditionalFormatting sqref="E71:G71">
    <cfRule type="top10" dxfId="5300" priority="58" rank="1"/>
  </conditionalFormatting>
  <conditionalFormatting sqref="E73:G73">
    <cfRule type="top10" dxfId="5299" priority="57" rank="1"/>
  </conditionalFormatting>
  <conditionalFormatting sqref="E75:G75">
    <cfRule type="top10" dxfId="5298" priority="56" rank="1"/>
  </conditionalFormatting>
  <conditionalFormatting sqref="E77:G77">
    <cfRule type="top10" dxfId="5297" priority="55" rank="1"/>
  </conditionalFormatting>
  <conditionalFormatting sqref="E79:G79">
    <cfRule type="top10" dxfId="5296" priority="54" rank="1"/>
  </conditionalFormatting>
  <conditionalFormatting sqref="E81:G81">
    <cfRule type="top10" dxfId="5295" priority="53" rank="1"/>
  </conditionalFormatting>
  <conditionalFormatting sqref="E83:G83">
    <cfRule type="top10" dxfId="5294" priority="52" rank="1"/>
  </conditionalFormatting>
  <conditionalFormatting sqref="E85:G85">
    <cfRule type="top10" dxfId="5293" priority="51" rank="1"/>
  </conditionalFormatting>
  <conditionalFormatting sqref="E87:G87">
    <cfRule type="top10" dxfId="5292" priority="50" rank="1"/>
  </conditionalFormatting>
  <conditionalFormatting sqref="E89:G89">
    <cfRule type="top10" dxfId="5291" priority="49" rank="1"/>
  </conditionalFormatting>
  <conditionalFormatting sqref="E91:G91">
    <cfRule type="top10" dxfId="5290" priority="48" rank="1"/>
  </conditionalFormatting>
  <conditionalFormatting sqref="E93:G93">
    <cfRule type="top10" dxfId="5289" priority="47" rank="1"/>
  </conditionalFormatting>
  <conditionalFormatting sqref="E95:G95">
    <cfRule type="top10" dxfId="5288" priority="46" rank="1"/>
  </conditionalFormatting>
  <conditionalFormatting sqref="E97:G97">
    <cfRule type="top10" dxfId="5287" priority="45" rank="1"/>
  </conditionalFormatting>
  <conditionalFormatting sqref="E99:G99">
    <cfRule type="top10" dxfId="5286" priority="44" rank="1"/>
  </conditionalFormatting>
  <conditionalFormatting sqref="E101:G101">
    <cfRule type="top10" dxfId="5285" priority="43" rank="1"/>
  </conditionalFormatting>
  <conditionalFormatting sqref="E103:G103">
    <cfRule type="top10" dxfId="5284" priority="42" rank="1"/>
  </conditionalFormatting>
  <conditionalFormatting sqref="E105:G105">
    <cfRule type="top10" dxfId="5283" priority="41" rank="1"/>
  </conditionalFormatting>
  <conditionalFormatting sqref="E107:G107">
    <cfRule type="top10" dxfId="5282" priority="40" rank="1"/>
  </conditionalFormatting>
  <conditionalFormatting sqref="E109:G109">
    <cfRule type="top10" dxfId="5281" priority="39" rank="1"/>
  </conditionalFormatting>
  <conditionalFormatting sqref="E111:G111">
    <cfRule type="top10" dxfId="5280" priority="38" rank="1"/>
  </conditionalFormatting>
  <conditionalFormatting sqref="E113:G113">
    <cfRule type="top10" dxfId="5279" priority="37" rank="1"/>
  </conditionalFormatting>
  <conditionalFormatting sqref="E115:G115">
    <cfRule type="top10" dxfId="5278" priority="36" rank="1"/>
  </conditionalFormatting>
  <conditionalFormatting sqref="E117:G117">
    <cfRule type="top10" dxfId="5277" priority="35" rank="1"/>
  </conditionalFormatting>
  <conditionalFormatting sqref="E119:G119">
    <cfRule type="top10" dxfId="5276" priority="34" rank="1"/>
  </conditionalFormatting>
  <conditionalFormatting sqref="E121:G121">
    <cfRule type="top10" dxfId="5275" priority="33" rank="1"/>
  </conditionalFormatting>
  <conditionalFormatting sqref="E123:G123">
    <cfRule type="top10" dxfId="5274" priority="32" rank="1"/>
  </conditionalFormatting>
  <conditionalFormatting sqref="E125:G125">
    <cfRule type="top10" dxfId="5273" priority="31" rank="1"/>
  </conditionalFormatting>
  <conditionalFormatting sqref="E127:G127">
    <cfRule type="top10" dxfId="5272" priority="30" rank="1"/>
  </conditionalFormatting>
  <conditionalFormatting sqref="E129:G129">
    <cfRule type="top10" dxfId="5271" priority="29" rank="1"/>
  </conditionalFormatting>
  <conditionalFormatting sqref="E131:G131">
    <cfRule type="top10" dxfId="5270" priority="28" rank="1"/>
  </conditionalFormatting>
  <conditionalFormatting sqref="E133:G133">
    <cfRule type="top10" dxfId="5269" priority="27" rank="1"/>
  </conditionalFormatting>
  <conditionalFormatting sqref="E135:G135">
    <cfRule type="top10" dxfId="5268" priority="26" rank="1"/>
  </conditionalFormatting>
  <conditionalFormatting sqref="E137:G137">
    <cfRule type="top10" dxfId="5267" priority="25" rank="1"/>
  </conditionalFormatting>
  <conditionalFormatting sqref="E139:G139">
    <cfRule type="top10" dxfId="5266" priority="24" rank="1"/>
  </conditionalFormatting>
  <conditionalFormatting sqref="E141:G141">
    <cfRule type="top10" dxfId="5265" priority="23" rank="1"/>
  </conditionalFormatting>
  <conditionalFormatting sqref="E143:G143">
    <cfRule type="top10" dxfId="5264" priority="22" rank="1"/>
  </conditionalFormatting>
  <conditionalFormatting sqref="E145:G145">
    <cfRule type="top10" dxfId="5263" priority="21" rank="1"/>
  </conditionalFormatting>
  <conditionalFormatting sqref="E147:G147">
    <cfRule type="top10" dxfId="5262" priority="20" rank="1"/>
  </conditionalFormatting>
  <conditionalFormatting sqref="E149:G149">
    <cfRule type="top10" dxfId="5261" priority="19" rank="1"/>
  </conditionalFormatting>
  <conditionalFormatting sqref="E151:G151">
    <cfRule type="top10" dxfId="5260" priority="18" rank="1"/>
  </conditionalFormatting>
  <conditionalFormatting sqref="E153:G153">
    <cfRule type="top10" dxfId="5259" priority="17" rank="1"/>
  </conditionalFormatting>
  <conditionalFormatting sqref="E155:G155">
    <cfRule type="top10" dxfId="5258" priority="16" rank="1"/>
  </conditionalFormatting>
  <conditionalFormatting sqref="E157:G157">
    <cfRule type="top10" dxfId="5257" priority="15" rank="1"/>
  </conditionalFormatting>
  <conditionalFormatting sqref="E159:G159">
    <cfRule type="top10" dxfId="5256" priority="14" rank="1"/>
  </conditionalFormatting>
  <conditionalFormatting sqref="E161:G161">
    <cfRule type="top10" dxfId="5255" priority="13" rank="1"/>
  </conditionalFormatting>
  <conditionalFormatting sqref="E163:G163">
    <cfRule type="top10" dxfId="5254" priority="12" rank="1"/>
  </conditionalFormatting>
  <conditionalFormatting sqref="E165:G165">
    <cfRule type="top10" dxfId="5253" priority="11" rank="1"/>
  </conditionalFormatting>
  <conditionalFormatting sqref="E167:G167">
    <cfRule type="top10" dxfId="5252" priority="10" rank="1"/>
  </conditionalFormatting>
  <conditionalFormatting sqref="E169:G169">
    <cfRule type="top10" dxfId="5251" priority="9" rank="1"/>
  </conditionalFormatting>
  <conditionalFormatting sqref="E171:G171">
    <cfRule type="top10" dxfId="5250" priority="8" rank="1"/>
  </conditionalFormatting>
  <conditionalFormatting sqref="E173:G173">
    <cfRule type="top10" dxfId="5249" priority="7" rank="1"/>
  </conditionalFormatting>
  <conditionalFormatting sqref="E175:G175">
    <cfRule type="top10" dxfId="5248" priority="6" rank="1"/>
  </conditionalFormatting>
  <conditionalFormatting sqref="E177:G177">
    <cfRule type="top10" dxfId="5247" priority="5" rank="1"/>
  </conditionalFormatting>
  <conditionalFormatting sqref="E179:G179">
    <cfRule type="top10" dxfId="5246" priority="4" rank="1"/>
  </conditionalFormatting>
  <conditionalFormatting sqref="E181:G181">
    <cfRule type="top10" dxfId="5245" priority="3" rank="1"/>
  </conditionalFormatting>
  <conditionalFormatting sqref="E183:G183">
    <cfRule type="top10" dxfId="5244" priority="2" rank="1"/>
  </conditionalFormatting>
  <conditionalFormatting sqref="E185:G185">
    <cfRule type="top10" dxfId="524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313</v>
      </c>
    </row>
    <row r="3" spans="1:10" ht="15" customHeight="1">
      <c r="B3" s="4"/>
    </row>
    <row r="4" spans="1:10" ht="15" customHeight="1">
      <c r="B4" s="4" t="s">
        <v>65</v>
      </c>
    </row>
    <row r="5" spans="1:10" ht="15" customHeight="1">
      <c r="B5" s="4" t="s">
        <v>317</v>
      </c>
    </row>
    <row r="6" spans="1:10" ht="2.1" customHeight="1">
      <c r="B6" s="5"/>
      <c r="C6" s="6"/>
      <c r="D6" s="7"/>
      <c r="E6" s="8"/>
      <c r="F6" s="9"/>
      <c r="G6" s="9"/>
      <c r="H6" s="9"/>
      <c r="I6" s="9"/>
      <c r="J6" s="9"/>
    </row>
    <row r="7" spans="1:10" ht="117.95" customHeight="1" thickBot="1">
      <c r="A7" s="10"/>
      <c r="B7" s="11"/>
      <c r="C7" s="12" t="s">
        <v>298</v>
      </c>
      <c r="D7" s="13" t="s">
        <v>299</v>
      </c>
      <c r="E7" s="14" t="s">
        <v>179</v>
      </c>
      <c r="F7" s="14" t="s">
        <v>180</v>
      </c>
      <c r="G7" s="14" t="s">
        <v>181</v>
      </c>
      <c r="H7" s="14" t="s">
        <v>182</v>
      </c>
      <c r="I7" s="14" t="s">
        <v>183</v>
      </c>
      <c r="J7" s="14" t="s">
        <v>103</v>
      </c>
    </row>
    <row r="8" spans="1:10" ht="15.95" customHeight="1" thickTop="1">
      <c r="B8" s="48" t="s">
        <v>300</v>
      </c>
      <c r="C8" s="49"/>
      <c r="D8" s="15">
        <v>12663</v>
      </c>
      <c r="E8" s="16">
        <v>5768</v>
      </c>
      <c r="F8" s="17">
        <v>5405</v>
      </c>
      <c r="G8" s="17">
        <v>986</v>
      </c>
      <c r="H8" s="17">
        <v>279</v>
      </c>
      <c r="I8" s="17">
        <v>88</v>
      </c>
      <c r="J8" s="17">
        <v>137</v>
      </c>
    </row>
    <row r="9" spans="1:10" ht="15.95" customHeight="1">
      <c r="B9" s="50"/>
      <c r="C9" s="51"/>
      <c r="D9" s="18">
        <v>1</v>
      </c>
      <c r="E9" s="32">
        <v>0.45550027639579876</v>
      </c>
      <c r="F9" s="33">
        <v>0.42683408355050145</v>
      </c>
      <c r="G9" s="33">
        <v>7.7864645028824134E-2</v>
      </c>
      <c r="H9" s="33">
        <v>2.2032693674484721E-2</v>
      </c>
      <c r="I9" s="33">
        <v>6.9493800837084419E-3</v>
      </c>
      <c r="J9" s="33">
        <v>1.0818921266682461E-2</v>
      </c>
    </row>
    <row r="10" spans="1:10" ht="15.95" customHeight="1">
      <c r="B10" s="57" t="s">
        <v>316</v>
      </c>
      <c r="C10" s="52" t="s">
        <v>221</v>
      </c>
      <c r="D10" s="34">
        <v>10159</v>
      </c>
      <c r="E10" s="35">
        <v>4788</v>
      </c>
      <c r="F10" s="36">
        <v>4278</v>
      </c>
      <c r="G10" s="36">
        <v>737</v>
      </c>
      <c r="H10" s="36">
        <v>217</v>
      </c>
      <c r="I10" s="36">
        <v>58</v>
      </c>
      <c r="J10" s="36">
        <v>81</v>
      </c>
    </row>
    <row r="11" spans="1:10" ht="15.95" customHeight="1">
      <c r="B11" s="58"/>
      <c r="C11" s="53"/>
      <c r="D11" s="18">
        <v>1</v>
      </c>
      <c r="E11" s="19">
        <v>0.47130623092824098</v>
      </c>
      <c r="F11" s="20">
        <v>0.42110443941332809</v>
      </c>
      <c r="G11" s="20">
        <v>7.2546510483315285E-2</v>
      </c>
      <c r="H11" s="20">
        <v>2.1360370115168816E-2</v>
      </c>
      <c r="I11" s="20">
        <v>5.7092233487547987E-3</v>
      </c>
      <c r="J11" s="20">
        <v>7.9732257111920467E-3</v>
      </c>
    </row>
    <row r="12" spans="1:10" ht="15.95" customHeight="1">
      <c r="B12" s="58"/>
      <c r="C12" s="60" t="s">
        <v>222</v>
      </c>
      <c r="D12" s="21">
        <v>107</v>
      </c>
      <c r="E12" s="22">
        <v>37</v>
      </c>
      <c r="F12" s="23">
        <v>50</v>
      </c>
      <c r="G12" s="23">
        <v>14</v>
      </c>
      <c r="H12" s="23">
        <v>3</v>
      </c>
      <c r="I12" s="23">
        <v>2</v>
      </c>
      <c r="J12" s="23">
        <v>1</v>
      </c>
    </row>
    <row r="13" spans="1:10" ht="15.95" customHeight="1">
      <c r="B13" s="58"/>
      <c r="C13" s="61"/>
      <c r="D13" s="24">
        <v>1</v>
      </c>
      <c r="E13" s="19">
        <v>0.34579439252336447</v>
      </c>
      <c r="F13" s="20">
        <v>0.46728971962616822</v>
      </c>
      <c r="G13" s="20">
        <v>0.13084112149532709</v>
      </c>
      <c r="H13" s="20">
        <v>2.8037383177570093E-2</v>
      </c>
      <c r="I13" s="20">
        <v>1.8691588785046728E-2</v>
      </c>
      <c r="J13" s="20">
        <v>9.3457943925233638E-3</v>
      </c>
    </row>
    <row r="14" spans="1:10" ht="15.95" customHeight="1">
      <c r="B14" s="58"/>
      <c r="C14" s="60" t="s">
        <v>223</v>
      </c>
      <c r="D14" s="21">
        <v>15</v>
      </c>
      <c r="E14" s="22">
        <v>1</v>
      </c>
      <c r="F14" s="23">
        <v>9</v>
      </c>
      <c r="G14" s="23">
        <v>1</v>
      </c>
      <c r="H14" s="23">
        <v>2</v>
      </c>
      <c r="I14" s="23">
        <v>1</v>
      </c>
      <c r="J14" s="23">
        <v>1</v>
      </c>
    </row>
    <row r="15" spans="1:10" ht="15.95" customHeight="1">
      <c r="B15" s="58"/>
      <c r="C15" s="61"/>
      <c r="D15" s="24">
        <v>1</v>
      </c>
      <c r="E15" s="19">
        <v>6.6666666666666666E-2</v>
      </c>
      <c r="F15" s="20">
        <v>0.6</v>
      </c>
      <c r="G15" s="20">
        <v>6.6666666666666666E-2</v>
      </c>
      <c r="H15" s="20">
        <v>0.13333333333333333</v>
      </c>
      <c r="I15" s="20">
        <v>6.6666666666666666E-2</v>
      </c>
      <c r="J15" s="20">
        <v>6.6666666666666666E-2</v>
      </c>
    </row>
    <row r="16" spans="1:10" ht="15.95" customHeight="1">
      <c r="B16" s="58"/>
      <c r="C16" s="54" t="s">
        <v>224</v>
      </c>
      <c r="D16" s="21">
        <v>157</v>
      </c>
      <c r="E16" s="22">
        <v>66</v>
      </c>
      <c r="F16" s="23">
        <v>69</v>
      </c>
      <c r="G16" s="23">
        <v>14</v>
      </c>
      <c r="H16" s="23">
        <v>4</v>
      </c>
      <c r="I16" s="23">
        <v>2</v>
      </c>
      <c r="J16" s="23">
        <v>2</v>
      </c>
    </row>
    <row r="17" spans="1:10" ht="15.95" customHeight="1">
      <c r="B17" s="58"/>
      <c r="C17" s="53"/>
      <c r="D17" s="24">
        <v>1</v>
      </c>
      <c r="E17" s="19">
        <v>0.42038216560509556</v>
      </c>
      <c r="F17" s="20">
        <v>0.43949044585987262</v>
      </c>
      <c r="G17" s="20">
        <v>8.9171974522292988E-2</v>
      </c>
      <c r="H17" s="20">
        <v>2.5477707006369428E-2</v>
      </c>
      <c r="I17" s="20">
        <v>1.2738853503184714E-2</v>
      </c>
      <c r="J17" s="20">
        <v>1.2738853503184714E-2</v>
      </c>
    </row>
    <row r="18" spans="1:10" ht="15.95" customHeight="1">
      <c r="B18" s="58"/>
      <c r="C18" s="54" t="s">
        <v>225</v>
      </c>
      <c r="D18" s="21">
        <v>69</v>
      </c>
      <c r="E18" s="22">
        <v>14</v>
      </c>
      <c r="F18" s="23">
        <v>38</v>
      </c>
      <c r="G18" s="23">
        <v>10</v>
      </c>
      <c r="H18" s="23">
        <v>3</v>
      </c>
      <c r="I18" s="23">
        <v>2</v>
      </c>
      <c r="J18" s="23">
        <v>2</v>
      </c>
    </row>
    <row r="19" spans="1:10" ht="15.95" customHeight="1">
      <c r="B19" s="58"/>
      <c r="C19" s="53"/>
      <c r="D19" s="24">
        <v>1</v>
      </c>
      <c r="E19" s="19">
        <v>0.20289855072463769</v>
      </c>
      <c r="F19" s="20">
        <v>0.55072463768115942</v>
      </c>
      <c r="G19" s="20">
        <v>0.14492753623188406</v>
      </c>
      <c r="H19" s="20">
        <v>4.3478260869565216E-2</v>
      </c>
      <c r="I19" s="20">
        <v>2.8985507246376812E-2</v>
      </c>
      <c r="J19" s="20">
        <v>2.8985507246376812E-2</v>
      </c>
    </row>
    <row r="20" spans="1:10" ht="15.95" customHeight="1">
      <c r="B20" s="58"/>
      <c r="C20" s="54" t="s">
        <v>226</v>
      </c>
      <c r="D20" s="21">
        <v>175</v>
      </c>
      <c r="E20" s="22">
        <v>56</v>
      </c>
      <c r="F20" s="23">
        <v>92</v>
      </c>
      <c r="G20" s="23">
        <v>19</v>
      </c>
      <c r="H20" s="23">
        <v>5</v>
      </c>
      <c r="I20" s="23">
        <v>2</v>
      </c>
      <c r="J20" s="23">
        <v>1</v>
      </c>
    </row>
    <row r="21" spans="1:10" ht="15.95" customHeight="1">
      <c r="B21" s="58"/>
      <c r="C21" s="53"/>
      <c r="D21" s="24">
        <v>1</v>
      </c>
      <c r="E21" s="19">
        <v>0.32</v>
      </c>
      <c r="F21" s="20">
        <v>0.52571428571428569</v>
      </c>
      <c r="G21" s="20">
        <v>0.10857142857142857</v>
      </c>
      <c r="H21" s="20">
        <v>2.8571428571428571E-2</v>
      </c>
      <c r="I21" s="20">
        <v>1.1428571428571429E-2</v>
      </c>
      <c r="J21" s="20">
        <v>5.7142857142857143E-3</v>
      </c>
    </row>
    <row r="22" spans="1:10" ht="15.95" customHeight="1">
      <c r="B22" s="58"/>
      <c r="C22" s="54" t="s">
        <v>227</v>
      </c>
      <c r="D22" s="21">
        <v>297</v>
      </c>
      <c r="E22" s="22">
        <v>113</v>
      </c>
      <c r="F22" s="23">
        <v>143</v>
      </c>
      <c r="G22" s="23">
        <v>25</v>
      </c>
      <c r="H22" s="23">
        <v>5</v>
      </c>
      <c r="I22" s="23">
        <v>3</v>
      </c>
      <c r="J22" s="23">
        <v>8</v>
      </c>
    </row>
    <row r="23" spans="1:10" ht="15.95" customHeight="1">
      <c r="B23" s="58"/>
      <c r="C23" s="53"/>
      <c r="D23" s="24">
        <v>1</v>
      </c>
      <c r="E23" s="19">
        <v>0.38047138047138046</v>
      </c>
      <c r="F23" s="20">
        <v>0.48148148148148145</v>
      </c>
      <c r="G23" s="20">
        <v>8.4175084175084181E-2</v>
      </c>
      <c r="H23" s="20">
        <v>1.6835016835016835E-2</v>
      </c>
      <c r="I23" s="20">
        <v>1.0101010101010102E-2</v>
      </c>
      <c r="J23" s="20">
        <v>2.6936026936026935E-2</v>
      </c>
    </row>
    <row r="24" spans="1:10" ht="15.95" customHeight="1">
      <c r="B24" s="58"/>
      <c r="C24" s="54" t="s">
        <v>228</v>
      </c>
      <c r="D24" s="21">
        <v>732</v>
      </c>
      <c r="E24" s="22">
        <v>286</v>
      </c>
      <c r="F24" s="23">
        <v>344</v>
      </c>
      <c r="G24" s="23">
        <v>62</v>
      </c>
      <c r="H24" s="23">
        <v>21</v>
      </c>
      <c r="I24" s="23">
        <v>10</v>
      </c>
      <c r="J24" s="23">
        <v>9</v>
      </c>
    </row>
    <row r="25" spans="1:10" ht="15.95" customHeight="1">
      <c r="B25" s="58"/>
      <c r="C25" s="53"/>
      <c r="D25" s="24">
        <v>1</v>
      </c>
      <c r="E25" s="19">
        <v>0.39071038251366119</v>
      </c>
      <c r="F25" s="20">
        <v>0.46994535519125685</v>
      </c>
      <c r="G25" s="20">
        <v>8.4699453551912565E-2</v>
      </c>
      <c r="H25" s="20">
        <v>2.8688524590163935E-2</v>
      </c>
      <c r="I25" s="20">
        <v>1.3661202185792349E-2</v>
      </c>
      <c r="J25" s="20">
        <v>1.2295081967213115E-2</v>
      </c>
    </row>
    <row r="26" spans="1:10" ht="15.95" customHeight="1">
      <c r="B26" s="58"/>
      <c r="C26" s="54" t="s">
        <v>106</v>
      </c>
      <c r="D26" s="21">
        <v>367</v>
      </c>
      <c r="E26" s="22">
        <v>153</v>
      </c>
      <c r="F26" s="23">
        <v>147</v>
      </c>
      <c r="G26" s="23">
        <v>52</v>
      </c>
      <c r="H26" s="23">
        <v>4</v>
      </c>
      <c r="I26" s="23">
        <v>3</v>
      </c>
      <c r="J26" s="23">
        <v>8</v>
      </c>
    </row>
    <row r="27" spans="1:10" ht="15.95" customHeight="1">
      <c r="B27" s="58"/>
      <c r="C27" s="59"/>
      <c r="D27" s="18">
        <v>1</v>
      </c>
      <c r="E27" s="32">
        <v>0.41689373297002724</v>
      </c>
      <c r="F27" s="33">
        <v>0.40054495912806537</v>
      </c>
      <c r="G27" s="33">
        <v>0.14168937329700274</v>
      </c>
      <c r="H27" s="33">
        <v>1.0899182561307902E-2</v>
      </c>
      <c r="I27" s="33">
        <v>8.1743869209809257E-3</v>
      </c>
      <c r="J27" s="33">
        <v>2.1798365122615803E-2</v>
      </c>
    </row>
    <row r="28" spans="1:10" ht="15.95" customHeight="1">
      <c r="A28" s="38"/>
      <c r="B28" s="41"/>
      <c r="C28" s="47"/>
      <c r="D28" s="42"/>
      <c r="E28" s="42"/>
      <c r="F28" s="42"/>
      <c r="G28" s="42"/>
      <c r="H28" s="42"/>
      <c r="I28" s="42"/>
      <c r="J28" s="42"/>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5242" priority="90" rank="1"/>
  </conditionalFormatting>
  <conditionalFormatting sqref="E11:J11">
    <cfRule type="top10" dxfId="5241" priority="89" rank="1"/>
  </conditionalFormatting>
  <conditionalFormatting sqref="E13:J13">
    <cfRule type="top10" dxfId="5240" priority="88" rank="1"/>
  </conditionalFormatting>
  <conditionalFormatting sqref="E15:J15">
    <cfRule type="top10" dxfId="5239" priority="87" rank="1"/>
  </conditionalFormatting>
  <conditionalFormatting sqref="E17:J17">
    <cfRule type="top10" dxfId="5238" priority="86" rank="1"/>
  </conditionalFormatting>
  <conditionalFormatting sqref="E19:J19">
    <cfRule type="top10" dxfId="5237" priority="85" rank="1"/>
  </conditionalFormatting>
  <conditionalFormatting sqref="E21:J21">
    <cfRule type="top10" dxfId="5236" priority="84" rank="1"/>
  </conditionalFormatting>
  <conditionalFormatting sqref="E23:J23">
    <cfRule type="top10" dxfId="5235" priority="83" rank="1"/>
  </conditionalFormatting>
  <conditionalFormatting sqref="E25:J25">
    <cfRule type="top10" dxfId="5234" priority="82" rank="1"/>
  </conditionalFormatting>
  <conditionalFormatting sqref="E27:J27">
    <cfRule type="top10" dxfId="5233" priority="81" rank="1"/>
  </conditionalFormatting>
  <conditionalFormatting sqref="E29:J29">
    <cfRule type="top10" dxfId="5232" priority="79" rank="1"/>
  </conditionalFormatting>
  <conditionalFormatting sqref="E31:J31">
    <cfRule type="top10" dxfId="5231" priority="78" rank="1"/>
  </conditionalFormatting>
  <conditionalFormatting sqref="E33:J33">
    <cfRule type="top10" dxfId="5230" priority="77" rank="1"/>
  </conditionalFormatting>
  <conditionalFormatting sqref="E35:J35">
    <cfRule type="top10" dxfId="5229" priority="76" rank="1"/>
  </conditionalFormatting>
  <conditionalFormatting sqref="E37:J37">
    <cfRule type="top10" dxfId="5228" priority="75" rank="1"/>
  </conditionalFormatting>
  <conditionalFormatting sqref="E39:J39">
    <cfRule type="top10" dxfId="5227" priority="74" rank="1"/>
  </conditionalFormatting>
  <conditionalFormatting sqref="E41:J41">
    <cfRule type="top10" dxfId="5226" priority="73" rank="1"/>
  </conditionalFormatting>
  <conditionalFormatting sqref="E43:J43">
    <cfRule type="top10" dxfId="5225" priority="72" rank="1"/>
  </conditionalFormatting>
  <conditionalFormatting sqref="E45:J45">
    <cfRule type="top10" dxfId="5224" priority="71" rank="1"/>
  </conditionalFormatting>
  <conditionalFormatting sqref="E47:J47">
    <cfRule type="top10" dxfId="5223" priority="70" rank="1"/>
  </conditionalFormatting>
  <conditionalFormatting sqref="E49:J49">
    <cfRule type="top10" dxfId="5222" priority="69" rank="1"/>
  </conditionalFormatting>
  <conditionalFormatting sqref="E51:J51">
    <cfRule type="top10" dxfId="5221" priority="68" rank="1"/>
  </conditionalFormatting>
  <conditionalFormatting sqref="E53:J53">
    <cfRule type="top10" dxfId="5220" priority="67" rank="1"/>
  </conditionalFormatting>
  <conditionalFormatting sqref="E55:J55">
    <cfRule type="top10" dxfId="5219" priority="66" rank="1"/>
  </conditionalFormatting>
  <conditionalFormatting sqref="E57:J57">
    <cfRule type="top10" dxfId="5218" priority="65" rank="1"/>
  </conditionalFormatting>
  <conditionalFormatting sqref="E59:J59">
    <cfRule type="top10" dxfId="5217" priority="64" rank="1"/>
  </conditionalFormatting>
  <conditionalFormatting sqref="E61:J61">
    <cfRule type="top10" dxfId="5216" priority="63" rank="1"/>
  </conditionalFormatting>
  <conditionalFormatting sqref="E63:J63">
    <cfRule type="top10" dxfId="5215" priority="62" rank="1"/>
  </conditionalFormatting>
  <conditionalFormatting sqref="E65:J65">
    <cfRule type="top10" dxfId="5214" priority="61" rank="1"/>
  </conditionalFormatting>
  <conditionalFormatting sqref="E67:J67">
    <cfRule type="top10" dxfId="5213" priority="60" rank="1"/>
  </conditionalFormatting>
  <conditionalFormatting sqref="E69:J69">
    <cfRule type="top10" dxfId="5212" priority="59" rank="1"/>
  </conditionalFormatting>
  <conditionalFormatting sqref="E71:J71">
    <cfRule type="top10" dxfId="5211" priority="58" rank="1"/>
  </conditionalFormatting>
  <conditionalFormatting sqref="E73:J73">
    <cfRule type="top10" dxfId="5210" priority="57" rank="1"/>
  </conditionalFormatting>
  <conditionalFormatting sqref="E75:J75">
    <cfRule type="top10" dxfId="5209" priority="56" rank="1"/>
  </conditionalFormatting>
  <conditionalFormatting sqref="E77:J77">
    <cfRule type="top10" dxfId="5208" priority="55" rank="1"/>
  </conditionalFormatting>
  <conditionalFormatting sqref="E79:J79">
    <cfRule type="top10" dxfId="5207" priority="54" rank="1"/>
  </conditionalFormatting>
  <conditionalFormatting sqref="E81:J81">
    <cfRule type="top10" dxfId="5206" priority="53" rank="1"/>
  </conditionalFormatting>
  <conditionalFormatting sqref="E83:J83">
    <cfRule type="top10" dxfId="5205" priority="52" rank="1"/>
  </conditionalFormatting>
  <conditionalFormatting sqref="E85:J85">
    <cfRule type="top10" dxfId="5204" priority="51" rank="1"/>
  </conditionalFormatting>
  <conditionalFormatting sqref="E87:J87">
    <cfRule type="top10" dxfId="5203" priority="50" rank="1"/>
  </conditionalFormatting>
  <conditionalFormatting sqref="E89:J89">
    <cfRule type="top10" dxfId="5202" priority="49" rank="1"/>
  </conditionalFormatting>
  <conditionalFormatting sqref="E91:J91">
    <cfRule type="top10" dxfId="5201" priority="48" rank="1"/>
  </conditionalFormatting>
  <conditionalFormatting sqref="E93:J93">
    <cfRule type="top10" dxfId="5200" priority="47" rank="1"/>
  </conditionalFormatting>
  <conditionalFormatting sqref="E95:J95">
    <cfRule type="top10" dxfId="5199" priority="46" rank="1"/>
  </conditionalFormatting>
  <conditionalFormatting sqref="E97:J97">
    <cfRule type="top10" dxfId="5198" priority="45" rank="1"/>
  </conditionalFormatting>
  <conditionalFormatting sqref="E99:J99">
    <cfRule type="top10" dxfId="5197" priority="44" rank="1"/>
  </conditionalFormatting>
  <conditionalFormatting sqref="E101:J101">
    <cfRule type="top10" dxfId="5196" priority="43" rank="1"/>
  </conditionalFormatting>
  <conditionalFormatting sqref="E103:J103">
    <cfRule type="top10" dxfId="5195" priority="42" rank="1"/>
  </conditionalFormatting>
  <conditionalFormatting sqref="E105:J105">
    <cfRule type="top10" dxfId="5194" priority="41" rank="1"/>
  </conditionalFormatting>
  <conditionalFormatting sqref="E107:J107">
    <cfRule type="top10" dxfId="5193" priority="40" rank="1"/>
  </conditionalFormatting>
  <conditionalFormatting sqref="E109:J109">
    <cfRule type="top10" dxfId="5192" priority="39" rank="1"/>
  </conditionalFormatting>
  <conditionalFormatting sqref="E111:J111">
    <cfRule type="top10" dxfId="5191" priority="38" rank="1"/>
  </conditionalFormatting>
  <conditionalFormatting sqref="E113:J113">
    <cfRule type="top10" dxfId="5190" priority="37" rank="1"/>
  </conditionalFormatting>
  <conditionalFormatting sqref="E115:J115">
    <cfRule type="top10" dxfId="5189" priority="36" rank="1"/>
  </conditionalFormatting>
  <conditionalFormatting sqref="E117:J117">
    <cfRule type="top10" dxfId="5188" priority="35" rank="1"/>
  </conditionalFormatting>
  <conditionalFormatting sqref="E119:J119">
    <cfRule type="top10" dxfId="5187" priority="34" rank="1"/>
  </conditionalFormatting>
  <conditionalFormatting sqref="E121:J121">
    <cfRule type="top10" dxfId="5186" priority="33" rank="1"/>
  </conditionalFormatting>
  <conditionalFormatting sqref="E123:J123">
    <cfRule type="top10" dxfId="5185" priority="32" rank="1"/>
  </conditionalFormatting>
  <conditionalFormatting sqref="E125:J125">
    <cfRule type="top10" dxfId="5184" priority="31" rank="1"/>
  </conditionalFormatting>
  <conditionalFormatting sqref="E127:J127">
    <cfRule type="top10" dxfId="5183" priority="30" rank="1"/>
  </conditionalFormatting>
  <conditionalFormatting sqref="E129:J129">
    <cfRule type="top10" dxfId="5182" priority="29" rank="1"/>
  </conditionalFormatting>
  <conditionalFormatting sqref="E131:J131">
    <cfRule type="top10" dxfId="5181" priority="28" rank="1"/>
  </conditionalFormatting>
  <conditionalFormatting sqref="E133:J133">
    <cfRule type="top10" dxfId="5180" priority="27" rank="1"/>
  </conditionalFormatting>
  <conditionalFormatting sqref="E135:J135">
    <cfRule type="top10" dxfId="5179" priority="26" rank="1"/>
  </conditionalFormatting>
  <conditionalFormatting sqref="E137:J137">
    <cfRule type="top10" dxfId="5178" priority="25" rank="1"/>
  </conditionalFormatting>
  <conditionalFormatting sqref="E139:J139">
    <cfRule type="top10" dxfId="5177" priority="24" rank="1"/>
  </conditionalFormatting>
  <conditionalFormatting sqref="E141:J141">
    <cfRule type="top10" dxfId="5176" priority="23" rank="1"/>
  </conditionalFormatting>
  <conditionalFormatting sqref="E143:J143">
    <cfRule type="top10" dxfId="5175" priority="22" rank="1"/>
  </conditionalFormatting>
  <conditionalFormatting sqref="E145:J145">
    <cfRule type="top10" dxfId="5174" priority="21" rank="1"/>
  </conditionalFormatting>
  <conditionalFormatting sqref="E147:J147">
    <cfRule type="top10" dxfId="5173" priority="20" rank="1"/>
  </conditionalFormatting>
  <conditionalFormatting sqref="E149:J149">
    <cfRule type="top10" dxfId="5172" priority="19" rank="1"/>
  </conditionalFormatting>
  <conditionalFormatting sqref="E151:J151">
    <cfRule type="top10" dxfId="5171" priority="18" rank="1"/>
  </conditionalFormatting>
  <conditionalFormatting sqref="E153:J153">
    <cfRule type="top10" dxfId="5170" priority="17" rank="1"/>
  </conditionalFormatting>
  <conditionalFormatting sqref="E155:J155">
    <cfRule type="top10" dxfId="5169" priority="16" rank="1"/>
  </conditionalFormatting>
  <conditionalFormatting sqref="E157:J157">
    <cfRule type="top10" dxfId="5168" priority="15" rank="1"/>
  </conditionalFormatting>
  <conditionalFormatting sqref="E159:J159">
    <cfRule type="top10" dxfId="5167" priority="14" rank="1"/>
  </conditionalFormatting>
  <conditionalFormatting sqref="E161:J161">
    <cfRule type="top10" dxfId="5166" priority="13" rank="1"/>
  </conditionalFormatting>
  <conditionalFormatting sqref="E163:J163">
    <cfRule type="top10" dxfId="5165" priority="12" rank="1"/>
  </conditionalFormatting>
  <conditionalFormatting sqref="E165:J165">
    <cfRule type="top10" dxfId="5164" priority="11" rank="1"/>
  </conditionalFormatting>
  <conditionalFormatting sqref="E167:J167">
    <cfRule type="top10" dxfId="5163" priority="10" rank="1"/>
  </conditionalFormatting>
  <conditionalFormatting sqref="E169:J169">
    <cfRule type="top10" dxfId="5162" priority="9" rank="1"/>
  </conditionalFormatting>
  <conditionalFormatting sqref="E171:J171">
    <cfRule type="top10" dxfId="5161" priority="8" rank="1"/>
  </conditionalFormatting>
  <conditionalFormatting sqref="E173:J173">
    <cfRule type="top10" dxfId="5160" priority="7" rank="1"/>
  </conditionalFormatting>
  <conditionalFormatting sqref="E175:J175">
    <cfRule type="top10" dxfId="5159" priority="6" rank="1"/>
  </conditionalFormatting>
  <conditionalFormatting sqref="E177:J177">
    <cfRule type="top10" dxfId="5158" priority="5" rank="1"/>
  </conditionalFormatting>
  <conditionalFormatting sqref="E179:J179">
    <cfRule type="top10" dxfId="5157" priority="4" rank="1"/>
  </conditionalFormatting>
  <conditionalFormatting sqref="E181:J181">
    <cfRule type="top10" dxfId="5156" priority="3" rank="1"/>
  </conditionalFormatting>
  <conditionalFormatting sqref="E183:J183">
    <cfRule type="top10" dxfId="5155" priority="2" rank="1"/>
  </conditionalFormatting>
  <conditionalFormatting sqref="E185:J185">
    <cfRule type="top10" dxfId="515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313</v>
      </c>
    </row>
    <row r="3" spans="1:11" ht="15" customHeight="1">
      <c r="B3" s="4"/>
    </row>
    <row r="4" spans="1:11" ht="15" customHeight="1">
      <c r="B4" s="4" t="s">
        <v>66</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179</v>
      </c>
      <c r="F7" s="14" t="s">
        <v>180</v>
      </c>
      <c r="G7" s="14" t="s">
        <v>181</v>
      </c>
      <c r="H7" s="14" t="s">
        <v>182</v>
      </c>
      <c r="I7" s="14" t="s">
        <v>183</v>
      </c>
      <c r="J7" s="14" t="s">
        <v>176</v>
      </c>
      <c r="K7" s="14" t="s">
        <v>103</v>
      </c>
    </row>
    <row r="8" spans="1:11" ht="15.95" customHeight="1" thickTop="1">
      <c r="B8" s="48" t="s">
        <v>300</v>
      </c>
      <c r="C8" s="49"/>
      <c r="D8" s="15">
        <v>16158</v>
      </c>
      <c r="E8" s="16">
        <v>3752</v>
      </c>
      <c r="F8" s="17">
        <v>5532</v>
      </c>
      <c r="G8" s="17">
        <v>1092</v>
      </c>
      <c r="H8" s="17">
        <v>329</v>
      </c>
      <c r="I8" s="17">
        <v>114</v>
      </c>
      <c r="J8" s="17">
        <v>875</v>
      </c>
      <c r="K8" s="17">
        <v>4464</v>
      </c>
    </row>
    <row r="9" spans="1:11" ht="15.95" customHeight="1">
      <c r="B9" s="50"/>
      <c r="C9" s="51"/>
      <c r="D9" s="18">
        <v>1</v>
      </c>
      <c r="E9" s="32">
        <v>0.23220695630647356</v>
      </c>
      <c r="F9" s="33">
        <v>0.34236910508726326</v>
      </c>
      <c r="G9" s="33">
        <v>6.7582621611585597E-2</v>
      </c>
      <c r="H9" s="33">
        <v>2.0361430870157196E-2</v>
      </c>
      <c r="I9" s="33">
        <v>7.0553286297809137E-3</v>
      </c>
      <c r="J9" s="33">
        <v>5.4152741675949995E-2</v>
      </c>
      <c r="K9" s="33">
        <v>0.27627181581878946</v>
      </c>
    </row>
    <row r="10" spans="1:11" ht="15.95" customHeight="1">
      <c r="B10" s="57" t="s">
        <v>316</v>
      </c>
      <c r="C10" s="52" t="s">
        <v>221</v>
      </c>
      <c r="D10" s="34">
        <v>12243</v>
      </c>
      <c r="E10" s="35">
        <v>3115</v>
      </c>
      <c r="F10" s="36">
        <v>4450</v>
      </c>
      <c r="G10" s="36">
        <v>807</v>
      </c>
      <c r="H10" s="36">
        <v>250</v>
      </c>
      <c r="I10" s="36">
        <v>69</v>
      </c>
      <c r="J10" s="36">
        <v>650</v>
      </c>
      <c r="K10" s="36">
        <v>2902</v>
      </c>
    </row>
    <row r="11" spans="1:11" ht="15.95" customHeight="1">
      <c r="B11" s="58"/>
      <c r="C11" s="53"/>
      <c r="D11" s="18">
        <v>1</v>
      </c>
      <c r="E11" s="19">
        <v>0.25443110348770726</v>
      </c>
      <c r="F11" s="20">
        <v>0.36347300498243895</v>
      </c>
      <c r="G11" s="20">
        <v>6.5915216858613082E-2</v>
      </c>
      <c r="H11" s="20">
        <v>2.0419831740586456E-2</v>
      </c>
      <c r="I11" s="20">
        <v>5.6358735604018625E-3</v>
      </c>
      <c r="J11" s="20">
        <v>5.3091562525524792E-2</v>
      </c>
      <c r="K11" s="20">
        <v>0.2370334068447276</v>
      </c>
    </row>
    <row r="12" spans="1:11" ht="15.95" customHeight="1">
      <c r="B12" s="58"/>
      <c r="C12" s="60" t="s">
        <v>222</v>
      </c>
      <c r="D12" s="21">
        <v>151</v>
      </c>
      <c r="E12" s="22">
        <v>24</v>
      </c>
      <c r="F12" s="23">
        <v>35</v>
      </c>
      <c r="G12" s="23">
        <v>13</v>
      </c>
      <c r="H12" s="23">
        <v>3</v>
      </c>
      <c r="I12" s="23">
        <v>3</v>
      </c>
      <c r="J12" s="23">
        <v>13</v>
      </c>
      <c r="K12" s="23">
        <v>60</v>
      </c>
    </row>
    <row r="13" spans="1:11" ht="15.95" customHeight="1">
      <c r="B13" s="58"/>
      <c r="C13" s="61"/>
      <c r="D13" s="24">
        <v>1</v>
      </c>
      <c r="E13" s="19">
        <v>0.15894039735099338</v>
      </c>
      <c r="F13" s="20">
        <v>0.23178807947019867</v>
      </c>
      <c r="G13" s="20">
        <v>8.6092715231788075E-2</v>
      </c>
      <c r="H13" s="20">
        <v>1.9867549668874173E-2</v>
      </c>
      <c r="I13" s="20">
        <v>1.9867549668874173E-2</v>
      </c>
      <c r="J13" s="20">
        <v>8.6092715231788075E-2</v>
      </c>
      <c r="K13" s="20">
        <v>0.39735099337748342</v>
      </c>
    </row>
    <row r="14" spans="1:11" ht="15.95" customHeight="1">
      <c r="B14" s="58"/>
      <c r="C14" s="60" t="s">
        <v>223</v>
      </c>
      <c r="D14" s="21">
        <v>20</v>
      </c>
      <c r="E14" s="22">
        <v>4</v>
      </c>
      <c r="F14" s="23">
        <v>6</v>
      </c>
      <c r="G14" s="23">
        <v>2</v>
      </c>
      <c r="H14" s="23">
        <v>0</v>
      </c>
      <c r="I14" s="23">
        <v>1</v>
      </c>
      <c r="J14" s="23">
        <v>0</v>
      </c>
      <c r="K14" s="23">
        <v>7</v>
      </c>
    </row>
    <row r="15" spans="1:11" ht="15.95" customHeight="1">
      <c r="B15" s="58"/>
      <c r="C15" s="61"/>
      <c r="D15" s="24">
        <v>1</v>
      </c>
      <c r="E15" s="19">
        <v>0.2</v>
      </c>
      <c r="F15" s="20">
        <v>0.3</v>
      </c>
      <c r="G15" s="20">
        <v>0.1</v>
      </c>
      <c r="H15" s="20">
        <v>0</v>
      </c>
      <c r="I15" s="20">
        <v>0.05</v>
      </c>
      <c r="J15" s="20">
        <v>0</v>
      </c>
      <c r="K15" s="20">
        <v>0.35</v>
      </c>
    </row>
    <row r="16" spans="1:11" ht="15.95" customHeight="1">
      <c r="B16" s="58"/>
      <c r="C16" s="54" t="s">
        <v>224</v>
      </c>
      <c r="D16" s="21">
        <v>183</v>
      </c>
      <c r="E16" s="22">
        <v>32</v>
      </c>
      <c r="F16" s="23">
        <v>53</v>
      </c>
      <c r="G16" s="23">
        <v>14</v>
      </c>
      <c r="H16" s="23">
        <v>6</v>
      </c>
      <c r="I16" s="23">
        <v>2</v>
      </c>
      <c r="J16" s="23">
        <v>14</v>
      </c>
      <c r="K16" s="23">
        <v>62</v>
      </c>
    </row>
    <row r="17" spans="1:11" ht="15.95" customHeight="1">
      <c r="B17" s="58"/>
      <c r="C17" s="53"/>
      <c r="D17" s="24">
        <v>1</v>
      </c>
      <c r="E17" s="19">
        <v>0.17486338797814208</v>
      </c>
      <c r="F17" s="20">
        <v>0.2896174863387978</v>
      </c>
      <c r="G17" s="20">
        <v>7.650273224043716E-2</v>
      </c>
      <c r="H17" s="20">
        <v>3.2786885245901641E-2</v>
      </c>
      <c r="I17" s="20">
        <v>1.092896174863388E-2</v>
      </c>
      <c r="J17" s="20">
        <v>7.650273224043716E-2</v>
      </c>
      <c r="K17" s="20">
        <v>0.33879781420765026</v>
      </c>
    </row>
    <row r="18" spans="1:11" ht="15.95" customHeight="1">
      <c r="B18" s="58"/>
      <c r="C18" s="54" t="s">
        <v>225</v>
      </c>
      <c r="D18" s="21">
        <v>94</v>
      </c>
      <c r="E18" s="22">
        <v>9</v>
      </c>
      <c r="F18" s="23">
        <v>28</v>
      </c>
      <c r="G18" s="23">
        <v>10</v>
      </c>
      <c r="H18" s="23">
        <v>2</v>
      </c>
      <c r="I18" s="23">
        <v>3</v>
      </c>
      <c r="J18" s="23">
        <v>5</v>
      </c>
      <c r="K18" s="23">
        <v>37</v>
      </c>
    </row>
    <row r="19" spans="1:11" ht="15.95" customHeight="1">
      <c r="B19" s="58"/>
      <c r="C19" s="53"/>
      <c r="D19" s="24">
        <v>1</v>
      </c>
      <c r="E19" s="19">
        <v>9.5744680851063829E-2</v>
      </c>
      <c r="F19" s="20">
        <v>0.2978723404255319</v>
      </c>
      <c r="G19" s="20">
        <v>0.10638297872340426</v>
      </c>
      <c r="H19" s="20">
        <v>2.1276595744680851E-2</v>
      </c>
      <c r="I19" s="20">
        <v>3.1914893617021274E-2</v>
      </c>
      <c r="J19" s="20">
        <v>5.3191489361702128E-2</v>
      </c>
      <c r="K19" s="20">
        <v>0.39361702127659576</v>
      </c>
    </row>
    <row r="20" spans="1:11" ht="15.95" customHeight="1">
      <c r="B20" s="58"/>
      <c r="C20" s="54" t="s">
        <v>226</v>
      </c>
      <c r="D20" s="21">
        <v>215</v>
      </c>
      <c r="E20" s="22">
        <v>28</v>
      </c>
      <c r="F20" s="23">
        <v>78</v>
      </c>
      <c r="G20" s="23">
        <v>22</v>
      </c>
      <c r="H20" s="23">
        <v>5</v>
      </c>
      <c r="I20" s="23">
        <v>4</v>
      </c>
      <c r="J20" s="23">
        <v>31</v>
      </c>
      <c r="K20" s="23">
        <v>47</v>
      </c>
    </row>
    <row r="21" spans="1:11" ht="15.95" customHeight="1">
      <c r="B21" s="58"/>
      <c r="C21" s="53"/>
      <c r="D21" s="24">
        <v>1</v>
      </c>
      <c r="E21" s="19">
        <v>0.13023255813953488</v>
      </c>
      <c r="F21" s="20">
        <v>0.36279069767441863</v>
      </c>
      <c r="G21" s="20">
        <v>0.10232558139534884</v>
      </c>
      <c r="H21" s="20">
        <v>2.3255813953488372E-2</v>
      </c>
      <c r="I21" s="20">
        <v>1.8604651162790697E-2</v>
      </c>
      <c r="J21" s="20">
        <v>0.14418604651162792</v>
      </c>
      <c r="K21" s="20">
        <v>0.21860465116279071</v>
      </c>
    </row>
    <row r="22" spans="1:11" ht="15.95" customHeight="1">
      <c r="B22" s="58"/>
      <c r="C22" s="54" t="s">
        <v>227</v>
      </c>
      <c r="D22" s="21">
        <v>373</v>
      </c>
      <c r="E22" s="22">
        <v>64</v>
      </c>
      <c r="F22" s="23">
        <v>140</v>
      </c>
      <c r="G22" s="23">
        <v>36</v>
      </c>
      <c r="H22" s="23">
        <v>8</v>
      </c>
      <c r="I22" s="23">
        <v>4</v>
      </c>
      <c r="J22" s="23">
        <v>21</v>
      </c>
      <c r="K22" s="23">
        <v>100</v>
      </c>
    </row>
    <row r="23" spans="1:11" ht="15.95" customHeight="1">
      <c r="B23" s="58"/>
      <c r="C23" s="53"/>
      <c r="D23" s="24">
        <v>1</v>
      </c>
      <c r="E23" s="19">
        <v>0.17158176943699732</v>
      </c>
      <c r="F23" s="20">
        <v>0.37533512064343161</v>
      </c>
      <c r="G23" s="20">
        <v>9.6514745308310987E-2</v>
      </c>
      <c r="H23" s="20">
        <v>2.1447721179624665E-2</v>
      </c>
      <c r="I23" s="20">
        <v>1.0723860589812333E-2</v>
      </c>
      <c r="J23" s="20">
        <v>5.6300268096514748E-2</v>
      </c>
      <c r="K23" s="20">
        <v>0.26809651474530832</v>
      </c>
    </row>
    <row r="24" spans="1:11" ht="15.95" customHeight="1">
      <c r="B24" s="58"/>
      <c r="C24" s="54" t="s">
        <v>228</v>
      </c>
      <c r="D24" s="21">
        <v>901</v>
      </c>
      <c r="E24" s="22">
        <v>172</v>
      </c>
      <c r="F24" s="23">
        <v>364</v>
      </c>
      <c r="G24" s="23">
        <v>73</v>
      </c>
      <c r="H24" s="23">
        <v>21</v>
      </c>
      <c r="I24" s="23">
        <v>14</v>
      </c>
      <c r="J24" s="23">
        <v>38</v>
      </c>
      <c r="K24" s="23">
        <v>219</v>
      </c>
    </row>
    <row r="25" spans="1:11" ht="15.95" customHeight="1">
      <c r="B25" s="58"/>
      <c r="C25" s="53"/>
      <c r="D25" s="24">
        <v>1</v>
      </c>
      <c r="E25" s="19">
        <v>0.19089900110987792</v>
      </c>
      <c r="F25" s="20">
        <v>0.40399556048834628</v>
      </c>
      <c r="G25" s="20">
        <v>8.1021087680355167E-2</v>
      </c>
      <c r="H25" s="20">
        <v>2.3307436182019976E-2</v>
      </c>
      <c r="I25" s="20">
        <v>1.5538290788013319E-2</v>
      </c>
      <c r="J25" s="20">
        <v>4.2175360710321866E-2</v>
      </c>
      <c r="K25" s="20">
        <v>0.24306326304106549</v>
      </c>
    </row>
    <row r="26" spans="1:11" ht="15.95" customHeight="1">
      <c r="B26" s="58"/>
      <c r="C26" s="54" t="s">
        <v>106</v>
      </c>
      <c r="D26" s="21">
        <v>459</v>
      </c>
      <c r="E26" s="22">
        <v>97</v>
      </c>
      <c r="F26" s="23">
        <v>126</v>
      </c>
      <c r="G26" s="23">
        <v>45</v>
      </c>
      <c r="H26" s="23">
        <v>10</v>
      </c>
      <c r="I26" s="23">
        <v>4</v>
      </c>
      <c r="J26" s="23">
        <v>47</v>
      </c>
      <c r="K26" s="23">
        <v>130</v>
      </c>
    </row>
    <row r="27" spans="1:11" ht="15.95" customHeight="1">
      <c r="B27" s="58"/>
      <c r="C27" s="59"/>
      <c r="D27" s="18">
        <v>1</v>
      </c>
      <c r="E27" s="32">
        <v>0.2113289760348584</v>
      </c>
      <c r="F27" s="33">
        <v>0.27450980392156865</v>
      </c>
      <c r="G27" s="33">
        <v>9.8039215686274508E-2</v>
      </c>
      <c r="H27" s="33">
        <v>2.178649237472767E-2</v>
      </c>
      <c r="I27" s="33">
        <v>8.7145969498910684E-3</v>
      </c>
      <c r="J27" s="33">
        <v>0.10239651416122005</v>
      </c>
      <c r="K27" s="33">
        <v>0.28322440087145967</v>
      </c>
    </row>
    <row r="28" spans="1:11" ht="15.95" customHeight="1">
      <c r="A28" s="38"/>
      <c r="B28" s="41"/>
      <c r="C28" s="47"/>
      <c r="D28" s="42"/>
      <c r="E28" s="42"/>
      <c r="F28" s="42"/>
      <c r="G28" s="42"/>
      <c r="H28" s="42"/>
      <c r="I28" s="42"/>
      <c r="J28" s="42"/>
      <c r="K28" s="42"/>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5153" priority="90" rank="1"/>
  </conditionalFormatting>
  <conditionalFormatting sqref="E11:K11">
    <cfRule type="top10" dxfId="5152" priority="89" rank="1"/>
  </conditionalFormatting>
  <conditionalFormatting sqref="E13:K13">
    <cfRule type="top10" dxfId="5151" priority="88" rank="1"/>
  </conditionalFormatting>
  <conditionalFormatting sqref="E15:K15">
    <cfRule type="top10" dxfId="5150" priority="87" rank="1"/>
  </conditionalFormatting>
  <conditionalFormatting sqref="E17:K17">
    <cfRule type="top10" dxfId="5149" priority="86" rank="1"/>
  </conditionalFormatting>
  <conditionalFormatting sqref="E19:K19">
    <cfRule type="top10" dxfId="5148" priority="85" rank="1"/>
  </conditionalFormatting>
  <conditionalFormatting sqref="E21:K21">
    <cfRule type="top10" dxfId="5147" priority="84" rank="1"/>
  </conditionalFormatting>
  <conditionalFormatting sqref="E23:K23">
    <cfRule type="top10" dxfId="5146" priority="83" rank="1"/>
  </conditionalFormatting>
  <conditionalFormatting sqref="E25:K25">
    <cfRule type="top10" dxfId="5145" priority="82" rank="1"/>
  </conditionalFormatting>
  <conditionalFormatting sqref="E27:K27">
    <cfRule type="top10" dxfId="5144" priority="81" rank="1"/>
  </conditionalFormatting>
  <conditionalFormatting sqref="E29:K29">
    <cfRule type="top10" dxfId="5143" priority="79" rank="1"/>
  </conditionalFormatting>
  <conditionalFormatting sqref="E31:K31">
    <cfRule type="top10" dxfId="5142" priority="78" rank="1"/>
  </conditionalFormatting>
  <conditionalFormatting sqref="E33:K33">
    <cfRule type="top10" dxfId="5141" priority="77" rank="1"/>
  </conditionalFormatting>
  <conditionalFormatting sqref="E35:K35">
    <cfRule type="top10" dxfId="5140" priority="76" rank="1"/>
  </conditionalFormatting>
  <conditionalFormatting sqref="E37:K37">
    <cfRule type="top10" dxfId="5139" priority="75" rank="1"/>
  </conditionalFormatting>
  <conditionalFormatting sqref="E39:K39">
    <cfRule type="top10" dxfId="5138" priority="74" rank="1"/>
  </conditionalFormatting>
  <conditionalFormatting sqref="E41:K41">
    <cfRule type="top10" dxfId="5137" priority="73" rank="1"/>
  </conditionalFormatting>
  <conditionalFormatting sqref="E43:K43">
    <cfRule type="top10" dxfId="5136" priority="72" rank="1"/>
  </conditionalFormatting>
  <conditionalFormatting sqref="E45:K45">
    <cfRule type="top10" dxfId="5135" priority="71" rank="1"/>
  </conditionalFormatting>
  <conditionalFormatting sqref="E47:K47">
    <cfRule type="top10" dxfId="5134" priority="70" rank="1"/>
  </conditionalFormatting>
  <conditionalFormatting sqref="E49:K49">
    <cfRule type="top10" dxfId="5133" priority="69" rank="1"/>
  </conditionalFormatting>
  <conditionalFormatting sqref="E51:K51">
    <cfRule type="top10" dxfId="5132" priority="68" rank="1"/>
  </conditionalFormatting>
  <conditionalFormatting sqref="E53:K53">
    <cfRule type="top10" dxfId="5131" priority="67" rank="1"/>
  </conditionalFormatting>
  <conditionalFormatting sqref="E55:K55">
    <cfRule type="top10" dxfId="5130" priority="66" rank="1"/>
  </conditionalFormatting>
  <conditionalFormatting sqref="E57:K57">
    <cfRule type="top10" dxfId="5129" priority="65" rank="1"/>
  </conditionalFormatting>
  <conditionalFormatting sqref="E59:K59">
    <cfRule type="top10" dxfId="5128" priority="64" rank="1"/>
  </conditionalFormatting>
  <conditionalFormatting sqref="E61:K61">
    <cfRule type="top10" dxfId="5127" priority="63" rank="1"/>
  </conditionalFormatting>
  <conditionalFormatting sqref="E63:K63">
    <cfRule type="top10" dxfId="5126" priority="62" rank="1"/>
  </conditionalFormatting>
  <conditionalFormatting sqref="E65:K65">
    <cfRule type="top10" dxfId="5125" priority="61" rank="1"/>
  </conditionalFormatting>
  <conditionalFormatting sqref="E67:K67">
    <cfRule type="top10" dxfId="5124" priority="60" rank="1"/>
  </conditionalFormatting>
  <conditionalFormatting sqref="E69:K69">
    <cfRule type="top10" dxfId="5123" priority="59" rank="1"/>
  </conditionalFormatting>
  <conditionalFormatting sqref="E71:K71">
    <cfRule type="top10" dxfId="5122" priority="58" rank="1"/>
  </conditionalFormatting>
  <conditionalFormatting sqref="E73:K73">
    <cfRule type="top10" dxfId="5121" priority="57" rank="1"/>
  </conditionalFormatting>
  <conditionalFormatting sqref="E75:K75">
    <cfRule type="top10" dxfId="5120" priority="56" rank="1"/>
  </conditionalFormatting>
  <conditionalFormatting sqref="E77:K77">
    <cfRule type="top10" dxfId="5119" priority="55" rank="1"/>
  </conditionalFormatting>
  <conditionalFormatting sqref="E79:K79">
    <cfRule type="top10" dxfId="5118" priority="54" rank="1"/>
  </conditionalFormatting>
  <conditionalFormatting sqref="E81:K81">
    <cfRule type="top10" dxfId="5117" priority="53" rank="1"/>
  </conditionalFormatting>
  <conditionalFormatting sqref="E83:K83">
    <cfRule type="top10" dxfId="5116" priority="52" rank="1"/>
  </conditionalFormatting>
  <conditionalFormatting sqref="E85:K85">
    <cfRule type="top10" dxfId="5115" priority="51" rank="1"/>
  </conditionalFormatting>
  <conditionalFormatting sqref="E87:K87">
    <cfRule type="top10" dxfId="5114" priority="50" rank="1"/>
  </conditionalFormatting>
  <conditionalFormatting sqref="E89:K89">
    <cfRule type="top10" dxfId="5113" priority="49" rank="1"/>
  </conditionalFormatting>
  <conditionalFormatting sqref="E91:K91">
    <cfRule type="top10" dxfId="5112" priority="48" rank="1"/>
  </conditionalFormatting>
  <conditionalFormatting sqref="E93:K93">
    <cfRule type="top10" dxfId="5111" priority="47" rank="1"/>
  </conditionalFormatting>
  <conditionalFormatting sqref="E95:K95">
    <cfRule type="top10" dxfId="5110" priority="46" rank="1"/>
  </conditionalFormatting>
  <conditionalFormatting sqref="E97:K97">
    <cfRule type="top10" dxfId="5109" priority="45" rank="1"/>
  </conditionalFormatting>
  <conditionalFormatting sqref="E99:K99">
    <cfRule type="top10" dxfId="5108" priority="44" rank="1"/>
  </conditionalFormatting>
  <conditionalFormatting sqref="E101:K101">
    <cfRule type="top10" dxfId="5107" priority="43" rank="1"/>
  </conditionalFormatting>
  <conditionalFormatting sqref="E103:K103">
    <cfRule type="top10" dxfId="5106" priority="42" rank="1"/>
  </conditionalFormatting>
  <conditionalFormatting sqref="E105:K105">
    <cfRule type="top10" dxfId="5105" priority="41" rank="1"/>
  </conditionalFormatting>
  <conditionalFormatting sqref="E107:K107">
    <cfRule type="top10" dxfId="5104" priority="40" rank="1"/>
  </conditionalFormatting>
  <conditionalFormatting sqref="E109:K109">
    <cfRule type="top10" dxfId="5103" priority="39" rank="1"/>
  </conditionalFormatting>
  <conditionalFormatting sqref="E111:K111">
    <cfRule type="top10" dxfId="5102" priority="38" rank="1"/>
  </conditionalFormatting>
  <conditionalFormatting sqref="E113:K113">
    <cfRule type="top10" dxfId="5101" priority="37" rank="1"/>
  </conditionalFormatting>
  <conditionalFormatting sqref="E115:K115">
    <cfRule type="top10" dxfId="5100" priority="36" rank="1"/>
  </conditionalFormatting>
  <conditionalFormatting sqref="E117:K117">
    <cfRule type="top10" dxfId="5099" priority="35" rank="1"/>
  </conditionalFormatting>
  <conditionalFormatting sqref="E119:K119">
    <cfRule type="top10" dxfId="5098" priority="34" rank="1"/>
  </conditionalFormatting>
  <conditionalFormatting sqref="E121:K121">
    <cfRule type="top10" dxfId="5097" priority="33" rank="1"/>
  </conditionalFormatting>
  <conditionalFormatting sqref="E123:K123">
    <cfRule type="top10" dxfId="5096" priority="32" rank="1"/>
  </conditionalFormatting>
  <conditionalFormatting sqref="E125:K125">
    <cfRule type="top10" dxfId="5095" priority="31" rank="1"/>
  </conditionalFormatting>
  <conditionalFormatting sqref="E127:K127">
    <cfRule type="top10" dxfId="5094" priority="30" rank="1"/>
  </conditionalFormatting>
  <conditionalFormatting sqref="E129:K129">
    <cfRule type="top10" dxfId="5093" priority="29" rank="1"/>
  </conditionalFormatting>
  <conditionalFormatting sqref="E131:K131">
    <cfRule type="top10" dxfId="5092" priority="28" rank="1"/>
  </conditionalFormatting>
  <conditionalFormatting sqref="E133:K133">
    <cfRule type="top10" dxfId="5091" priority="27" rank="1"/>
  </conditionalFormatting>
  <conditionalFormatting sqref="E135:K135">
    <cfRule type="top10" dxfId="5090" priority="26" rank="1"/>
  </conditionalFormatting>
  <conditionalFormatting sqref="E137:K137">
    <cfRule type="top10" dxfId="5089" priority="25" rank="1"/>
  </conditionalFormatting>
  <conditionalFormatting sqref="E139:K139">
    <cfRule type="top10" dxfId="5088" priority="24" rank="1"/>
  </conditionalFormatting>
  <conditionalFormatting sqref="E141:K141">
    <cfRule type="top10" dxfId="5087" priority="23" rank="1"/>
  </conditionalFormatting>
  <conditionalFormatting sqref="E143:K143">
    <cfRule type="top10" dxfId="5086" priority="22" rank="1"/>
  </conditionalFormatting>
  <conditionalFormatting sqref="E145:K145">
    <cfRule type="top10" dxfId="5085" priority="21" rank="1"/>
  </conditionalFormatting>
  <conditionalFormatting sqref="E147:K147">
    <cfRule type="top10" dxfId="5084" priority="20" rank="1"/>
  </conditionalFormatting>
  <conditionalFormatting sqref="E149:K149">
    <cfRule type="top10" dxfId="5083" priority="19" rank="1"/>
  </conditionalFormatting>
  <conditionalFormatting sqref="E151:K151">
    <cfRule type="top10" dxfId="5082" priority="18" rank="1"/>
  </conditionalFormatting>
  <conditionalFormatting sqref="E153:K153">
    <cfRule type="top10" dxfId="5081" priority="17" rank="1"/>
  </conditionalFormatting>
  <conditionalFormatting sqref="E155:K155">
    <cfRule type="top10" dxfId="5080" priority="16" rank="1"/>
  </conditionalFormatting>
  <conditionalFormatting sqref="E157:K157">
    <cfRule type="top10" dxfId="5079" priority="15" rank="1"/>
  </conditionalFormatting>
  <conditionalFormatting sqref="E159:K159">
    <cfRule type="top10" dxfId="5078" priority="14" rank="1"/>
  </conditionalFormatting>
  <conditionalFormatting sqref="E161:K161">
    <cfRule type="top10" dxfId="5077" priority="13" rank="1"/>
  </conditionalFormatting>
  <conditionalFormatting sqref="E163:K163">
    <cfRule type="top10" dxfId="5076" priority="12" rank="1"/>
  </conditionalFormatting>
  <conditionalFormatting sqref="E165:K165">
    <cfRule type="top10" dxfId="5075" priority="11" rank="1"/>
  </conditionalFormatting>
  <conditionalFormatting sqref="E167:K167">
    <cfRule type="top10" dxfId="5074" priority="10" rank="1"/>
  </conditionalFormatting>
  <conditionalFormatting sqref="E169:K169">
    <cfRule type="top10" dxfId="5073" priority="9" rank="1"/>
  </conditionalFormatting>
  <conditionalFormatting sqref="E171:K171">
    <cfRule type="top10" dxfId="5072" priority="8" rank="1"/>
  </conditionalFormatting>
  <conditionalFormatting sqref="E173:K173">
    <cfRule type="top10" dxfId="5071" priority="7" rank="1"/>
  </conditionalFormatting>
  <conditionalFormatting sqref="E175:K175">
    <cfRule type="top10" dxfId="5070" priority="6" rank="1"/>
  </conditionalFormatting>
  <conditionalFormatting sqref="E177:K177">
    <cfRule type="top10" dxfId="5069" priority="5" rank="1"/>
  </conditionalFormatting>
  <conditionalFormatting sqref="E179:K179">
    <cfRule type="top10" dxfId="5068" priority="4" rank="1"/>
  </conditionalFormatting>
  <conditionalFormatting sqref="E181:K181">
    <cfRule type="top10" dxfId="5067" priority="3" rank="1"/>
  </conditionalFormatting>
  <conditionalFormatting sqref="E183:K183">
    <cfRule type="top10" dxfId="5066" priority="2" rank="1"/>
  </conditionalFormatting>
  <conditionalFormatting sqref="E185:K185">
    <cfRule type="top10" dxfId="506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313</v>
      </c>
    </row>
    <row r="3" spans="1:15" ht="15" customHeight="1">
      <c r="B3" s="4"/>
    </row>
    <row r="4" spans="1:15" ht="15" customHeight="1">
      <c r="B4" s="4" t="s">
        <v>67</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316</v>
      </c>
      <c r="C10" s="52" t="s">
        <v>221</v>
      </c>
      <c r="D10" s="34">
        <v>12243</v>
      </c>
      <c r="E10" s="35">
        <v>4069</v>
      </c>
      <c r="F10" s="36">
        <v>6452</v>
      </c>
      <c r="G10" s="36">
        <v>3115</v>
      </c>
      <c r="H10" s="36">
        <v>1693</v>
      </c>
      <c r="I10" s="36">
        <v>1939</v>
      </c>
      <c r="J10" s="36">
        <v>274</v>
      </c>
      <c r="K10" s="36">
        <v>704</v>
      </c>
      <c r="L10" s="36">
        <v>2870</v>
      </c>
      <c r="M10" s="36">
        <v>2199</v>
      </c>
      <c r="N10" s="36">
        <v>657</v>
      </c>
      <c r="O10" s="36">
        <v>330</v>
      </c>
    </row>
    <row r="11" spans="1:15" ht="15.95" customHeight="1">
      <c r="B11" s="58"/>
      <c r="C11" s="53"/>
      <c r="D11" s="18">
        <v>1</v>
      </c>
      <c r="E11" s="19">
        <v>0.3323531814097852</v>
      </c>
      <c r="F11" s="20">
        <v>0.52699501756105527</v>
      </c>
      <c r="G11" s="20">
        <v>0.25443110348770726</v>
      </c>
      <c r="H11" s="20">
        <v>0.13828310054725149</v>
      </c>
      <c r="I11" s="20">
        <v>0.15837621497998858</v>
      </c>
      <c r="J11" s="20">
        <v>2.2380135587682759E-2</v>
      </c>
      <c r="K11" s="20">
        <v>5.7502246181491468E-2</v>
      </c>
      <c r="L11" s="20">
        <v>0.23441966838193254</v>
      </c>
      <c r="M11" s="20">
        <v>0.17961283999019848</v>
      </c>
      <c r="N11" s="20">
        <v>5.3663317814261209E-2</v>
      </c>
      <c r="O11" s="20">
        <v>2.6954177897574125E-2</v>
      </c>
    </row>
    <row r="12" spans="1:15" ht="15.95" customHeight="1">
      <c r="B12" s="58"/>
      <c r="C12" s="60" t="s">
        <v>222</v>
      </c>
      <c r="D12" s="21">
        <v>151</v>
      </c>
      <c r="E12" s="22">
        <v>60</v>
      </c>
      <c r="F12" s="23">
        <v>82</v>
      </c>
      <c r="G12" s="23">
        <v>31</v>
      </c>
      <c r="H12" s="23">
        <v>23</v>
      </c>
      <c r="I12" s="23">
        <v>49</v>
      </c>
      <c r="J12" s="23">
        <v>11</v>
      </c>
      <c r="K12" s="23">
        <v>16</v>
      </c>
      <c r="L12" s="23">
        <v>36</v>
      </c>
      <c r="M12" s="23">
        <v>13</v>
      </c>
      <c r="N12" s="23">
        <v>4</v>
      </c>
      <c r="O12" s="23">
        <v>6</v>
      </c>
    </row>
    <row r="13" spans="1:15" ht="15.95" customHeight="1">
      <c r="B13" s="58"/>
      <c r="C13" s="61"/>
      <c r="D13" s="24">
        <v>1</v>
      </c>
      <c r="E13" s="19">
        <v>0.39735099337748342</v>
      </c>
      <c r="F13" s="20">
        <v>0.54304635761589404</v>
      </c>
      <c r="G13" s="20">
        <v>0.20529801324503311</v>
      </c>
      <c r="H13" s="20">
        <v>0.15231788079470199</v>
      </c>
      <c r="I13" s="20">
        <v>0.32450331125827814</v>
      </c>
      <c r="J13" s="20">
        <v>7.2847682119205295E-2</v>
      </c>
      <c r="K13" s="20">
        <v>0.10596026490066225</v>
      </c>
      <c r="L13" s="20">
        <v>0.23841059602649006</v>
      </c>
      <c r="M13" s="20">
        <v>8.6092715231788075E-2</v>
      </c>
      <c r="N13" s="20">
        <v>2.6490066225165563E-2</v>
      </c>
      <c r="O13" s="20">
        <v>3.9735099337748346E-2</v>
      </c>
    </row>
    <row r="14" spans="1:15" ht="15.95" customHeight="1">
      <c r="B14" s="58"/>
      <c r="C14" s="60" t="s">
        <v>223</v>
      </c>
      <c r="D14" s="21">
        <v>20</v>
      </c>
      <c r="E14" s="22">
        <v>7</v>
      </c>
      <c r="F14" s="23">
        <v>11</v>
      </c>
      <c r="G14" s="23">
        <v>10</v>
      </c>
      <c r="H14" s="23">
        <v>4</v>
      </c>
      <c r="I14" s="23">
        <v>5</v>
      </c>
      <c r="J14" s="23">
        <v>2</v>
      </c>
      <c r="K14" s="23">
        <v>3</v>
      </c>
      <c r="L14" s="23">
        <v>8</v>
      </c>
      <c r="M14" s="23">
        <v>2</v>
      </c>
      <c r="N14" s="23">
        <v>0</v>
      </c>
      <c r="O14" s="23">
        <v>0</v>
      </c>
    </row>
    <row r="15" spans="1:15" ht="15.95" customHeight="1">
      <c r="B15" s="58"/>
      <c r="C15" s="61"/>
      <c r="D15" s="24">
        <v>1</v>
      </c>
      <c r="E15" s="19">
        <v>0.35</v>
      </c>
      <c r="F15" s="20">
        <v>0.55000000000000004</v>
      </c>
      <c r="G15" s="20">
        <v>0.5</v>
      </c>
      <c r="H15" s="20">
        <v>0.2</v>
      </c>
      <c r="I15" s="20">
        <v>0.25</v>
      </c>
      <c r="J15" s="20">
        <v>0.1</v>
      </c>
      <c r="K15" s="20">
        <v>0.15</v>
      </c>
      <c r="L15" s="20">
        <v>0.4</v>
      </c>
      <c r="M15" s="20">
        <v>0.1</v>
      </c>
      <c r="N15" s="20">
        <v>0</v>
      </c>
      <c r="O15" s="20">
        <v>0</v>
      </c>
    </row>
    <row r="16" spans="1:15" ht="15.95" customHeight="1">
      <c r="B16" s="58"/>
      <c r="C16" s="54" t="s">
        <v>224</v>
      </c>
      <c r="D16" s="21">
        <v>183</v>
      </c>
      <c r="E16" s="22">
        <v>61</v>
      </c>
      <c r="F16" s="23">
        <v>97</v>
      </c>
      <c r="G16" s="23">
        <v>44</v>
      </c>
      <c r="H16" s="23">
        <v>28</v>
      </c>
      <c r="I16" s="23">
        <v>34</v>
      </c>
      <c r="J16" s="23">
        <v>6</v>
      </c>
      <c r="K16" s="23">
        <v>12</v>
      </c>
      <c r="L16" s="23">
        <v>35</v>
      </c>
      <c r="M16" s="23">
        <v>22</v>
      </c>
      <c r="N16" s="23">
        <v>11</v>
      </c>
      <c r="O16" s="23">
        <v>5</v>
      </c>
    </row>
    <row r="17" spans="1:15" ht="15.95" customHeight="1">
      <c r="B17" s="58"/>
      <c r="C17" s="53"/>
      <c r="D17" s="24">
        <v>1</v>
      </c>
      <c r="E17" s="19">
        <v>0.33333333333333331</v>
      </c>
      <c r="F17" s="20">
        <v>0.5300546448087432</v>
      </c>
      <c r="G17" s="20">
        <v>0.24043715846994534</v>
      </c>
      <c r="H17" s="20">
        <v>0.15300546448087432</v>
      </c>
      <c r="I17" s="20">
        <v>0.18579234972677597</v>
      </c>
      <c r="J17" s="20">
        <v>3.2786885245901641E-2</v>
      </c>
      <c r="K17" s="20">
        <v>6.5573770491803282E-2</v>
      </c>
      <c r="L17" s="20">
        <v>0.19125683060109289</v>
      </c>
      <c r="M17" s="20">
        <v>0.12021857923497267</v>
      </c>
      <c r="N17" s="20">
        <v>6.0109289617486336E-2</v>
      </c>
      <c r="O17" s="20">
        <v>2.7322404371584699E-2</v>
      </c>
    </row>
    <row r="18" spans="1:15" ht="15.95" customHeight="1">
      <c r="B18" s="58"/>
      <c r="C18" s="54" t="s">
        <v>225</v>
      </c>
      <c r="D18" s="21">
        <v>94</v>
      </c>
      <c r="E18" s="22">
        <v>43</v>
      </c>
      <c r="F18" s="23">
        <v>60</v>
      </c>
      <c r="G18" s="23">
        <v>30</v>
      </c>
      <c r="H18" s="23">
        <v>30</v>
      </c>
      <c r="I18" s="23">
        <v>36</v>
      </c>
      <c r="J18" s="23">
        <v>13</v>
      </c>
      <c r="K18" s="23">
        <v>18</v>
      </c>
      <c r="L18" s="23">
        <v>35</v>
      </c>
      <c r="M18" s="23">
        <v>2</v>
      </c>
      <c r="N18" s="23">
        <v>5</v>
      </c>
      <c r="O18" s="23">
        <v>2</v>
      </c>
    </row>
    <row r="19" spans="1:15" ht="15.95" customHeight="1">
      <c r="B19" s="58"/>
      <c r="C19" s="53"/>
      <c r="D19" s="24">
        <v>1</v>
      </c>
      <c r="E19" s="19">
        <v>0.45744680851063829</v>
      </c>
      <c r="F19" s="20">
        <v>0.63829787234042556</v>
      </c>
      <c r="G19" s="20">
        <v>0.31914893617021278</v>
      </c>
      <c r="H19" s="20">
        <v>0.31914893617021278</v>
      </c>
      <c r="I19" s="20">
        <v>0.38297872340425532</v>
      </c>
      <c r="J19" s="20">
        <v>0.13829787234042554</v>
      </c>
      <c r="K19" s="20">
        <v>0.19148936170212766</v>
      </c>
      <c r="L19" s="20">
        <v>0.37234042553191488</v>
      </c>
      <c r="M19" s="20">
        <v>2.1276595744680851E-2</v>
      </c>
      <c r="N19" s="20">
        <v>5.3191489361702128E-2</v>
      </c>
      <c r="O19" s="20">
        <v>2.1276595744680851E-2</v>
      </c>
    </row>
    <row r="20" spans="1:15" ht="15.95" customHeight="1">
      <c r="B20" s="58"/>
      <c r="C20" s="54" t="s">
        <v>226</v>
      </c>
      <c r="D20" s="21">
        <v>215</v>
      </c>
      <c r="E20" s="22">
        <v>70</v>
      </c>
      <c r="F20" s="23">
        <v>93</v>
      </c>
      <c r="G20" s="23">
        <v>73</v>
      </c>
      <c r="H20" s="23">
        <v>53</v>
      </c>
      <c r="I20" s="23">
        <v>59</v>
      </c>
      <c r="J20" s="23">
        <v>11</v>
      </c>
      <c r="K20" s="23">
        <v>18</v>
      </c>
      <c r="L20" s="23">
        <v>70</v>
      </c>
      <c r="M20" s="23">
        <v>18</v>
      </c>
      <c r="N20" s="23">
        <v>21</v>
      </c>
      <c r="O20" s="23">
        <v>16</v>
      </c>
    </row>
    <row r="21" spans="1:15" ht="15.95" customHeight="1">
      <c r="B21" s="58"/>
      <c r="C21" s="53"/>
      <c r="D21" s="24">
        <v>1</v>
      </c>
      <c r="E21" s="19">
        <v>0.32558139534883723</v>
      </c>
      <c r="F21" s="20">
        <v>0.4325581395348837</v>
      </c>
      <c r="G21" s="20">
        <v>0.33953488372093021</v>
      </c>
      <c r="H21" s="20">
        <v>0.24651162790697675</v>
      </c>
      <c r="I21" s="20">
        <v>0.2744186046511628</v>
      </c>
      <c r="J21" s="20">
        <v>5.1162790697674418E-2</v>
      </c>
      <c r="K21" s="20">
        <v>8.3720930232558138E-2</v>
      </c>
      <c r="L21" s="20">
        <v>0.32558139534883723</v>
      </c>
      <c r="M21" s="20">
        <v>8.3720930232558138E-2</v>
      </c>
      <c r="N21" s="20">
        <v>9.7674418604651161E-2</v>
      </c>
      <c r="O21" s="20">
        <v>7.441860465116279E-2</v>
      </c>
    </row>
    <row r="22" spans="1:15" ht="15.95" customHeight="1">
      <c r="B22" s="58"/>
      <c r="C22" s="54" t="s">
        <v>227</v>
      </c>
      <c r="D22" s="21">
        <v>373</v>
      </c>
      <c r="E22" s="22">
        <v>137</v>
      </c>
      <c r="F22" s="23">
        <v>205</v>
      </c>
      <c r="G22" s="23">
        <v>117</v>
      </c>
      <c r="H22" s="23">
        <v>91</v>
      </c>
      <c r="I22" s="23">
        <v>69</v>
      </c>
      <c r="J22" s="23">
        <v>25</v>
      </c>
      <c r="K22" s="23">
        <v>30</v>
      </c>
      <c r="L22" s="23">
        <v>122</v>
      </c>
      <c r="M22" s="23">
        <v>52</v>
      </c>
      <c r="N22" s="23">
        <v>13</v>
      </c>
      <c r="O22" s="23">
        <v>8</v>
      </c>
    </row>
    <row r="23" spans="1:15" ht="15.95" customHeight="1">
      <c r="B23" s="58"/>
      <c r="C23" s="53"/>
      <c r="D23" s="24">
        <v>1</v>
      </c>
      <c r="E23" s="19">
        <v>0.36729222520107241</v>
      </c>
      <c r="F23" s="20">
        <v>0.54959785522788207</v>
      </c>
      <c r="G23" s="20">
        <v>0.31367292225201071</v>
      </c>
      <c r="H23" s="20">
        <v>0.24396782841823056</v>
      </c>
      <c r="I23" s="20">
        <v>0.18498659517426275</v>
      </c>
      <c r="J23" s="20">
        <v>6.7024128686327081E-2</v>
      </c>
      <c r="K23" s="20">
        <v>8.0428954423592491E-2</v>
      </c>
      <c r="L23" s="20">
        <v>0.32707774798927614</v>
      </c>
      <c r="M23" s="20">
        <v>0.13941018766756033</v>
      </c>
      <c r="N23" s="20">
        <v>3.4852546916890083E-2</v>
      </c>
      <c r="O23" s="20">
        <v>2.1447721179624665E-2</v>
      </c>
    </row>
    <row r="24" spans="1:15" ht="15.95" customHeight="1">
      <c r="B24" s="58"/>
      <c r="C24" s="54" t="s">
        <v>228</v>
      </c>
      <c r="D24" s="21">
        <v>901</v>
      </c>
      <c r="E24" s="22">
        <v>344</v>
      </c>
      <c r="F24" s="23">
        <v>530</v>
      </c>
      <c r="G24" s="23">
        <v>300</v>
      </c>
      <c r="H24" s="23">
        <v>222</v>
      </c>
      <c r="I24" s="23">
        <v>260</v>
      </c>
      <c r="J24" s="23">
        <v>52</v>
      </c>
      <c r="K24" s="23">
        <v>79</v>
      </c>
      <c r="L24" s="23">
        <v>348</v>
      </c>
      <c r="M24" s="23">
        <v>72</v>
      </c>
      <c r="N24" s="23">
        <v>34</v>
      </c>
      <c r="O24" s="23">
        <v>23</v>
      </c>
    </row>
    <row r="25" spans="1:15" ht="15.95" customHeight="1">
      <c r="B25" s="58"/>
      <c r="C25" s="53"/>
      <c r="D25" s="24">
        <v>1</v>
      </c>
      <c r="E25" s="19">
        <v>0.38179800221975585</v>
      </c>
      <c r="F25" s="20">
        <v>0.58823529411764708</v>
      </c>
      <c r="G25" s="20">
        <v>0.33296337402885684</v>
      </c>
      <c r="H25" s="20">
        <v>0.24639289678135406</v>
      </c>
      <c r="I25" s="20">
        <v>0.28856825749167592</v>
      </c>
      <c r="J25" s="20">
        <v>5.7713651498335183E-2</v>
      </c>
      <c r="K25" s="20">
        <v>8.7680355160932297E-2</v>
      </c>
      <c r="L25" s="20">
        <v>0.38623751387347394</v>
      </c>
      <c r="M25" s="20">
        <v>7.9911209766925645E-2</v>
      </c>
      <c r="N25" s="20">
        <v>3.7735849056603772E-2</v>
      </c>
      <c r="O25" s="20">
        <v>2.5527192008879023E-2</v>
      </c>
    </row>
    <row r="26" spans="1:15" ht="15.95" customHeight="1">
      <c r="B26" s="58"/>
      <c r="C26" s="54" t="s">
        <v>106</v>
      </c>
      <c r="D26" s="21">
        <v>459</v>
      </c>
      <c r="E26" s="22">
        <v>127</v>
      </c>
      <c r="F26" s="23">
        <v>190</v>
      </c>
      <c r="G26" s="23">
        <v>96</v>
      </c>
      <c r="H26" s="23">
        <v>51</v>
      </c>
      <c r="I26" s="23">
        <v>95</v>
      </c>
      <c r="J26" s="23">
        <v>5</v>
      </c>
      <c r="K26" s="23">
        <v>21</v>
      </c>
      <c r="L26" s="23">
        <v>82</v>
      </c>
      <c r="M26" s="23">
        <v>75</v>
      </c>
      <c r="N26" s="23">
        <v>95</v>
      </c>
      <c r="O26" s="23">
        <v>13</v>
      </c>
    </row>
    <row r="27" spans="1:15" ht="15.95" customHeight="1">
      <c r="B27" s="58"/>
      <c r="C27" s="59"/>
      <c r="D27" s="18">
        <v>1</v>
      </c>
      <c r="E27" s="32">
        <v>0.27668845315904139</v>
      </c>
      <c r="F27" s="33">
        <v>0.41394335511982572</v>
      </c>
      <c r="G27" s="33">
        <v>0.20915032679738563</v>
      </c>
      <c r="H27" s="33">
        <v>0.1111111111111111</v>
      </c>
      <c r="I27" s="33">
        <v>0.20697167755991286</v>
      </c>
      <c r="J27" s="33">
        <v>1.0893246187363835E-2</v>
      </c>
      <c r="K27" s="33">
        <v>4.5751633986928102E-2</v>
      </c>
      <c r="L27" s="33">
        <v>0.1786492374727669</v>
      </c>
      <c r="M27" s="33">
        <v>0.16339869281045752</v>
      </c>
      <c r="N27" s="33">
        <v>0.20697167755991286</v>
      </c>
      <c r="O27" s="33">
        <v>2.8322440087145968E-2</v>
      </c>
    </row>
    <row r="28" spans="1:15" ht="15.95" customHeight="1">
      <c r="A28" s="38"/>
      <c r="B28" s="41"/>
      <c r="C28" s="47"/>
      <c r="D28" s="42"/>
      <c r="E28" s="42"/>
      <c r="F28" s="42"/>
      <c r="G28" s="42"/>
      <c r="H28" s="42"/>
      <c r="I28" s="42"/>
      <c r="J28" s="42"/>
      <c r="K28" s="42"/>
      <c r="L28" s="42"/>
      <c r="M28" s="42"/>
      <c r="N28" s="42"/>
      <c r="O28" s="42"/>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5064" priority="90" rank="1"/>
  </conditionalFormatting>
  <conditionalFormatting sqref="E11:O11">
    <cfRule type="top10" dxfId="5063" priority="89" rank="1"/>
  </conditionalFormatting>
  <conditionalFormatting sqref="E13:O13">
    <cfRule type="top10" dxfId="5062" priority="88" rank="1"/>
  </conditionalFormatting>
  <conditionalFormatting sqref="E15:O15">
    <cfRule type="top10" dxfId="5061" priority="87" rank="1"/>
  </conditionalFormatting>
  <conditionalFormatting sqref="E17:O17">
    <cfRule type="top10" dxfId="5060" priority="86" rank="1"/>
  </conditionalFormatting>
  <conditionalFormatting sqref="E19:O19">
    <cfRule type="top10" dxfId="5059" priority="85" rank="1"/>
  </conditionalFormatting>
  <conditionalFormatting sqref="E21:O21">
    <cfRule type="top10" dxfId="5058" priority="84" rank="1"/>
  </conditionalFormatting>
  <conditionalFormatting sqref="E23:O23">
    <cfRule type="top10" dxfId="5057" priority="83" rank="1"/>
  </conditionalFormatting>
  <conditionalFormatting sqref="E25:O25">
    <cfRule type="top10" dxfId="5056" priority="82" rank="1"/>
  </conditionalFormatting>
  <conditionalFormatting sqref="E27:O27">
    <cfRule type="top10" dxfId="5055" priority="81" rank="1"/>
  </conditionalFormatting>
  <conditionalFormatting sqref="E29:O29">
    <cfRule type="top10" dxfId="5054" priority="79" rank="1"/>
  </conditionalFormatting>
  <conditionalFormatting sqref="E31:O31">
    <cfRule type="top10" dxfId="5053" priority="78" rank="1"/>
  </conditionalFormatting>
  <conditionalFormatting sqref="E33:O33">
    <cfRule type="top10" dxfId="5052" priority="77" rank="1"/>
  </conditionalFormatting>
  <conditionalFormatting sqref="E35:O35">
    <cfRule type="top10" dxfId="5051" priority="76" rank="1"/>
  </conditionalFormatting>
  <conditionalFormatting sqref="E37:O37">
    <cfRule type="top10" dxfId="5050" priority="75" rank="1"/>
  </conditionalFormatting>
  <conditionalFormatting sqref="E39:O39">
    <cfRule type="top10" dxfId="5049" priority="74" rank="1"/>
  </conditionalFormatting>
  <conditionalFormatting sqref="E41:O41">
    <cfRule type="top10" dxfId="5048" priority="73" rank="1"/>
  </conditionalFormatting>
  <conditionalFormatting sqref="E43:O43">
    <cfRule type="top10" dxfId="5047" priority="72" rank="1"/>
  </conditionalFormatting>
  <conditionalFormatting sqref="E45:O45">
    <cfRule type="top10" dxfId="5046" priority="71" rank="1"/>
  </conditionalFormatting>
  <conditionalFormatting sqref="E47:O47">
    <cfRule type="top10" dxfId="5045" priority="70" rank="1"/>
  </conditionalFormatting>
  <conditionalFormatting sqref="E49:O49">
    <cfRule type="top10" dxfId="5044" priority="69" rank="1"/>
  </conditionalFormatting>
  <conditionalFormatting sqref="E51:O51">
    <cfRule type="top10" dxfId="5043" priority="68" rank="1"/>
  </conditionalFormatting>
  <conditionalFormatting sqref="E53:O53">
    <cfRule type="top10" dxfId="5042" priority="67" rank="1"/>
  </conditionalFormatting>
  <conditionalFormatting sqref="E55:O55">
    <cfRule type="top10" dxfId="5041" priority="66" rank="1"/>
  </conditionalFormatting>
  <conditionalFormatting sqref="E57:O57">
    <cfRule type="top10" dxfId="5040" priority="65" rank="1"/>
  </conditionalFormatting>
  <conditionalFormatting sqref="E59:O59">
    <cfRule type="top10" dxfId="5039" priority="64" rank="1"/>
  </conditionalFormatting>
  <conditionalFormatting sqref="E61:O61">
    <cfRule type="top10" dxfId="5038" priority="63" rank="1"/>
  </conditionalFormatting>
  <conditionalFormatting sqref="E63:O63">
    <cfRule type="top10" dxfId="5037" priority="62" rank="1"/>
  </conditionalFormatting>
  <conditionalFormatting sqref="E65:O65">
    <cfRule type="top10" dxfId="5036" priority="61" rank="1"/>
  </conditionalFormatting>
  <conditionalFormatting sqref="E67:O67">
    <cfRule type="top10" dxfId="5035" priority="60" rank="1"/>
  </conditionalFormatting>
  <conditionalFormatting sqref="E69:O69">
    <cfRule type="top10" dxfId="5034" priority="59" rank="1"/>
  </conditionalFormatting>
  <conditionalFormatting sqref="E71:O71">
    <cfRule type="top10" dxfId="5033" priority="58" rank="1"/>
  </conditionalFormatting>
  <conditionalFormatting sqref="E73:O73">
    <cfRule type="top10" dxfId="5032" priority="57" rank="1"/>
  </conditionalFormatting>
  <conditionalFormatting sqref="E75:O75">
    <cfRule type="top10" dxfId="5031" priority="56" rank="1"/>
  </conditionalFormatting>
  <conditionalFormatting sqref="E77:O77">
    <cfRule type="top10" dxfId="5030" priority="55" rank="1"/>
  </conditionalFormatting>
  <conditionalFormatting sqref="E79:O79">
    <cfRule type="top10" dxfId="5029" priority="54" rank="1"/>
  </conditionalFormatting>
  <conditionalFormatting sqref="E81:O81">
    <cfRule type="top10" dxfId="5028" priority="53" rank="1"/>
  </conditionalFormatting>
  <conditionalFormatting sqref="E83:O83">
    <cfRule type="top10" dxfId="5027" priority="52" rank="1"/>
  </conditionalFormatting>
  <conditionalFormatting sqref="E85:O85">
    <cfRule type="top10" dxfId="5026" priority="51" rank="1"/>
  </conditionalFormatting>
  <conditionalFormatting sqref="E87:O87">
    <cfRule type="top10" dxfId="5025" priority="50" rank="1"/>
  </conditionalFormatting>
  <conditionalFormatting sqref="E89:O89">
    <cfRule type="top10" dxfId="5024" priority="49" rank="1"/>
  </conditionalFormatting>
  <conditionalFormatting sqref="E91:O91">
    <cfRule type="top10" dxfId="5023" priority="48" rank="1"/>
  </conditionalFormatting>
  <conditionalFormatting sqref="E93:O93">
    <cfRule type="top10" dxfId="5022" priority="47" rank="1"/>
  </conditionalFormatting>
  <conditionalFormatting sqref="E95:O95">
    <cfRule type="top10" dxfId="5021" priority="46" rank="1"/>
  </conditionalFormatting>
  <conditionalFormatting sqref="E97:O97">
    <cfRule type="top10" dxfId="5020" priority="45" rank="1"/>
  </conditionalFormatting>
  <conditionalFormatting sqref="E99:O99">
    <cfRule type="top10" dxfId="5019" priority="44" rank="1"/>
  </conditionalFormatting>
  <conditionalFormatting sqref="E101:O101">
    <cfRule type="top10" dxfId="5018" priority="43" rank="1"/>
  </conditionalFormatting>
  <conditionalFormatting sqref="E103:O103">
    <cfRule type="top10" dxfId="5017" priority="42" rank="1"/>
  </conditionalFormatting>
  <conditionalFormatting sqref="E105:O105">
    <cfRule type="top10" dxfId="5016" priority="41" rank="1"/>
  </conditionalFormatting>
  <conditionalFormatting sqref="E107:O107">
    <cfRule type="top10" dxfId="5015" priority="40" rank="1"/>
  </conditionalFormatting>
  <conditionalFormatting sqref="E109:O109">
    <cfRule type="top10" dxfId="5014" priority="39" rank="1"/>
  </conditionalFormatting>
  <conditionalFormatting sqref="E111:O111">
    <cfRule type="top10" dxfId="5013" priority="38" rank="1"/>
  </conditionalFormatting>
  <conditionalFormatting sqref="E113:O113">
    <cfRule type="top10" dxfId="5012" priority="37" rank="1"/>
  </conditionalFormatting>
  <conditionalFormatting sqref="E115:O115">
    <cfRule type="top10" dxfId="5011" priority="36" rank="1"/>
  </conditionalFormatting>
  <conditionalFormatting sqref="E117:O117">
    <cfRule type="top10" dxfId="5010" priority="35" rank="1"/>
  </conditionalFormatting>
  <conditionalFormatting sqref="E119:O119">
    <cfRule type="top10" dxfId="5009" priority="34" rank="1"/>
  </conditionalFormatting>
  <conditionalFormatting sqref="E121:O121">
    <cfRule type="top10" dxfId="5008" priority="33" rank="1"/>
  </conditionalFormatting>
  <conditionalFormatting sqref="E123:O123">
    <cfRule type="top10" dxfId="5007" priority="32" rank="1"/>
  </conditionalFormatting>
  <conditionalFormatting sqref="E125:O125">
    <cfRule type="top10" dxfId="5006" priority="31" rank="1"/>
  </conditionalFormatting>
  <conditionalFormatting sqref="E127:O127">
    <cfRule type="top10" dxfId="5005" priority="30" rank="1"/>
  </conditionalFormatting>
  <conditionalFormatting sqref="E129:O129">
    <cfRule type="top10" dxfId="5004" priority="29" rank="1"/>
  </conditionalFormatting>
  <conditionalFormatting sqref="E131:O131">
    <cfRule type="top10" dxfId="5003" priority="28" rank="1"/>
  </conditionalFormatting>
  <conditionalFormatting sqref="E133:O133">
    <cfRule type="top10" dxfId="5002" priority="27" rank="1"/>
  </conditionalFormatting>
  <conditionalFormatting sqref="E135:O135">
    <cfRule type="top10" dxfId="5001" priority="26" rank="1"/>
  </conditionalFormatting>
  <conditionalFormatting sqref="E137:O137">
    <cfRule type="top10" dxfId="5000" priority="25" rank="1"/>
  </conditionalFormatting>
  <conditionalFormatting sqref="E139:O139">
    <cfRule type="top10" dxfId="4999" priority="24" rank="1"/>
  </conditionalFormatting>
  <conditionalFormatting sqref="E141:O141">
    <cfRule type="top10" dxfId="4998" priority="23" rank="1"/>
  </conditionalFormatting>
  <conditionalFormatting sqref="E143:O143">
    <cfRule type="top10" dxfId="4997" priority="22" rank="1"/>
  </conditionalFormatting>
  <conditionalFormatting sqref="E145:O145">
    <cfRule type="top10" dxfId="4996" priority="21" rank="1"/>
  </conditionalFormatting>
  <conditionalFormatting sqref="E147:O147">
    <cfRule type="top10" dxfId="4995" priority="20" rank="1"/>
  </conditionalFormatting>
  <conditionalFormatting sqref="E149:O149">
    <cfRule type="top10" dxfId="4994" priority="19" rank="1"/>
  </conditionalFormatting>
  <conditionalFormatting sqref="E151:O151">
    <cfRule type="top10" dxfId="4993" priority="18" rank="1"/>
  </conditionalFormatting>
  <conditionalFormatting sqref="E153:O153">
    <cfRule type="top10" dxfId="4992" priority="17" rank="1"/>
  </conditionalFormatting>
  <conditionalFormatting sqref="E155:O155">
    <cfRule type="top10" dxfId="4991" priority="16" rank="1"/>
  </conditionalFormatting>
  <conditionalFormatting sqref="E157:O157">
    <cfRule type="top10" dxfId="4990" priority="15" rank="1"/>
  </conditionalFormatting>
  <conditionalFormatting sqref="E159:O159">
    <cfRule type="top10" dxfId="4989" priority="14" rank="1"/>
  </conditionalFormatting>
  <conditionalFormatting sqref="E161:O161">
    <cfRule type="top10" dxfId="4988" priority="13" rank="1"/>
  </conditionalFormatting>
  <conditionalFormatting sqref="E163:O163">
    <cfRule type="top10" dxfId="4987" priority="12" rank="1"/>
  </conditionalFormatting>
  <conditionalFormatting sqref="E165:O165">
    <cfRule type="top10" dxfId="4986" priority="11" rank="1"/>
  </conditionalFormatting>
  <conditionalFormatting sqref="E167:O167">
    <cfRule type="top10" dxfId="4985" priority="10" rank="1"/>
  </conditionalFormatting>
  <conditionalFormatting sqref="E169:O169">
    <cfRule type="top10" dxfId="4984" priority="9" rank="1"/>
  </conditionalFormatting>
  <conditionalFormatting sqref="E171:O171">
    <cfRule type="top10" dxfId="4983" priority="8" rank="1"/>
  </conditionalFormatting>
  <conditionalFormatting sqref="E173:O173">
    <cfRule type="top10" dxfId="4982" priority="7" rank="1"/>
  </conditionalFormatting>
  <conditionalFormatting sqref="E175:O175">
    <cfRule type="top10" dxfId="4981" priority="6" rank="1"/>
  </conditionalFormatting>
  <conditionalFormatting sqref="E177:O177">
    <cfRule type="top10" dxfId="4980" priority="5" rank="1"/>
  </conditionalFormatting>
  <conditionalFormatting sqref="E179:O179">
    <cfRule type="top10" dxfId="4979" priority="4" rank="1"/>
  </conditionalFormatting>
  <conditionalFormatting sqref="E181:O181">
    <cfRule type="top10" dxfId="4978" priority="3" rank="1"/>
  </conditionalFormatting>
  <conditionalFormatting sqref="E183:O183">
    <cfRule type="top10" dxfId="4977" priority="2" rank="1"/>
  </conditionalFormatting>
  <conditionalFormatting sqref="E185:O185">
    <cfRule type="top10" dxfId="497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313</v>
      </c>
    </row>
    <row r="3" spans="1:15" ht="15" customHeight="1">
      <c r="B3" s="4"/>
    </row>
    <row r="4" spans="1:15" ht="15" customHeight="1">
      <c r="B4" s="4" t="s">
        <v>68</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316</v>
      </c>
      <c r="C10" s="52" t="s">
        <v>221</v>
      </c>
      <c r="D10" s="34">
        <v>12243</v>
      </c>
      <c r="E10" s="35">
        <v>1921</v>
      </c>
      <c r="F10" s="36">
        <v>1948</v>
      </c>
      <c r="G10" s="36">
        <v>2140</v>
      </c>
      <c r="H10" s="36">
        <v>655</v>
      </c>
      <c r="I10" s="36">
        <v>2091</v>
      </c>
      <c r="J10" s="36">
        <v>540</v>
      </c>
      <c r="K10" s="36">
        <v>2984</v>
      </c>
      <c r="L10" s="36">
        <v>194</v>
      </c>
      <c r="M10" s="36">
        <v>3988</v>
      </c>
      <c r="N10" s="36">
        <v>1238</v>
      </c>
      <c r="O10" s="36">
        <v>975</v>
      </c>
    </row>
    <row r="11" spans="1:15" ht="15.95" customHeight="1">
      <c r="B11" s="58"/>
      <c r="C11" s="53"/>
      <c r="D11" s="18">
        <v>1</v>
      </c>
      <c r="E11" s="19">
        <v>0.15690598709466633</v>
      </c>
      <c r="F11" s="20">
        <v>0.15911132892264968</v>
      </c>
      <c r="G11" s="20">
        <v>0.17479375969942007</v>
      </c>
      <c r="H11" s="20">
        <v>5.3499959160336522E-2</v>
      </c>
      <c r="I11" s="20">
        <v>0.17079147267826514</v>
      </c>
      <c r="J11" s="20">
        <v>4.4106836559666747E-2</v>
      </c>
      <c r="K11" s="20">
        <v>0.24373111165563996</v>
      </c>
      <c r="L11" s="20">
        <v>1.584578943069509E-2</v>
      </c>
      <c r="M11" s="20">
        <v>0.32573715592583519</v>
      </c>
      <c r="N11" s="20">
        <v>0.10111900677938414</v>
      </c>
      <c r="O11" s="20">
        <v>7.9637343788287185E-2</v>
      </c>
    </row>
    <row r="12" spans="1:15" ht="15.95" customHeight="1">
      <c r="B12" s="58"/>
      <c r="C12" s="60" t="s">
        <v>222</v>
      </c>
      <c r="D12" s="21">
        <v>151</v>
      </c>
      <c r="E12" s="22">
        <v>27</v>
      </c>
      <c r="F12" s="23">
        <v>29</v>
      </c>
      <c r="G12" s="23">
        <v>54</v>
      </c>
      <c r="H12" s="23">
        <v>15</v>
      </c>
      <c r="I12" s="23">
        <v>30</v>
      </c>
      <c r="J12" s="23">
        <v>8</v>
      </c>
      <c r="K12" s="23">
        <v>48</v>
      </c>
      <c r="L12" s="23">
        <v>4</v>
      </c>
      <c r="M12" s="23">
        <v>27</v>
      </c>
      <c r="N12" s="23">
        <v>8</v>
      </c>
      <c r="O12" s="23">
        <v>13</v>
      </c>
    </row>
    <row r="13" spans="1:15" ht="15.95" customHeight="1">
      <c r="B13" s="58"/>
      <c r="C13" s="61"/>
      <c r="D13" s="24">
        <v>1</v>
      </c>
      <c r="E13" s="19">
        <v>0.17880794701986755</v>
      </c>
      <c r="F13" s="20">
        <v>0.19205298013245034</v>
      </c>
      <c r="G13" s="20">
        <v>0.35761589403973509</v>
      </c>
      <c r="H13" s="20">
        <v>9.9337748344370855E-2</v>
      </c>
      <c r="I13" s="20">
        <v>0.19867549668874171</v>
      </c>
      <c r="J13" s="20">
        <v>5.2980132450331126E-2</v>
      </c>
      <c r="K13" s="20">
        <v>0.31788079470198677</v>
      </c>
      <c r="L13" s="20">
        <v>2.6490066225165563E-2</v>
      </c>
      <c r="M13" s="20">
        <v>0.17880794701986755</v>
      </c>
      <c r="N13" s="20">
        <v>5.2980132450331126E-2</v>
      </c>
      <c r="O13" s="20">
        <v>8.6092715231788075E-2</v>
      </c>
    </row>
    <row r="14" spans="1:15" ht="15.95" customHeight="1">
      <c r="B14" s="58"/>
      <c r="C14" s="60" t="s">
        <v>223</v>
      </c>
      <c r="D14" s="21">
        <v>20</v>
      </c>
      <c r="E14" s="22">
        <v>5</v>
      </c>
      <c r="F14" s="23">
        <v>6</v>
      </c>
      <c r="G14" s="23">
        <v>4</v>
      </c>
      <c r="H14" s="23">
        <v>3</v>
      </c>
      <c r="I14" s="23">
        <v>6</v>
      </c>
      <c r="J14" s="23">
        <v>0</v>
      </c>
      <c r="K14" s="23">
        <v>8</v>
      </c>
      <c r="L14" s="23">
        <v>0</v>
      </c>
      <c r="M14" s="23">
        <v>2</v>
      </c>
      <c r="N14" s="23">
        <v>0</v>
      </c>
      <c r="O14" s="23">
        <v>1</v>
      </c>
    </row>
    <row r="15" spans="1:15" ht="15.95" customHeight="1">
      <c r="B15" s="58"/>
      <c r="C15" s="61"/>
      <c r="D15" s="24">
        <v>1</v>
      </c>
      <c r="E15" s="19">
        <v>0.25</v>
      </c>
      <c r="F15" s="20">
        <v>0.3</v>
      </c>
      <c r="G15" s="20">
        <v>0.2</v>
      </c>
      <c r="H15" s="20">
        <v>0.15</v>
      </c>
      <c r="I15" s="20">
        <v>0.3</v>
      </c>
      <c r="J15" s="20">
        <v>0</v>
      </c>
      <c r="K15" s="20">
        <v>0.4</v>
      </c>
      <c r="L15" s="20">
        <v>0</v>
      </c>
      <c r="M15" s="20">
        <v>0.1</v>
      </c>
      <c r="N15" s="20">
        <v>0</v>
      </c>
      <c r="O15" s="20">
        <v>0.05</v>
      </c>
    </row>
    <row r="16" spans="1:15" ht="15.95" customHeight="1">
      <c r="B16" s="58"/>
      <c r="C16" s="54" t="s">
        <v>224</v>
      </c>
      <c r="D16" s="21">
        <v>183</v>
      </c>
      <c r="E16" s="22">
        <v>30</v>
      </c>
      <c r="F16" s="23">
        <v>38</v>
      </c>
      <c r="G16" s="23">
        <v>48</v>
      </c>
      <c r="H16" s="23">
        <v>11</v>
      </c>
      <c r="I16" s="23">
        <v>37</v>
      </c>
      <c r="J16" s="23">
        <v>15</v>
      </c>
      <c r="K16" s="23">
        <v>57</v>
      </c>
      <c r="L16" s="23">
        <v>7</v>
      </c>
      <c r="M16" s="23">
        <v>38</v>
      </c>
      <c r="N16" s="23">
        <v>21</v>
      </c>
      <c r="O16" s="23">
        <v>7</v>
      </c>
    </row>
    <row r="17" spans="1:15" ht="15.95" customHeight="1">
      <c r="B17" s="58"/>
      <c r="C17" s="53"/>
      <c r="D17" s="24">
        <v>1</v>
      </c>
      <c r="E17" s="19">
        <v>0.16393442622950818</v>
      </c>
      <c r="F17" s="20">
        <v>0.20765027322404372</v>
      </c>
      <c r="G17" s="20">
        <v>0.26229508196721313</v>
      </c>
      <c r="H17" s="20">
        <v>6.0109289617486336E-2</v>
      </c>
      <c r="I17" s="20">
        <v>0.20218579234972678</v>
      </c>
      <c r="J17" s="20">
        <v>8.1967213114754092E-2</v>
      </c>
      <c r="K17" s="20">
        <v>0.31147540983606559</v>
      </c>
      <c r="L17" s="20">
        <v>3.825136612021858E-2</v>
      </c>
      <c r="M17" s="20">
        <v>0.20765027322404372</v>
      </c>
      <c r="N17" s="20">
        <v>0.11475409836065574</v>
      </c>
      <c r="O17" s="20">
        <v>3.825136612021858E-2</v>
      </c>
    </row>
    <row r="18" spans="1:15" ht="15.95" customHeight="1">
      <c r="B18" s="58"/>
      <c r="C18" s="54" t="s">
        <v>225</v>
      </c>
      <c r="D18" s="21">
        <v>94</v>
      </c>
      <c r="E18" s="22">
        <v>28</v>
      </c>
      <c r="F18" s="23">
        <v>25</v>
      </c>
      <c r="G18" s="23">
        <v>31</v>
      </c>
      <c r="H18" s="23">
        <v>5</v>
      </c>
      <c r="I18" s="23">
        <v>29</v>
      </c>
      <c r="J18" s="23">
        <v>10</v>
      </c>
      <c r="K18" s="23">
        <v>44</v>
      </c>
      <c r="L18" s="23">
        <v>3</v>
      </c>
      <c r="M18" s="23">
        <v>10</v>
      </c>
      <c r="N18" s="23">
        <v>8</v>
      </c>
      <c r="O18" s="23">
        <v>5</v>
      </c>
    </row>
    <row r="19" spans="1:15" ht="15.95" customHeight="1">
      <c r="B19" s="58"/>
      <c r="C19" s="53"/>
      <c r="D19" s="24">
        <v>1</v>
      </c>
      <c r="E19" s="19">
        <v>0.2978723404255319</v>
      </c>
      <c r="F19" s="20">
        <v>0.26595744680851063</v>
      </c>
      <c r="G19" s="20">
        <v>0.32978723404255317</v>
      </c>
      <c r="H19" s="20">
        <v>5.3191489361702128E-2</v>
      </c>
      <c r="I19" s="20">
        <v>0.30851063829787234</v>
      </c>
      <c r="J19" s="20">
        <v>0.10638297872340426</v>
      </c>
      <c r="K19" s="20">
        <v>0.46808510638297873</v>
      </c>
      <c r="L19" s="20">
        <v>3.1914893617021274E-2</v>
      </c>
      <c r="M19" s="20">
        <v>0.10638297872340426</v>
      </c>
      <c r="N19" s="20">
        <v>8.5106382978723402E-2</v>
      </c>
      <c r="O19" s="20">
        <v>5.3191489361702128E-2</v>
      </c>
    </row>
    <row r="20" spans="1:15" ht="15.95" customHeight="1">
      <c r="B20" s="58"/>
      <c r="C20" s="54" t="s">
        <v>226</v>
      </c>
      <c r="D20" s="21">
        <v>215</v>
      </c>
      <c r="E20" s="22">
        <v>50</v>
      </c>
      <c r="F20" s="23">
        <v>42</v>
      </c>
      <c r="G20" s="23">
        <v>36</v>
      </c>
      <c r="H20" s="23">
        <v>20</v>
      </c>
      <c r="I20" s="23">
        <v>41</v>
      </c>
      <c r="J20" s="23">
        <v>19</v>
      </c>
      <c r="K20" s="23">
        <v>48</v>
      </c>
      <c r="L20" s="23">
        <v>4</v>
      </c>
      <c r="M20" s="23">
        <v>44</v>
      </c>
      <c r="N20" s="23">
        <v>38</v>
      </c>
      <c r="O20" s="23">
        <v>26</v>
      </c>
    </row>
    <row r="21" spans="1:15" ht="15.95" customHeight="1">
      <c r="B21" s="58"/>
      <c r="C21" s="53"/>
      <c r="D21" s="24">
        <v>1</v>
      </c>
      <c r="E21" s="19">
        <v>0.23255813953488372</v>
      </c>
      <c r="F21" s="20">
        <v>0.19534883720930232</v>
      </c>
      <c r="G21" s="20">
        <v>0.16744186046511628</v>
      </c>
      <c r="H21" s="20">
        <v>9.3023255813953487E-2</v>
      </c>
      <c r="I21" s="20">
        <v>0.19069767441860466</v>
      </c>
      <c r="J21" s="20">
        <v>8.8372093023255813E-2</v>
      </c>
      <c r="K21" s="20">
        <v>0.22325581395348837</v>
      </c>
      <c r="L21" s="20">
        <v>1.8604651162790697E-2</v>
      </c>
      <c r="M21" s="20">
        <v>0.20465116279069767</v>
      </c>
      <c r="N21" s="20">
        <v>0.17674418604651163</v>
      </c>
      <c r="O21" s="20">
        <v>0.12093023255813953</v>
      </c>
    </row>
    <row r="22" spans="1:15" ht="15.95" customHeight="1">
      <c r="B22" s="58"/>
      <c r="C22" s="54" t="s">
        <v>227</v>
      </c>
      <c r="D22" s="21">
        <v>373</v>
      </c>
      <c r="E22" s="22">
        <v>82</v>
      </c>
      <c r="F22" s="23">
        <v>85</v>
      </c>
      <c r="G22" s="23">
        <v>90</v>
      </c>
      <c r="H22" s="23">
        <v>43</v>
      </c>
      <c r="I22" s="23">
        <v>82</v>
      </c>
      <c r="J22" s="23">
        <v>35</v>
      </c>
      <c r="K22" s="23">
        <v>85</v>
      </c>
      <c r="L22" s="23">
        <v>7</v>
      </c>
      <c r="M22" s="23">
        <v>89</v>
      </c>
      <c r="N22" s="23">
        <v>39</v>
      </c>
      <c r="O22" s="23">
        <v>28</v>
      </c>
    </row>
    <row r="23" spans="1:15" ht="15.95" customHeight="1">
      <c r="B23" s="58"/>
      <c r="C23" s="53"/>
      <c r="D23" s="24">
        <v>1</v>
      </c>
      <c r="E23" s="19">
        <v>0.21983914209115282</v>
      </c>
      <c r="F23" s="20">
        <v>0.22788203753351208</v>
      </c>
      <c r="G23" s="20">
        <v>0.24128686327077747</v>
      </c>
      <c r="H23" s="20">
        <v>0.11528150134048257</v>
      </c>
      <c r="I23" s="20">
        <v>0.21983914209115282</v>
      </c>
      <c r="J23" s="20">
        <v>9.3833780160857902E-2</v>
      </c>
      <c r="K23" s="20">
        <v>0.22788203753351208</v>
      </c>
      <c r="L23" s="20">
        <v>1.876675603217158E-2</v>
      </c>
      <c r="M23" s="20">
        <v>0.23860589812332439</v>
      </c>
      <c r="N23" s="20">
        <v>0.10455764075067024</v>
      </c>
      <c r="O23" s="20">
        <v>7.5067024128686322E-2</v>
      </c>
    </row>
    <row r="24" spans="1:15" ht="15.95" customHeight="1">
      <c r="B24" s="58"/>
      <c r="C24" s="54" t="s">
        <v>228</v>
      </c>
      <c r="D24" s="21">
        <v>901</v>
      </c>
      <c r="E24" s="22">
        <v>202</v>
      </c>
      <c r="F24" s="23">
        <v>171</v>
      </c>
      <c r="G24" s="23">
        <v>195</v>
      </c>
      <c r="H24" s="23">
        <v>55</v>
      </c>
      <c r="I24" s="23">
        <v>216</v>
      </c>
      <c r="J24" s="23">
        <v>83</v>
      </c>
      <c r="K24" s="23">
        <v>278</v>
      </c>
      <c r="L24" s="23">
        <v>29</v>
      </c>
      <c r="M24" s="23">
        <v>188</v>
      </c>
      <c r="N24" s="23">
        <v>93</v>
      </c>
      <c r="O24" s="23">
        <v>82</v>
      </c>
    </row>
    <row r="25" spans="1:15" ht="15.95" customHeight="1">
      <c r="B25" s="58"/>
      <c r="C25" s="53"/>
      <c r="D25" s="24">
        <v>1</v>
      </c>
      <c r="E25" s="19">
        <v>0.2241953385127636</v>
      </c>
      <c r="F25" s="20">
        <v>0.18978912319644839</v>
      </c>
      <c r="G25" s="20">
        <v>0.21642619311875694</v>
      </c>
      <c r="H25" s="20">
        <v>6.1043285238623748E-2</v>
      </c>
      <c r="I25" s="20">
        <v>0.23973362930077691</v>
      </c>
      <c r="J25" s="20">
        <v>9.2119866814650384E-2</v>
      </c>
      <c r="K25" s="20">
        <v>0.30854605993340734</v>
      </c>
      <c r="L25" s="20">
        <v>3.2186459489456157E-2</v>
      </c>
      <c r="M25" s="20">
        <v>0.20865704772475027</v>
      </c>
      <c r="N25" s="20">
        <v>0.10321864594894561</v>
      </c>
      <c r="O25" s="20">
        <v>9.1009988901220862E-2</v>
      </c>
    </row>
    <row r="26" spans="1:15" ht="15.95" customHeight="1">
      <c r="B26" s="58"/>
      <c r="C26" s="54" t="s">
        <v>106</v>
      </c>
      <c r="D26" s="21">
        <v>459</v>
      </c>
      <c r="E26" s="22">
        <v>49</v>
      </c>
      <c r="F26" s="23">
        <v>48</v>
      </c>
      <c r="G26" s="23">
        <v>60</v>
      </c>
      <c r="H26" s="23">
        <v>12</v>
      </c>
      <c r="I26" s="23">
        <v>53</v>
      </c>
      <c r="J26" s="23">
        <v>25</v>
      </c>
      <c r="K26" s="23">
        <v>58</v>
      </c>
      <c r="L26" s="23">
        <v>35</v>
      </c>
      <c r="M26" s="23">
        <v>121</v>
      </c>
      <c r="N26" s="23">
        <v>156</v>
      </c>
      <c r="O26" s="23">
        <v>22</v>
      </c>
    </row>
    <row r="27" spans="1:15" ht="15.95" customHeight="1">
      <c r="B27" s="58"/>
      <c r="C27" s="59"/>
      <c r="D27" s="18">
        <v>1</v>
      </c>
      <c r="E27" s="32">
        <v>0.10675381263616558</v>
      </c>
      <c r="F27" s="33">
        <v>0.10457516339869281</v>
      </c>
      <c r="G27" s="33">
        <v>0.13071895424836602</v>
      </c>
      <c r="H27" s="33">
        <v>2.6143790849673203E-2</v>
      </c>
      <c r="I27" s="33">
        <v>0.11546840958605664</v>
      </c>
      <c r="J27" s="33">
        <v>5.4466230936819175E-2</v>
      </c>
      <c r="K27" s="33">
        <v>0.12636165577342048</v>
      </c>
      <c r="L27" s="33">
        <v>7.6252723311546838E-2</v>
      </c>
      <c r="M27" s="33">
        <v>0.26361655773420478</v>
      </c>
      <c r="N27" s="33">
        <v>0.33986928104575165</v>
      </c>
      <c r="O27" s="33">
        <v>4.793028322440087E-2</v>
      </c>
    </row>
    <row r="28" spans="1:15" ht="15.95" customHeight="1">
      <c r="A28" s="38"/>
      <c r="B28" s="41"/>
      <c r="C28" s="47"/>
      <c r="D28" s="42"/>
      <c r="E28" s="42"/>
      <c r="F28" s="42"/>
      <c r="G28" s="42"/>
      <c r="H28" s="42"/>
      <c r="I28" s="42"/>
      <c r="J28" s="42"/>
      <c r="K28" s="42"/>
      <c r="L28" s="42"/>
      <c r="M28" s="42"/>
      <c r="N28" s="42"/>
      <c r="O28" s="42"/>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4975" priority="90" rank="1"/>
  </conditionalFormatting>
  <conditionalFormatting sqref="E11:O11">
    <cfRule type="top10" dxfId="4974" priority="89" rank="1"/>
  </conditionalFormatting>
  <conditionalFormatting sqref="E13:O13">
    <cfRule type="top10" dxfId="4973" priority="88" rank="1"/>
  </conditionalFormatting>
  <conditionalFormatting sqref="E15:O15">
    <cfRule type="top10" dxfId="4972" priority="87" rank="1"/>
  </conditionalFormatting>
  <conditionalFormatting sqref="E17:O17">
    <cfRule type="top10" dxfId="4971" priority="86" rank="1"/>
  </conditionalFormatting>
  <conditionalFormatting sqref="E19:O19">
    <cfRule type="top10" dxfId="4970" priority="85" rank="1"/>
  </conditionalFormatting>
  <conditionalFormatting sqref="E21:O21">
    <cfRule type="top10" dxfId="4969" priority="84" rank="1"/>
  </conditionalFormatting>
  <conditionalFormatting sqref="E23:O23">
    <cfRule type="top10" dxfId="4968" priority="83" rank="1"/>
  </conditionalFormatting>
  <conditionalFormatting sqref="E25:O25">
    <cfRule type="top10" dxfId="4967" priority="82" rank="1"/>
  </conditionalFormatting>
  <conditionalFormatting sqref="E27:O27">
    <cfRule type="top10" dxfId="4966" priority="81" rank="1"/>
  </conditionalFormatting>
  <conditionalFormatting sqref="E29:O29">
    <cfRule type="top10" dxfId="4965" priority="79" rank="1"/>
  </conditionalFormatting>
  <conditionalFormatting sqref="E31:O31">
    <cfRule type="top10" dxfId="4964" priority="78" rank="1"/>
  </conditionalFormatting>
  <conditionalFormatting sqref="E33:O33">
    <cfRule type="top10" dxfId="4963" priority="77" rank="1"/>
  </conditionalFormatting>
  <conditionalFormatting sqref="E35:O35">
    <cfRule type="top10" dxfId="4962" priority="76" rank="1"/>
  </conditionalFormatting>
  <conditionalFormatting sqref="E37:O37">
    <cfRule type="top10" dxfId="4961" priority="75" rank="1"/>
  </conditionalFormatting>
  <conditionalFormatting sqref="E39:O39">
    <cfRule type="top10" dxfId="4960" priority="74" rank="1"/>
  </conditionalFormatting>
  <conditionalFormatting sqref="E41:O41">
    <cfRule type="top10" dxfId="4959" priority="73" rank="1"/>
  </conditionalFormatting>
  <conditionalFormatting sqref="E43:O43">
    <cfRule type="top10" dxfId="4958" priority="72" rank="1"/>
  </conditionalFormatting>
  <conditionalFormatting sqref="E45:O45">
    <cfRule type="top10" dxfId="4957" priority="71" rank="1"/>
  </conditionalFormatting>
  <conditionalFormatting sqref="E47:O47">
    <cfRule type="top10" dxfId="4956" priority="70" rank="1"/>
  </conditionalFormatting>
  <conditionalFormatting sqref="E49:O49">
    <cfRule type="top10" dxfId="4955" priority="69" rank="1"/>
  </conditionalFormatting>
  <conditionalFormatting sqref="E51:O51">
    <cfRule type="top10" dxfId="4954" priority="68" rank="1"/>
  </conditionalFormatting>
  <conditionalFormatting sqref="E53:O53">
    <cfRule type="top10" dxfId="4953" priority="67" rank="1"/>
  </conditionalFormatting>
  <conditionalFormatting sqref="E55:O55">
    <cfRule type="top10" dxfId="4952" priority="66" rank="1"/>
  </conditionalFormatting>
  <conditionalFormatting sqref="E57:O57">
    <cfRule type="top10" dxfId="4951" priority="65" rank="1"/>
  </conditionalFormatting>
  <conditionalFormatting sqref="E59:O59">
    <cfRule type="top10" dxfId="4950" priority="64" rank="1"/>
  </conditionalFormatting>
  <conditionalFormatting sqref="E61:O61">
    <cfRule type="top10" dxfId="4949" priority="63" rank="1"/>
  </conditionalFormatting>
  <conditionalFormatting sqref="E63:O63">
    <cfRule type="top10" dxfId="4948" priority="62" rank="1"/>
  </conditionalFormatting>
  <conditionalFormatting sqref="E65:O65">
    <cfRule type="top10" dxfId="4947" priority="61" rank="1"/>
  </conditionalFormatting>
  <conditionalFormatting sqref="E67:O67">
    <cfRule type="top10" dxfId="4946" priority="60" rank="1"/>
  </conditionalFormatting>
  <conditionalFormatting sqref="E69:O69">
    <cfRule type="top10" dxfId="4945" priority="59" rank="1"/>
  </conditionalFormatting>
  <conditionalFormatting sqref="E71:O71">
    <cfRule type="top10" dxfId="4944" priority="58" rank="1"/>
  </conditionalFormatting>
  <conditionalFormatting sqref="E73:O73">
    <cfRule type="top10" dxfId="4943" priority="57" rank="1"/>
  </conditionalFormatting>
  <conditionalFormatting sqref="E75:O75">
    <cfRule type="top10" dxfId="4942" priority="56" rank="1"/>
  </conditionalFormatting>
  <conditionalFormatting sqref="E77:O77">
    <cfRule type="top10" dxfId="4941" priority="55" rank="1"/>
  </conditionalFormatting>
  <conditionalFormatting sqref="E79:O79">
    <cfRule type="top10" dxfId="4940" priority="54" rank="1"/>
  </conditionalFormatting>
  <conditionalFormatting sqref="E81:O81">
    <cfRule type="top10" dxfId="4939" priority="53" rank="1"/>
  </conditionalFormatting>
  <conditionalFormatting sqref="E83:O83">
    <cfRule type="top10" dxfId="4938" priority="52" rank="1"/>
  </conditionalFormatting>
  <conditionalFormatting sqref="E85:O85">
    <cfRule type="top10" dxfId="4937" priority="51" rank="1"/>
  </conditionalFormatting>
  <conditionalFormatting sqref="E87:O87">
    <cfRule type="top10" dxfId="4936" priority="50" rank="1"/>
  </conditionalFormatting>
  <conditionalFormatting sqref="E89:O89">
    <cfRule type="top10" dxfId="4935" priority="49" rank="1"/>
  </conditionalFormatting>
  <conditionalFormatting sqref="E91:O91">
    <cfRule type="top10" dxfId="4934" priority="48" rank="1"/>
  </conditionalFormatting>
  <conditionalFormatting sqref="E93:O93">
    <cfRule type="top10" dxfId="4933" priority="47" rank="1"/>
  </conditionalFormatting>
  <conditionalFormatting sqref="E95:O95">
    <cfRule type="top10" dxfId="4932" priority="46" rank="1"/>
  </conditionalFormatting>
  <conditionalFormatting sqref="E97:O97">
    <cfRule type="top10" dxfId="4931" priority="45" rank="1"/>
  </conditionalFormatting>
  <conditionalFormatting sqref="E99:O99">
    <cfRule type="top10" dxfId="4930" priority="44" rank="1"/>
  </conditionalFormatting>
  <conditionalFormatting sqref="E101:O101">
    <cfRule type="top10" dxfId="4929" priority="43" rank="1"/>
  </conditionalFormatting>
  <conditionalFormatting sqref="E103:O103">
    <cfRule type="top10" dxfId="4928" priority="42" rank="1"/>
  </conditionalFormatting>
  <conditionalFormatting sqref="E105:O105">
    <cfRule type="top10" dxfId="4927" priority="41" rank="1"/>
  </conditionalFormatting>
  <conditionalFormatting sqref="E107:O107">
    <cfRule type="top10" dxfId="4926" priority="40" rank="1"/>
  </conditionalFormatting>
  <conditionalFormatting sqref="E109:O109">
    <cfRule type="top10" dxfId="4925" priority="39" rank="1"/>
  </conditionalFormatting>
  <conditionalFormatting sqref="E111:O111">
    <cfRule type="top10" dxfId="4924" priority="38" rank="1"/>
  </conditionalFormatting>
  <conditionalFormatting sqref="E113:O113">
    <cfRule type="top10" dxfId="4923" priority="37" rank="1"/>
  </conditionalFormatting>
  <conditionalFormatting sqref="E115:O115">
    <cfRule type="top10" dxfId="4922" priority="36" rank="1"/>
  </conditionalFormatting>
  <conditionalFormatting sqref="E117:O117">
    <cfRule type="top10" dxfId="4921" priority="35" rank="1"/>
  </conditionalFormatting>
  <conditionalFormatting sqref="E119:O119">
    <cfRule type="top10" dxfId="4920" priority="34" rank="1"/>
  </conditionalFormatting>
  <conditionalFormatting sqref="E121:O121">
    <cfRule type="top10" dxfId="4919" priority="33" rank="1"/>
  </conditionalFormatting>
  <conditionalFormatting sqref="E123:O123">
    <cfRule type="top10" dxfId="4918" priority="32" rank="1"/>
  </conditionalFormatting>
  <conditionalFormatting sqref="E125:O125">
    <cfRule type="top10" dxfId="4917" priority="31" rank="1"/>
  </conditionalFormatting>
  <conditionalFormatting sqref="E127:O127">
    <cfRule type="top10" dxfId="4916" priority="30" rank="1"/>
  </conditionalFormatting>
  <conditionalFormatting sqref="E129:O129">
    <cfRule type="top10" dxfId="4915" priority="29" rank="1"/>
  </conditionalFormatting>
  <conditionalFormatting sqref="E131:O131">
    <cfRule type="top10" dxfId="4914" priority="28" rank="1"/>
  </conditionalFormatting>
  <conditionalFormatting sqref="E133:O133">
    <cfRule type="top10" dxfId="4913" priority="27" rank="1"/>
  </conditionalFormatting>
  <conditionalFormatting sqref="E135:O135">
    <cfRule type="top10" dxfId="4912" priority="26" rank="1"/>
  </conditionalFormatting>
  <conditionalFormatting sqref="E137:O137">
    <cfRule type="top10" dxfId="4911" priority="25" rank="1"/>
  </conditionalFormatting>
  <conditionalFormatting sqref="E139:O139">
    <cfRule type="top10" dxfId="4910" priority="24" rank="1"/>
  </conditionalFormatting>
  <conditionalFormatting sqref="E141:O141">
    <cfRule type="top10" dxfId="4909" priority="23" rank="1"/>
  </conditionalFormatting>
  <conditionalFormatting sqref="E143:O143">
    <cfRule type="top10" dxfId="4908" priority="22" rank="1"/>
  </conditionalFormatting>
  <conditionalFormatting sqref="E145:O145">
    <cfRule type="top10" dxfId="4907" priority="21" rank="1"/>
  </conditionalFormatting>
  <conditionalFormatting sqref="E147:O147">
    <cfRule type="top10" dxfId="4906" priority="20" rank="1"/>
  </conditionalFormatting>
  <conditionalFormatting sqref="E149:O149">
    <cfRule type="top10" dxfId="4905" priority="19" rank="1"/>
  </conditionalFormatting>
  <conditionalFormatting sqref="E151:O151">
    <cfRule type="top10" dxfId="4904" priority="18" rank="1"/>
  </conditionalFormatting>
  <conditionalFormatting sqref="E153:O153">
    <cfRule type="top10" dxfId="4903" priority="17" rank="1"/>
  </conditionalFormatting>
  <conditionalFormatting sqref="E155:O155">
    <cfRule type="top10" dxfId="4902" priority="16" rank="1"/>
  </conditionalFormatting>
  <conditionalFormatting sqref="E157:O157">
    <cfRule type="top10" dxfId="4901" priority="15" rank="1"/>
  </conditionalFormatting>
  <conditionalFormatting sqref="E159:O159">
    <cfRule type="top10" dxfId="4900" priority="14" rank="1"/>
  </conditionalFormatting>
  <conditionalFormatting sqref="E161:O161">
    <cfRule type="top10" dxfId="4899" priority="13" rank="1"/>
  </conditionalFormatting>
  <conditionalFormatting sqref="E163:O163">
    <cfRule type="top10" dxfId="4898" priority="12" rank="1"/>
  </conditionalFormatting>
  <conditionalFormatting sqref="E165:O165">
    <cfRule type="top10" dxfId="4897" priority="11" rank="1"/>
  </conditionalFormatting>
  <conditionalFormatting sqref="E167:O167">
    <cfRule type="top10" dxfId="4896" priority="10" rank="1"/>
  </conditionalFormatting>
  <conditionalFormatting sqref="E169:O169">
    <cfRule type="top10" dxfId="4895" priority="9" rank="1"/>
  </conditionalFormatting>
  <conditionalFormatting sqref="E171:O171">
    <cfRule type="top10" dxfId="4894" priority="8" rank="1"/>
  </conditionalFormatting>
  <conditionalFormatting sqref="E173:O173">
    <cfRule type="top10" dxfId="4893" priority="7" rank="1"/>
  </conditionalFormatting>
  <conditionalFormatting sqref="E175:O175">
    <cfRule type="top10" dxfId="4892" priority="6" rank="1"/>
  </conditionalFormatting>
  <conditionalFormatting sqref="E177:O177">
    <cfRule type="top10" dxfId="4891" priority="5" rank="1"/>
  </conditionalFormatting>
  <conditionalFormatting sqref="E179:O179">
    <cfRule type="top10" dxfId="4890" priority="4" rank="1"/>
  </conditionalFormatting>
  <conditionalFormatting sqref="E181:O181">
    <cfRule type="top10" dxfId="4889" priority="3" rank="1"/>
  </conditionalFormatting>
  <conditionalFormatting sqref="E183:O183">
    <cfRule type="top10" dxfId="4888" priority="2" rank="1"/>
  </conditionalFormatting>
  <conditionalFormatting sqref="E185:O185">
    <cfRule type="top10" dxfId="488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313</v>
      </c>
    </row>
    <row r="3" spans="1:11" ht="15" customHeight="1">
      <c r="B3" s="4"/>
    </row>
    <row r="4" spans="1:11" ht="15" customHeight="1">
      <c r="B4" s="4" t="s">
        <v>69</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240</v>
      </c>
      <c r="F7" s="14" t="s">
        <v>241</v>
      </c>
      <c r="G7" s="14" t="s">
        <v>242</v>
      </c>
      <c r="H7" s="14" t="s">
        <v>243</v>
      </c>
      <c r="I7" s="14" t="s">
        <v>244</v>
      </c>
      <c r="J7" s="14" t="s">
        <v>245</v>
      </c>
      <c r="K7" s="14" t="s">
        <v>103</v>
      </c>
    </row>
    <row r="8" spans="1:11" ht="15.95" customHeight="1" thickTop="1">
      <c r="B8" s="48" t="s">
        <v>300</v>
      </c>
      <c r="C8" s="49"/>
      <c r="D8" s="15">
        <v>16158</v>
      </c>
      <c r="E8" s="16">
        <v>10600</v>
      </c>
      <c r="F8" s="17">
        <v>3750</v>
      </c>
      <c r="G8" s="17">
        <v>2200</v>
      </c>
      <c r="H8" s="17">
        <v>4578</v>
      </c>
      <c r="I8" s="17">
        <v>4559</v>
      </c>
      <c r="J8" s="17">
        <v>4857</v>
      </c>
      <c r="K8" s="17">
        <v>1950</v>
      </c>
    </row>
    <row r="9" spans="1:11" ht="15.95" customHeight="1">
      <c r="B9" s="50"/>
      <c r="C9" s="51"/>
      <c r="D9" s="18">
        <v>1</v>
      </c>
      <c r="E9" s="32">
        <v>0.65602178487436569</v>
      </c>
      <c r="F9" s="33">
        <v>0.23208317861121425</v>
      </c>
      <c r="G9" s="33">
        <v>0.13615546478524571</v>
      </c>
      <c r="H9" s="33">
        <v>0.28332714444857038</v>
      </c>
      <c r="I9" s="33">
        <v>0.28215125634360688</v>
      </c>
      <c r="J9" s="33">
        <v>0.30059413293724468</v>
      </c>
      <c r="K9" s="33">
        <v>0.12068325287783141</v>
      </c>
    </row>
    <row r="10" spans="1:11" ht="15.95" customHeight="1">
      <c r="B10" s="57" t="s">
        <v>316</v>
      </c>
      <c r="C10" s="52" t="s">
        <v>221</v>
      </c>
      <c r="D10" s="34">
        <v>12243</v>
      </c>
      <c r="E10" s="35">
        <v>9014</v>
      </c>
      <c r="F10" s="36">
        <v>3183</v>
      </c>
      <c r="G10" s="36">
        <v>1796</v>
      </c>
      <c r="H10" s="36">
        <v>3730</v>
      </c>
      <c r="I10" s="36">
        <v>3612</v>
      </c>
      <c r="J10" s="36">
        <v>3817</v>
      </c>
      <c r="K10" s="36">
        <v>606</v>
      </c>
    </row>
    <row r="11" spans="1:11" ht="15.95" customHeight="1">
      <c r="B11" s="58"/>
      <c r="C11" s="53"/>
      <c r="D11" s="18">
        <v>1</v>
      </c>
      <c r="E11" s="19">
        <v>0.73625745323858527</v>
      </c>
      <c r="F11" s="20">
        <v>0.25998529772114676</v>
      </c>
      <c r="G11" s="20">
        <v>0.14669607122437311</v>
      </c>
      <c r="H11" s="20">
        <v>0.30466388956954993</v>
      </c>
      <c r="I11" s="20">
        <v>0.29502572898799312</v>
      </c>
      <c r="J11" s="20">
        <v>0.31176999101527403</v>
      </c>
      <c r="K11" s="20">
        <v>4.9497672139181575E-2</v>
      </c>
    </row>
    <row r="12" spans="1:11" ht="15.95" customHeight="1">
      <c r="B12" s="58"/>
      <c r="C12" s="60" t="s">
        <v>222</v>
      </c>
      <c r="D12" s="21">
        <v>151</v>
      </c>
      <c r="E12" s="22">
        <v>99</v>
      </c>
      <c r="F12" s="23">
        <v>27</v>
      </c>
      <c r="G12" s="23">
        <v>32</v>
      </c>
      <c r="H12" s="23">
        <v>43</v>
      </c>
      <c r="I12" s="23">
        <v>49</v>
      </c>
      <c r="J12" s="23">
        <v>39</v>
      </c>
      <c r="K12" s="23">
        <v>12</v>
      </c>
    </row>
    <row r="13" spans="1:11" ht="15.95" customHeight="1">
      <c r="B13" s="58"/>
      <c r="C13" s="61"/>
      <c r="D13" s="24">
        <v>1</v>
      </c>
      <c r="E13" s="19">
        <v>0.6556291390728477</v>
      </c>
      <c r="F13" s="20">
        <v>0.17880794701986755</v>
      </c>
      <c r="G13" s="20">
        <v>0.2119205298013245</v>
      </c>
      <c r="H13" s="20">
        <v>0.28476821192052981</v>
      </c>
      <c r="I13" s="20">
        <v>0.32450331125827814</v>
      </c>
      <c r="J13" s="20">
        <v>0.25827814569536423</v>
      </c>
      <c r="K13" s="20">
        <v>7.9470198675496692E-2</v>
      </c>
    </row>
    <row r="14" spans="1:11" ht="15.95" customHeight="1">
      <c r="B14" s="58"/>
      <c r="C14" s="60" t="s">
        <v>223</v>
      </c>
      <c r="D14" s="21">
        <v>20</v>
      </c>
      <c r="E14" s="22">
        <v>13</v>
      </c>
      <c r="F14" s="23">
        <v>7</v>
      </c>
      <c r="G14" s="23">
        <v>2</v>
      </c>
      <c r="H14" s="23">
        <v>7</v>
      </c>
      <c r="I14" s="23">
        <v>8</v>
      </c>
      <c r="J14" s="23">
        <v>8</v>
      </c>
      <c r="K14" s="23">
        <v>1</v>
      </c>
    </row>
    <row r="15" spans="1:11" ht="15.95" customHeight="1">
      <c r="B15" s="58"/>
      <c r="C15" s="61"/>
      <c r="D15" s="24">
        <v>1</v>
      </c>
      <c r="E15" s="19">
        <v>0.65</v>
      </c>
      <c r="F15" s="20">
        <v>0.35</v>
      </c>
      <c r="G15" s="20">
        <v>0.1</v>
      </c>
      <c r="H15" s="20">
        <v>0.35</v>
      </c>
      <c r="I15" s="20">
        <v>0.4</v>
      </c>
      <c r="J15" s="20">
        <v>0.4</v>
      </c>
      <c r="K15" s="20">
        <v>0.05</v>
      </c>
    </row>
    <row r="16" spans="1:11" ht="15.95" customHeight="1">
      <c r="B16" s="58"/>
      <c r="C16" s="54" t="s">
        <v>224</v>
      </c>
      <c r="D16" s="21">
        <v>183</v>
      </c>
      <c r="E16" s="22">
        <v>121</v>
      </c>
      <c r="F16" s="23">
        <v>61</v>
      </c>
      <c r="G16" s="23">
        <v>41</v>
      </c>
      <c r="H16" s="23">
        <v>48</v>
      </c>
      <c r="I16" s="23">
        <v>59</v>
      </c>
      <c r="J16" s="23">
        <v>45</v>
      </c>
      <c r="K16" s="23">
        <v>15</v>
      </c>
    </row>
    <row r="17" spans="1:11" ht="15.95" customHeight="1">
      <c r="B17" s="58"/>
      <c r="C17" s="53"/>
      <c r="D17" s="24">
        <v>1</v>
      </c>
      <c r="E17" s="19">
        <v>0.66120218579234968</v>
      </c>
      <c r="F17" s="20">
        <v>0.33333333333333331</v>
      </c>
      <c r="G17" s="20">
        <v>0.22404371584699453</v>
      </c>
      <c r="H17" s="20">
        <v>0.26229508196721313</v>
      </c>
      <c r="I17" s="20">
        <v>0.32240437158469948</v>
      </c>
      <c r="J17" s="20">
        <v>0.24590163934426229</v>
      </c>
      <c r="K17" s="20">
        <v>8.1967213114754092E-2</v>
      </c>
    </row>
    <row r="18" spans="1:11" ht="15.95" customHeight="1">
      <c r="B18" s="58"/>
      <c r="C18" s="54" t="s">
        <v>225</v>
      </c>
      <c r="D18" s="21">
        <v>94</v>
      </c>
      <c r="E18" s="22">
        <v>62</v>
      </c>
      <c r="F18" s="23">
        <v>18</v>
      </c>
      <c r="G18" s="23">
        <v>20</v>
      </c>
      <c r="H18" s="23">
        <v>35</v>
      </c>
      <c r="I18" s="23">
        <v>36</v>
      </c>
      <c r="J18" s="23">
        <v>25</v>
      </c>
      <c r="K18" s="23">
        <v>7</v>
      </c>
    </row>
    <row r="19" spans="1:11" ht="15.95" customHeight="1">
      <c r="B19" s="58"/>
      <c r="C19" s="53"/>
      <c r="D19" s="24">
        <v>1</v>
      </c>
      <c r="E19" s="19">
        <v>0.65957446808510634</v>
      </c>
      <c r="F19" s="20">
        <v>0.19148936170212766</v>
      </c>
      <c r="G19" s="20">
        <v>0.21276595744680851</v>
      </c>
      <c r="H19" s="20">
        <v>0.37234042553191488</v>
      </c>
      <c r="I19" s="20">
        <v>0.38297872340425532</v>
      </c>
      <c r="J19" s="20">
        <v>0.26595744680851063</v>
      </c>
      <c r="K19" s="20">
        <v>7.4468085106382975E-2</v>
      </c>
    </row>
    <row r="20" spans="1:11" ht="15.95" customHeight="1">
      <c r="B20" s="58"/>
      <c r="C20" s="54" t="s">
        <v>226</v>
      </c>
      <c r="D20" s="21">
        <v>215</v>
      </c>
      <c r="E20" s="22">
        <v>96</v>
      </c>
      <c r="F20" s="23">
        <v>50</v>
      </c>
      <c r="G20" s="23">
        <v>37</v>
      </c>
      <c r="H20" s="23">
        <v>68</v>
      </c>
      <c r="I20" s="23">
        <v>70</v>
      </c>
      <c r="J20" s="23">
        <v>90</v>
      </c>
      <c r="K20" s="23">
        <v>34</v>
      </c>
    </row>
    <row r="21" spans="1:11" ht="15.95" customHeight="1">
      <c r="B21" s="58"/>
      <c r="C21" s="53"/>
      <c r="D21" s="24">
        <v>1</v>
      </c>
      <c r="E21" s="19">
        <v>0.44651162790697674</v>
      </c>
      <c r="F21" s="20">
        <v>0.23255813953488372</v>
      </c>
      <c r="G21" s="20">
        <v>0.17209302325581396</v>
      </c>
      <c r="H21" s="20">
        <v>0.31627906976744186</v>
      </c>
      <c r="I21" s="20">
        <v>0.32558139534883723</v>
      </c>
      <c r="J21" s="20">
        <v>0.41860465116279072</v>
      </c>
      <c r="K21" s="20">
        <v>0.15813953488372093</v>
      </c>
    </row>
    <row r="22" spans="1:11" ht="15.95" customHeight="1">
      <c r="B22" s="58"/>
      <c r="C22" s="54" t="s">
        <v>227</v>
      </c>
      <c r="D22" s="21">
        <v>373</v>
      </c>
      <c r="E22" s="22">
        <v>222</v>
      </c>
      <c r="F22" s="23">
        <v>78</v>
      </c>
      <c r="G22" s="23">
        <v>53</v>
      </c>
      <c r="H22" s="23">
        <v>104</v>
      </c>
      <c r="I22" s="23">
        <v>133</v>
      </c>
      <c r="J22" s="23">
        <v>125</v>
      </c>
      <c r="K22" s="23">
        <v>31</v>
      </c>
    </row>
    <row r="23" spans="1:11" ht="15.95" customHeight="1">
      <c r="B23" s="58"/>
      <c r="C23" s="53"/>
      <c r="D23" s="24">
        <v>1</v>
      </c>
      <c r="E23" s="19">
        <v>0.5951742627345844</v>
      </c>
      <c r="F23" s="20">
        <v>0.20911528150134048</v>
      </c>
      <c r="G23" s="20">
        <v>0.14209115281501342</v>
      </c>
      <c r="H23" s="20">
        <v>0.27882037533512066</v>
      </c>
      <c r="I23" s="20">
        <v>0.35656836461126007</v>
      </c>
      <c r="J23" s="20">
        <v>0.33512064343163539</v>
      </c>
      <c r="K23" s="20">
        <v>8.3109919571045576E-2</v>
      </c>
    </row>
    <row r="24" spans="1:11" ht="15.95" customHeight="1">
      <c r="B24" s="58"/>
      <c r="C24" s="54" t="s">
        <v>228</v>
      </c>
      <c r="D24" s="21">
        <v>901</v>
      </c>
      <c r="E24" s="22">
        <v>474</v>
      </c>
      <c r="F24" s="23">
        <v>172</v>
      </c>
      <c r="G24" s="23">
        <v>115</v>
      </c>
      <c r="H24" s="23">
        <v>288</v>
      </c>
      <c r="I24" s="23">
        <v>330</v>
      </c>
      <c r="J24" s="23">
        <v>428</v>
      </c>
      <c r="K24" s="23">
        <v>74</v>
      </c>
    </row>
    <row r="25" spans="1:11" ht="15.95" customHeight="1">
      <c r="B25" s="58"/>
      <c r="C25" s="53"/>
      <c r="D25" s="24">
        <v>1</v>
      </c>
      <c r="E25" s="19">
        <v>0.52608213096559375</v>
      </c>
      <c r="F25" s="20">
        <v>0.19089900110987792</v>
      </c>
      <c r="G25" s="20">
        <v>0.12763596004439512</v>
      </c>
      <c r="H25" s="20">
        <v>0.31964483906770258</v>
      </c>
      <c r="I25" s="20">
        <v>0.36625971143174252</v>
      </c>
      <c r="J25" s="20">
        <v>0.47502774694783573</v>
      </c>
      <c r="K25" s="20">
        <v>8.2130965593784688E-2</v>
      </c>
    </row>
    <row r="26" spans="1:11" ht="15.95" customHeight="1">
      <c r="B26" s="58"/>
      <c r="C26" s="54" t="s">
        <v>106</v>
      </c>
      <c r="D26" s="21">
        <v>459</v>
      </c>
      <c r="E26" s="22">
        <v>217</v>
      </c>
      <c r="F26" s="23">
        <v>58</v>
      </c>
      <c r="G26" s="23">
        <v>40</v>
      </c>
      <c r="H26" s="23">
        <v>113</v>
      </c>
      <c r="I26" s="23">
        <v>116</v>
      </c>
      <c r="J26" s="23">
        <v>126</v>
      </c>
      <c r="K26" s="23">
        <v>100</v>
      </c>
    </row>
    <row r="27" spans="1:11" ht="15.95" customHeight="1">
      <c r="B27" s="58"/>
      <c r="C27" s="59"/>
      <c r="D27" s="18">
        <v>1</v>
      </c>
      <c r="E27" s="32">
        <v>0.47276688453159044</v>
      </c>
      <c r="F27" s="33">
        <v>0.12636165577342048</v>
      </c>
      <c r="G27" s="33">
        <v>8.714596949891068E-2</v>
      </c>
      <c r="H27" s="33">
        <v>0.24618736383442266</v>
      </c>
      <c r="I27" s="33">
        <v>0.25272331154684097</v>
      </c>
      <c r="J27" s="33">
        <v>0.27450980392156865</v>
      </c>
      <c r="K27" s="33">
        <v>0.2178649237472767</v>
      </c>
    </row>
    <row r="28" spans="1:11" ht="15.95" customHeight="1">
      <c r="A28" s="38"/>
      <c r="B28" s="41"/>
      <c r="C28" s="47"/>
      <c r="D28" s="42"/>
      <c r="E28" s="42"/>
      <c r="F28" s="42"/>
      <c r="G28" s="42"/>
      <c r="H28" s="42"/>
      <c r="I28" s="42"/>
      <c r="J28" s="42"/>
      <c r="K28" s="42"/>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4886" priority="90" rank="1"/>
  </conditionalFormatting>
  <conditionalFormatting sqref="E11:K11">
    <cfRule type="top10" dxfId="4885" priority="89" rank="1"/>
  </conditionalFormatting>
  <conditionalFormatting sqref="E13:K13">
    <cfRule type="top10" dxfId="4884" priority="88" rank="1"/>
  </conditionalFormatting>
  <conditionalFormatting sqref="E15:K15">
    <cfRule type="top10" dxfId="4883" priority="87" rank="1"/>
  </conditionalFormatting>
  <conditionalFormatting sqref="E17:K17">
    <cfRule type="top10" dxfId="4882" priority="86" rank="1"/>
  </conditionalFormatting>
  <conditionalFormatting sqref="E19:K19">
    <cfRule type="top10" dxfId="4881" priority="85" rank="1"/>
  </conditionalFormatting>
  <conditionalFormatting sqref="E21:K21">
    <cfRule type="top10" dxfId="4880" priority="84" rank="1"/>
  </conditionalFormatting>
  <conditionalFormatting sqref="E23:K23">
    <cfRule type="top10" dxfId="4879" priority="83" rank="1"/>
  </conditionalFormatting>
  <conditionalFormatting sqref="E25:K25">
    <cfRule type="top10" dxfId="4878" priority="82" rank="1"/>
  </conditionalFormatting>
  <conditionalFormatting sqref="E27:K27">
    <cfRule type="top10" dxfId="4877" priority="81" rank="1"/>
  </conditionalFormatting>
  <conditionalFormatting sqref="E29:K29">
    <cfRule type="top10" dxfId="4876" priority="79" rank="1"/>
  </conditionalFormatting>
  <conditionalFormatting sqref="E31:K31">
    <cfRule type="top10" dxfId="4875" priority="78" rank="1"/>
  </conditionalFormatting>
  <conditionalFormatting sqref="E33:K33">
    <cfRule type="top10" dxfId="4874" priority="77" rank="1"/>
  </conditionalFormatting>
  <conditionalFormatting sqref="E35:K35">
    <cfRule type="top10" dxfId="4873" priority="76" rank="1"/>
  </conditionalFormatting>
  <conditionalFormatting sqref="E37:K37">
    <cfRule type="top10" dxfId="4872" priority="75" rank="1"/>
  </conditionalFormatting>
  <conditionalFormatting sqref="E39:K39">
    <cfRule type="top10" dxfId="4871" priority="74" rank="1"/>
  </conditionalFormatting>
  <conditionalFormatting sqref="E41:K41">
    <cfRule type="top10" dxfId="4870" priority="73" rank="1"/>
  </conditionalFormatting>
  <conditionalFormatting sqref="E43:K43">
    <cfRule type="top10" dxfId="4869" priority="72" rank="1"/>
  </conditionalFormatting>
  <conditionalFormatting sqref="E45:K45">
    <cfRule type="top10" dxfId="4868" priority="71" rank="1"/>
  </conditionalFormatting>
  <conditionalFormatting sqref="E47:K47">
    <cfRule type="top10" dxfId="4867" priority="70" rank="1"/>
  </conditionalFormatting>
  <conditionalFormatting sqref="E49:K49">
    <cfRule type="top10" dxfId="4866" priority="69" rank="1"/>
  </conditionalFormatting>
  <conditionalFormatting sqref="E51:K51">
    <cfRule type="top10" dxfId="4865" priority="68" rank="1"/>
  </conditionalFormatting>
  <conditionalFormatting sqref="E53:K53">
    <cfRule type="top10" dxfId="4864" priority="67" rank="1"/>
  </conditionalFormatting>
  <conditionalFormatting sqref="E55:K55">
    <cfRule type="top10" dxfId="4863" priority="66" rank="1"/>
  </conditionalFormatting>
  <conditionalFormatting sqref="E57:K57">
    <cfRule type="top10" dxfId="4862" priority="65" rank="1"/>
  </conditionalFormatting>
  <conditionalFormatting sqref="E59:K59">
    <cfRule type="top10" dxfId="4861" priority="64" rank="1"/>
  </conditionalFormatting>
  <conditionalFormatting sqref="E61:K61">
    <cfRule type="top10" dxfId="4860" priority="63" rank="1"/>
  </conditionalFormatting>
  <conditionalFormatting sqref="E63:K63">
    <cfRule type="top10" dxfId="4859" priority="62" rank="1"/>
  </conditionalFormatting>
  <conditionalFormatting sqref="E65:K65">
    <cfRule type="top10" dxfId="4858" priority="61" rank="1"/>
  </conditionalFormatting>
  <conditionalFormatting sqref="E67:K67">
    <cfRule type="top10" dxfId="4857" priority="60" rank="1"/>
  </conditionalFormatting>
  <conditionalFormatting sqref="E69:K69">
    <cfRule type="top10" dxfId="4856" priority="59" rank="1"/>
  </conditionalFormatting>
  <conditionalFormatting sqref="E71:K71">
    <cfRule type="top10" dxfId="4855" priority="58" rank="1"/>
  </conditionalFormatting>
  <conditionalFormatting sqref="E73:K73">
    <cfRule type="top10" dxfId="4854" priority="57" rank="1"/>
  </conditionalFormatting>
  <conditionalFormatting sqref="E75:K75">
    <cfRule type="top10" dxfId="4853" priority="56" rank="1"/>
  </conditionalFormatting>
  <conditionalFormatting sqref="E77:K77">
    <cfRule type="top10" dxfId="4852" priority="55" rank="1"/>
  </conditionalFormatting>
  <conditionalFormatting sqref="E79:K79">
    <cfRule type="top10" dxfId="4851" priority="54" rank="1"/>
  </conditionalFormatting>
  <conditionalFormatting sqref="E81:K81">
    <cfRule type="top10" dxfId="4850" priority="53" rank="1"/>
  </conditionalFormatting>
  <conditionalFormatting sqref="E83:K83">
    <cfRule type="top10" dxfId="4849" priority="52" rank="1"/>
  </conditionalFormatting>
  <conditionalFormatting sqref="E85:K85">
    <cfRule type="top10" dxfId="4848" priority="51" rank="1"/>
  </conditionalFormatting>
  <conditionalFormatting sqref="E87:K87">
    <cfRule type="top10" dxfId="4847" priority="50" rank="1"/>
  </conditionalFormatting>
  <conditionalFormatting sqref="E89:K89">
    <cfRule type="top10" dxfId="4846" priority="49" rank="1"/>
  </conditionalFormatting>
  <conditionalFormatting sqref="E91:K91">
    <cfRule type="top10" dxfId="4845" priority="48" rank="1"/>
  </conditionalFormatting>
  <conditionalFormatting sqref="E93:K93">
    <cfRule type="top10" dxfId="4844" priority="47" rank="1"/>
  </conditionalFormatting>
  <conditionalFormatting sqref="E95:K95">
    <cfRule type="top10" dxfId="4843" priority="46" rank="1"/>
  </conditionalFormatting>
  <conditionalFormatting sqref="E97:K97">
    <cfRule type="top10" dxfId="4842" priority="45" rank="1"/>
  </conditionalFormatting>
  <conditionalFormatting sqref="E99:K99">
    <cfRule type="top10" dxfId="4841" priority="44" rank="1"/>
  </conditionalFormatting>
  <conditionalFormatting sqref="E101:K101">
    <cfRule type="top10" dxfId="4840" priority="43" rank="1"/>
  </conditionalFormatting>
  <conditionalFormatting sqref="E103:K103">
    <cfRule type="top10" dxfId="4839" priority="42" rank="1"/>
  </conditionalFormatting>
  <conditionalFormatting sqref="E105:K105">
    <cfRule type="top10" dxfId="4838" priority="41" rank="1"/>
  </conditionalFormatting>
  <conditionalFormatting sqref="E107:K107">
    <cfRule type="top10" dxfId="4837" priority="40" rank="1"/>
  </conditionalFormatting>
  <conditionalFormatting sqref="E109:K109">
    <cfRule type="top10" dxfId="4836" priority="39" rank="1"/>
  </conditionalFormatting>
  <conditionalFormatting sqref="E111:K111">
    <cfRule type="top10" dxfId="4835" priority="38" rank="1"/>
  </conditionalFormatting>
  <conditionalFormatting sqref="E113:K113">
    <cfRule type="top10" dxfId="4834" priority="37" rank="1"/>
  </conditionalFormatting>
  <conditionalFormatting sqref="E115:K115">
    <cfRule type="top10" dxfId="4833" priority="36" rank="1"/>
  </conditionalFormatting>
  <conditionalFormatting sqref="E117:K117">
    <cfRule type="top10" dxfId="4832" priority="35" rank="1"/>
  </conditionalFormatting>
  <conditionalFormatting sqref="E119:K119">
    <cfRule type="top10" dxfId="4831" priority="34" rank="1"/>
  </conditionalFormatting>
  <conditionalFormatting sqref="E121:K121">
    <cfRule type="top10" dxfId="4830" priority="33" rank="1"/>
  </conditionalFormatting>
  <conditionalFormatting sqref="E123:K123">
    <cfRule type="top10" dxfId="4829" priority="32" rank="1"/>
  </conditionalFormatting>
  <conditionalFormatting sqref="E125:K125">
    <cfRule type="top10" dxfId="4828" priority="31" rank="1"/>
  </conditionalFormatting>
  <conditionalFormatting sqref="E127:K127">
    <cfRule type="top10" dxfId="4827" priority="30" rank="1"/>
  </conditionalFormatting>
  <conditionalFormatting sqref="E129:K129">
    <cfRule type="top10" dxfId="4826" priority="29" rank="1"/>
  </conditionalFormatting>
  <conditionalFormatting sqref="E131:K131">
    <cfRule type="top10" dxfId="4825" priority="28" rank="1"/>
  </conditionalFormatting>
  <conditionalFormatting sqref="E133:K133">
    <cfRule type="top10" dxfId="4824" priority="27" rank="1"/>
  </conditionalFormatting>
  <conditionalFormatting sqref="E135:K135">
    <cfRule type="top10" dxfId="4823" priority="26" rank="1"/>
  </conditionalFormatting>
  <conditionalFormatting sqref="E137:K137">
    <cfRule type="top10" dxfId="4822" priority="25" rank="1"/>
  </conditionalFormatting>
  <conditionalFormatting sqref="E139:K139">
    <cfRule type="top10" dxfId="4821" priority="24" rank="1"/>
  </conditionalFormatting>
  <conditionalFormatting sqref="E141:K141">
    <cfRule type="top10" dxfId="4820" priority="23" rank="1"/>
  </conditionalFormatting>
  <conditionalFormatting sqref="E143:K143">
    <cfRule type="top10" dxfId="4819" priority="22" rank="1"/>
  </conditionalFormatting>
  <conditionalFormatting sqref="E145:K145">
    <cfRule type="top10" dxfId="4818" priority="21" rank="1"/>
  </conditionalFormatting>
  <conditionalFormatting sqref="E147:K147">
    <cfRule type="top10" dxfId="4817" priority="20" rank="1"/>
  </conditionalFormatting>
  <conditionalFormatting sqref="E149:K149">
    <cfRule type="top10" dxfId="4816" priority="19" rank="1"/>
  </conditionalFormatting>
  <conditionalFormatting sqref="E151:K151">
    <cfRule type="top10" dxfId="4815" priority="18" rank="1"/>
  </conditionalFormatting>
  <conditionalFormatting sqref="E153:K153">
    <cfRule type="top10" dxfId="4814" priority="17" rank="1"/>
  </conditionalFormatting>
  <conditionalFormatting sqref="E155:K155">
    <cfRule type="top10" dxfId="4813" priority="16" rank="1"/>
  </conditionalFormatting>
  <conditionalFormatting sqref="E157:K157">
    <cfRule type="top10" dxfId="4812" priority="15" rank="1"/>
  </conditionalFormatting>
  <conditionalFormatting sqref="E159:K159">
    <cfRule type="top10" dxfId="4811" priority="14" rank="1"/>
  </conditionalFormatting>
  <conditionalFormatting sqref="E161:K161">
    <cfRule type="top10" dxfId="4810" priority="13" rank="1"/>
  </conditionalFormatting>
  <conditionalFormatting sqref="E163:K163">
    <cfRule type="top10" dxfId="4809" priority="12" rank="1"/>
  </conditionalFormatting>
  <conditionalFormatting sqref="E165:K165">
    <cfRule type="top10" dxfId="4808" priority="11" rank="1"/>
  </conditionalFormatting>
  <conditionalFormatting sqref="E167:K167">
    <cfRule type="top10" dxfId="4807" priority="10" rank="1"/>
  </conditionalFormatting>
  <conditionalFormatting sqref="E169:K169">
    <cfRule type="top10" dxfId="4806" priority="9" rank="1"/>
  </conditionalFormatting>
  <conditionalFormatting sqref="E171:K171">
    <cfRule type="top10" dxfId="4805" priority="8" rank="1"/>
  </conditionalFormatting>
  <conditionalFormatting sqref="E173:K173">
    <cfRule type="top10" dxfId="4804" priority="7" rank="1"/>
  </conditionalFormatting>
  <conditionalFormatting sqref="E175:K175">
    <cfRule type="top10" dxfId="4803" priority="6" rank="1"/>
  </conditionalFormatting>
  <conditionalFormatting sqref="E177:K177">
    <cfRule type="top10" dxfId="4802" priority="5" rank="1"/>
  </conditionalFormatting>
  <conditionalFormatting sqref="E179:K179">
    <cfRule type="top10" dxfId="4801" priority="4" rank="1"/>
  </conditionalFormatting>
  <conditionalFormatting sqref="E181:K181">
    <cfRule type="top10" dxfId="4800" priority="3" rank="1"/>
  </conditionalFormatting>
  <conditionalFormatting sqref="E183:K183">
    <cfRule type="top10" dxfId="4799" priority="2" rank="1"/>
  </conditionalFormatting>
  <conditionalFormatting sqref="E185:K185">
    <cfRule type="top10" dxfId="479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8" width="8.625" style="4"/>
    <col min="9" max="16384" width="8.625" style="39"/>
  </cols>
  <sheetData>
    <row r="1" spans="1:8" ht="15" customHeight="1">
      <c r="A1" s="38"/>
      <c r="B1" s="37"/>
      <c r="C1" s="37"/>
      <c r="D1" s="37"/>
      <c r="E1" s="37"/>
      <c r="F1" s="37"/>
      <c r="G1" s="37"/>
      <c r="H1" s="37"/>
    </row>
    <row r="2" spans="1:8" ht="15" customHeight="1">
      <c r="B2" s="4" t="s">
        <v>313</v>
      </c>
    </row>
    <row r="3" spans="1:8" ht="15" customHeight="1">
      <c r="B3" s="4"/>
    </row>
    <row r="4" spans="1:8" ht="15" customHeight="1">
      <c r="B4" s="4" t="s">
        <v>70</v>
      </c>
    </row>
    <row r="5" spans="1:8" ht="15" customHeight="1">
      <c r="B5" s="4"/>
    </row>
    <row r="6" spans="1:8" ht="2.1" customHeight="1">
      <c r="B6" s="5"/>
      <c r="C6" s="6"/>
      <c r="D6" s="7"/>
      <c r="E6" s="8"/>
      <c r="F6" s="9"/>
      <c r="G6" s="9"/>
      <c r="H6" s="9"/>
    </row>
    <row r="7" spans="1:8" ht="117.95" customHeight="1" thickBot="1">
      <c r="A7" s="10"/>
      <c r="B7" s="11"/>
      <c r="C7" s="12" t="s">
        <v>298</v>
      </c>
      <c r="D7" s="13" t="s">
        <v>299</v>
      </c>
      <c r="E7" s="14" t="s">
        <v>246</v>
      </c>
      <c r="F7" s="14" t="s">
        <v>247</v>
      </c>
      <c r="G7" s="14" t="s">
        <v>248</v>
      </c>
      <c r="H7" s="14" t="s">
        <v>103</v>
      </c>
    </row>
    <row r="8" spans="1:8" ht="15.95" customHeight="1" thickTop="1">
      <c r="B8" s="48" t="s">
        <v>300</v>
      </c>
      <c r="C8" s="49"/>
      <c r="D8" s="15">
        <v>16158</v>
      </c>
      <c r="E8" s="16">
        <v>966</v>
      </c>
      <c r="F8" s="17">
        <v>5034</v>
      </c>
      <c r="G8" s="17">
        <v>8843</v>
      </c>
      <c r="H8" s="17">
        <v>1315</v>
      </c>
    </row>
    <row r="9" spans="1:8" ht="15.95" customHeight="1">
      <c r="B9" s="50"/>
      <c r="C9" s="51"/>
      <c r="D9" s="18">
        <v>1</v>
      </c>
      <c r="E9" s="32">
        <v>5.9784626810248792E-2</v>
      </c>
      <c r="F9" s="33">
        <v>0.31154845896769401</v>
      </c>
      <c r="G9" s="33">
        <v>0.54728307958905809</v>
      </c>
      <c r="H9" s="33">
        <v>8.1383834632999127E-2</v>
      </c>
    </row>
    <row r="10" spans="1:8" ht="15.95" customHeight="1">
      <c r="B10" s="57" t="s">
        <v>316</v>
      </c>
      <c r="C10" s="52" t="s">
        <v>221</v>
      </c>
      <c r="D10" s="34">
        <v>12243</v>
      </c>
      <c r="E10" s="35">
        <v>788</v>
      </c>
      <c r="F10" s="36">
        <v>4019</v>
      </c>
      <c r="G10" s="36">
        <v>7115</v>
      </c>
      <c r="H10" s="36">
        <v>321</v>
      </c>
    </row>
    <row r="11" spans="1:8" ht="15.95" customHeight="1">
      <c r="B11" s="58"/>
      <c r="C11" s="53"/>
      <c r="D11" s="18">
        <v>1</v>
      </c>
      <c r="E11" s="19">
        <v>6.4363309646328512E-2</v>
      </c>
      <c r="F11" s="20">
        <v>0.3282692150616679</v>
      </c>
      <c r="G11" s="20">
        <v>0.58114841133709061</v>
      </c>
      <c r="H11" s="20">
        <v>2.6219063954913011E-2</v>
      </c>
    </row>
    <row r="12" spans="1:8" ht="15.95" customHeight="1">
      <c r="B12" s="58"/>
      <c r="C12" s="60" t="s">
        <v>222</v>
      </c>
      <c r="D12" s="21">
        <v>151</v>
      </c>
      <c r="E12" s="22">
        <v>8</v>
      </c>
      <c r="F12" s="23">
        <v>51</v>
      </c>
      <c r="G12" s="23">
        <v>89</v>
      </c>
      <c r="H12" s="23">
        <v>3</v>
      </c>
    </row>
    <row r="13" spans="1:8" ht="15.95" customHeight="1">
      <c r="B13" s="58"/>
      <c r="C13" s="61"/>
      <c r="D13" s="24">
        <v>1</v>
      </c>
      <c r="E13" s="19">
        <v>5.2980132450331126E-2</v>
      </c>
      <c r="F13" s="20">
        <v>0.33774834437086093</v>
      </c>
      <c r="G13" s="20">
        <v>0.58940397350993379</v>
      </c>
      <c r="H13" s="20">
        <v>1.9867549668874173E-2</v>
      </c>
    </row>
    <row r="14" spans="1:8" ht="15.95" customHeight="1">
      <c r="B14" s="58"/>
      <c r="C14" s="60" t="s">
        <v>223</v>
      </c>
      <c r="D14" s="21">
        <v>20</v>
      </c>
      <c r="E14" s="22">
        <v>1</v>
      </c>
      <c r="F14" s="23">
        <v>5</v>
      </c>
      <c r="G14" s="23">
        <v>13</v>
      </c>
      <c r="H14" s="23">
        <v>1</v>
      </c>
    </row>
    <row r="15" spans="1:8" ht="15.95" customHeight="1">
      <c r="B15" s="58"/>
      <c r="C15" s="61"/>
      <c r="D15" s="24">
        <v>1</v>
      </c>
      <c r="E15" s="19">
        <v>0.05</v>
      </c>
      <c r="F15" s="20">
        <v>0.25</v>
      </c>
      <c r="G15" s="20">
        <v>0.65</v>
      </c>
      <c r="H15" s="20">
        <v>0.05</v>
      </c>
    </row>
    <row r="16" spans="1:8" ht="15.95" customHeight="1">
      <c r="B16" s="58"/>
      <c r="C16" s="54" t="s">
        <v>224</v>
      </c>
      <c r="D16" s="21">
        <v>183</v>
      </c>
      <c r="E16" s="22">
        <v>7</v>
      </c>
      <c r="F16" s="23">
        <v>65</v>
      </c>
      <c r="G16" s="23">
        <v>105</v>
      </c>
      <c r="H16" s="23">
        <v>6</v>
      </c>
    </row>
    <row r="17" spans="1:8" ht="15.95" customHeight="1">
      <c r="B17" s="58"/>
      <c r="C17" s="53"/>
      <c r="D17" s="24">
        <v>1</v>
      </c>
      <c r="E17" s="19">
        <v>3.825136612021858E-2</v>
      </c>
      <c r="F17" s="20">
        <v>0.3551912568306011</v>
      </c>
      <c r="G17" s="20">
        <v>0.57377049180327866</v>
      </c>
      <c r="H17" s="20">
        <v>3.2786885245901641E-2</v>
      </c>
    </row>
    <row r="18" spans="1:8" ht="15.95" customHeight="1">
      <c r="B18" s="58"/>
      <c r="C18" s="54" t="s">
        <v>225</v>
      </c>
      <c r="D18" s="21">
        <v>94</v>
      </c>
      <c r="E18" s="22">
        <v>5</v>
      </c>
      <c r="F18" s="23">
        <v>40</v>
      </c>
      <c r="G18" s="23">
        <v>48</v>
      </c>
      <c r="H18" s="23">
        <v>1</v>
      </c>
    </row>
    <row r="19" spans="1:8" ht="15.95" customHeight="1">
      <c r="B19" s="58"/>
      <c r="C19" s="53"/>
      <c r="D19" s="24">
        <v>1</v>
      </c>
      <c r="E19" s="19">
        <v>5.3191489361702128E-2</v>
      </c>
      <c r="F19" s="20">
        <v>0.42553191489361702</v>
      </c>
      <c r="G19" s="20">
        <v>0.51063829787234039</v>
      </c>
      <c r="H19" s="20">
        <v>1.0638297872340425E-2</v>
      </c>
    </row>
    <row r="20" spans="1:8" ht="15.95" customHeight="1">
      <c r="B20" s="58"/>
      <c r="C20" s="54" t="s">
        <v>226</v>
      </c>
      <c r="D20" s="21">
        <v>215</v>
      </c>
      <c r="E20" s="22">
        <v>11</v>
      </c>
      <c r="F20" s="23">
        <v>75</v>
      </c>
      <c r="G20" s="23">
        <v>114</v>
      </c>
      <c r="H20" s="23">
        <v>15</v>
      </c>
    </row>
    <row r="21" spans="1:8" ht="15.95" customHeight="1">
      <c r="B21" s="58"/>
      <c r="C21" s="53"/>
      <c r="D21" s="24">
        <v>1</v>
      </c>
      <c r="E21" s="19">
        <v>5.1162790697674418E-2</v>
      </c>
      <c r="F21" s="20">
        <v>0.34883720930232559</v>
      </c>
      <c r="G21" s="20">
        <v>0.53023255813953485</v>
      </c>
      <c r="H21" s="20">
        <v>6.9767441860465115E-2</v>
      </c>
    </row>
    <row r="22" spans="1:8" ht="15.95" customHeight="1">
      <c r="B22" s="58"/>
      <c r="C22" s="54" t="s">
        <v>227</v>
      </c>
      <c r="D22" s="21">
        <v>373</v>
      </c>
      <c r="E22" s="22">
        <v>25</v>
      </c>
      <c r="F22" s="23">
        <v>139</v>
      </c>
      <c r="G22" s="23">
        <v>199</v>
      </c>
      <c r="H22" s="23">
        <v>10</v>
      </c>
    </row>
    <row r="23" spans="1:8" ht="15.95" customHeight="1">
      <c r="B23" s="58"/>
      <c r="C23" s="53"/>
      <c r="D23" s="24">
        <v>1</v>
      </c>
      <c r="E23" s="19">
        <v>6.7024128686327081E-2</v>
      </c>
      <c r="F23" s="20">
        <v>0.37265415549597858</v>
      </c>
      <c r="G23" s="20">
        <v>0.53351206434316356</v>
      </c>
      <c r="H23" s="20">
        <v>2.6809651474530832E-2</v>
      </c>
    </row>
    <row r="24" spans="1:8" ht="15.95" customHeight="1">
      <c r="B24" s="58"/>
      <c r="C24" s="54" t="s">
        <v>228</v>
      </c>
      <c r="D24" s="21">
        <v>901</v>
      </c>
      <c r="E24" s="22">
        <v>57</v>
      </c>
      <c r="F24" s="23">
        <v>321</v>
      </c>
      <c r="G24" s="23">
        <v>486</v>
      </c>
      <c r="H24" s="23">
        <v>37</v>
      </c>
    </row>
    <row r="25" spans="1:8" ht="15.95" customHeight="1">
      <c r="B25" s="58"/>
      <c r="C25" s="53"/>
      <c r="D25" s="24">
        <v>1</v>
      </c>
      <c r="E25" s="19">
        <v>6.3263041065482792E-2</v>
      </c>
      <c r="F25" s="20">
        <v>0.35627081021087681</v>
      </c>
      <c r="G25" s="20">
        <v>0.53940066592674807</v>
      </c>
      <c r="H25" s="20">
        <v>4.1065482796892344E-2</v>
      </c>
    </row>
    <row r="26" spans="1:8" ht="15.95" customHeight="1">
      <c r="B26" s="58"/>
      <c r="C26" s="54" t="s">
        <v>106</v>
      </c>
      <c r="D26" s="21">
        <v>459</v>
      </c>
      <c r="E26" s="22">
        <v>24</v>
      </c>
      <c r="F26" s="23">
        <v>118</v>
      </c>
      <c r="G26" s="23">
        <v>294</v>
      </c>
      <c r="H26" s="23">
        <v>23</v>
      </c>
    </row>
    <row r="27" spans="1:8" ht="15.95" customHeight="1">
      <c r="B27" s="58"/>
      <c r="C27" s="59"/>
      <c r="D27" s="18">
        <v>1</v>
      </c>
      <c r="E27" s="32">
        <v>5.2287581699346407E-2</v>
      </c>
      <c r="F27" s="33">
        <v>0.2570806100217865</v>
      </c>
      <c r="G27" s="33">
        <v>0.64052287581699341</v>
      </c>
      <c r="H27" s="33">
        <v>5.0108932461873638E-2</v>
      </c>
    </row>
    <row r="28" spans="1:8" ht="15.95" customHeight="1">
      <c r="A28" s="38"/>
      <c r="B28" s="41"/>
      <c r="C28" s="47"/>
      <c r="D28" s="42"/>
      <c r="E28" s="42"/>
      <c r="F28" s="42"/>
      <c r="G28" s="42"/>
      <c r="H28" s="42"/>
    </row>
    <row r="29" spans="1:8" ht="15.95" hidden="1" customHeight="1">
      <c r="A29" s="38"/>
      <c r="B29" s="43"/>
      <c r="C29" s="46"/>
      <c r="D29" s="44"/>
      <c r="E29" s="44"/>
      <c r="F29" s="44"/>
      <c r="G29" s="44"/>
      <c r="H29" s="44"/>
    </row>
    <row r="30" spans="1:8" ht="15.95" hidden="1" customHeight="1">
      <c r="A30" s="38"/>
      <c r="B30" s="43"/>
      <c r="C30" s="46"/>
      <c r="D30" s="45"/>
      <c r="E30" s="45"/>
      <c r="F30" s="45"/>
      <c r="G30" s="45"/>
      <c r="H30" s="45"/>
    </row>
    <row r="31" spans="1:8" ht="15.95" hidden="1" customHeight="1">
      <c r="A31" s="38"/>
      <c r="B31" s="43"/>
      <c r="C31" s="46"/>
      <c r="D31" s="44"/>
      <c r="E31" s="44"/>
      <c r="F31" s="44"/>
      <c r="G31" s="44"/>
      <c r="H31" s="44"/>
    </row>
    <row r="32" spans="1:8" ht="15.95" hidden="1" customHeight="1">
      <c r="A32" s="38"/>
      <c r="B32" s="43"/>
      <c r="C32" s="46"/>
      <c r="D32" s="45"/>
      <c r="E32" s="45"/>
      <c r="F32" s="45"/>
      <c r="G32" s="45"/>
      <c r="H32" s="45"/>
    </row>
    <row r="33" spans="1:8" ht="15.95" hidden="1" customHeight="1">
      <c r="A33" s="38"/>
      <c r="B33" s="43"/>
      <c r="C33" s="46"/>
      <c r="D33" s="44"/>
      <c r="E33" s="44"/>
      <c r="F33" s="44"/>
      <c r="G33" s="44"/>
      <c r="H33" s="44"/>
    </row>
    <row r="34" spans="1:8" ht="15.95" hidden="1" customHeight="1">
      <c r="A34" s="38"/>
      <c r="B34" s="43"/>
      <c r="C34" s="46"/>
      <c r="D34" s="45"/>
      <c r="E34" s="45"/>
      <c r="F34" s="45"/>
      <c r="G34" s="45"/>
      <c r="H34" s="45"/>
    </row>
    <row r="35" spans="1:8" ht="15.95" hidden="1" customHeight="1">
      <c r="A35" s="38"/>
      <c r="B35" s="43"/>
      <c r="C35" s="46"/>
      <c r="D35" s="44"/>
      <c r="E35" s="44"/>
      <c r="F35" s="44"/>
      <c r="G35" s="44"/>
      <c r="H35" s="44"/>
    </row>
    <row r="36" spans="1:8" ht="15.95" hidden="1" customHeight="1">
      <c r="A36" s="38"/>
      <c r="B36" s="43"/>
      <c r="C36" s="46"/>
      <c r="D36" s="45"/>
      <c r="E36" s="45"/>
      <c r="F36" s="45"/>
      <c r="G36" s="45"/>
      <c r="H36" s="45"/>
    </row>
    <row r="37" spans="1:8" ht="15.95" hidden="1" customHeight="1">
      <c r="A37" s="38"/>
      <c r="B37" s="43"/>
      <c r="C37" s="46"/>
      <c r="D37" s="44"/>
      <c r="E37" s="44"/>
      <c r="F37" s="44"/>
      <c r="G37" s="44"/>
      <c r="H37" s="44"/>
    </row>
    <row r="38" spans="1:8" ht="15.95" hidden="1" customHeight="1">
      <c r="A38" s="38"/>
      <c r="B38" s="43"/>
      <c r="C38" s="46"/>
      <c r="D38" s="45"/>
      <c r="E38" s="45"/>
      <c r="F38" s="45"/>
      <c r="G38" s="45"/>
      <c r="H38" s="45"/>
    </row>
    <row r="39" spans="1:8" ht="15.95" hidden="1" customHeight="1">
      <c r="A39" s="38"/>
      <c r="B39" s="43"/>
      <c r="C39" s="46"/>
      <c r="D39" s="44"/>
      <c r="E39" s="44"/>
      <c r="F39" s="44"/>
      <c r="G39" s="44"/>
      <c r="H39" s="44"/>
    </row>
    <row r="40" spans="1:8" ht="15.95" hidden="1" customHeight="1">
      <c r="A40" s="38"/>
      <c r="B40" s="43"/>
      <c r="C40" s="46"/>
      <c r="D40" s="45"/>
      <c r="E40" s="45"/>
      <c r="F40" s="45"/>
      <c r="G40" s="45"/>
      <c r="H40" s="45"/>
    </row>
    <row r="41" spans="1:8" ht="15.95" hidden="1" customHeight="1">
      <c r="A41" s="38"/>
      <c r="B41" s="43"/>
      <c r="C41" s="46"/>
      <c r="D41" s="44"/>
      <c r="E41" s="44"/>
      <c r="F41" s="44"/>
      <c r="G41" s="44"/>
      <c r="H41" s="44"/>
    </row>
    <row r="42" spans="1:8" ht="15.95" hidden="1" customHeight="1">
      <c r="A42" s="38"/>
      <c r="B42" s="43"/>
      <c r="C42" s="46"/>
      <c r="D42" s="45"/>
      <c r="E42" s="45"/>
      <c r="F42" s="45"/>
      <c r="G42" s="45"/>
      <c r="H42" s="45"/>
    </row>
    <row r="43" spans="1:8" ht="15.95" hidden="1" customHeight="1">
      <c r="A43" s="38"/>
      <c r="B43" s="43"/>
      <c r="C43" s="46"/>
      <c r="D43" s="44"/>
      <c r="E43" s="44"/>
      <c r="F43" s="44"/>
      <c r="G43" s="44"/>
      <c r="H43" s="44"/>
    </row>
    <row r="44" spans="1:8" ht="15.95" hidden="1" customHeight="1">
      <c r="A44" s="38"/>
      <c r="B44" s="43"/>
      <c r="C44" s="46"/>
      <c r="D44" s="45"/>
      <c r="E44" s="45"/>
      <c r="F44" s="45"/>
      <c r="G44" s="45"/>
      <c r="H44" s="45"/>
    </row>
    <row r="45" spans="1:8" ht="15.95" hidden="1" customHeight="1">
      <c r="A45" s="38"/>
      <c r="B45" s="43"/>
      <c r="C45" s="46"/>
      <c r="D45" s="44"/>
      <c r="E45" s="44"/>
      <c r="F45" s="44"/>
      <c r="G45" s="44"/>
      <c r="H45" s="44"/>
    </row>
    <row r="46" spans="1:8" ht="15.95" hidden="1" customHeight="1">
      <c r="A46" s="38"/>
      <c r="B46" s="43"/>
      <c r="C46" s="46"/>
      <c r="D46" s="45"/>
      <c r="E46" s="45"/>
      <c r="F46" s="45"/>
      <c r="G46" s="45"/>
      <c r="H46" s="45"/>
    </row>
    <row r="47" spans="1:8" ht="15.95" hidden="1" customHeight="1">
      <c r="A47" s="38"/>
      <c r="B47" s="43"/>
      <c r="C47" s="46"/>
      <c r="D47" s="44"/>
      <c r="E47" s="44"/>
      <c r="F47" s="44"/>
      <c r="G47" s="44"/>
      <c r="H47" s="44"/>
    </row>
    <row r="48" spans="1:8" ht="15.95" hidden="1" customHeight="1">
      <c r="A48" s="38"/>
      <c r="B48" s="43"/>
      <c r="C48" s="46"/>
      <c r="D48" s="45"/>
      <c r="E48" s="45"/>
      <c r="F48" s="45"/>
      <c r="G48" s="45"/>
      <c r="H48" s="45"/>
    </row>
    <row r="49" spans="1:8" ht="15.95" hidden="1" customHeight="1">
      <c r="A49" s="38"/>
      <c r="B49" s="43"/>
      <c r="C49" s="46"/>
      <c r="D49" s="44"/>
      <c r="E49" s="44"/>
      <c r="F49" s="44"/>
      <c r="G49" s="44"/>
      <c r="H49" s="44"/>
    </row>
    <row r="50" spans="1:8" ht="15.95" hidden="1" customHeight="1">
      <c r="A50" s="38"/>
      <c r="B50" s="43"/>
      <c r="C50" s="46"/>
      <c r="D50" s="45"/>
      <c r="E50" s="45"/>
      <c r="F50" s="45"/>
      <c r="G50" s="45"/>
      <c r="H50" s="45"/>
    </row>
    <row r="51" spans="1:8" ht="15.95" hidden="1" customHeight="1">
      <c r="A51" s="38"/>
      <c r="B51" s="43"/>
      <c r="C51" s="46"/>
      <c r="D51" s="44"/>
      <c r="E51" s="44"/>
      <c r="F51" s="44"/>
      <c r="G51" s="44"/>
      <c r="H51" s="44"/>
    </row>
    <row r="52" spans="1:8" ht="15.95" hidden="1" customHeight="1">
      <c r="A52" s="38"/>
      <c r="B52" s="43"/>
      <c r="C52" s="46"/>
      <c r="D52" s="45"/>
      <c r="E52" s="45"/>
      <c r="F52" s="45"/>
      <c r="G52" s="45"/>
      <c r="H52" s="45"/>
    </row>
    <row r="53" spans="1:8" ht="15.95" hidden="1" customHeight="1">
      <c r="A53" s="38"/>
      <c r="B53" s="43"/>
      <c r="C53" s="46"/>
      <c r="D53" s="44"/>
      <c r="E53" s="44"/>
      <c r="F53" s="44"/>
      <c r="G53" s="44"/>
      <c r="H53" s="44"/>
    </row>
    <row r="54" spans="1:8" ht="15.95" hidden="1" customHeight="1">
      <c r="A54" s="38"/>
      <c r="B54" s="43"/>
      <c r="C54" s="46"/>
      <c r="D54" s="45"/>
      <c r="E54" s="45"/>
      <c r="F54" s="45"/>
      <c r="G54" s="45"/>
      <c r="H54" s="45"/>
    </row>
    <row r="55" spans="1:8" ht="15.95" hidden="1" customHeight="1">
      <c r="A55" s="38"/>
      <c r="B55" s="43"/>
      <c r="C55" s="46"/>
      <c r="D55" s="44"/>
      <c r="E55" s="44"/>
      <c r="F55" s="44"/>
      <c r="G55" s="44"/>
      <c r="H55" s="44"/>
    </row>
    <row r="56" spans="1:8" ht="15.95" hidden="1" customHeight="1">
      <c r="A56" s="38"/>
      <c r="B56" s="43"/>
      <c r="C56" s="46"/>
      <c r="D56" s="45"/>
      <c r="E56" s="45"/>
      <c r="F56" s="45"/>
      <c r="G56" s="45"/>
      <c r="H56" s="45"/>
    </row>
    <row r="57" spans="1:8" ht="15.95" hidden="1" customHeight="1">
      <c r="A57" s="38"/>
      <c r="B57" s="43"/>
      <c r="C57" s="46"/>
      <c r="D57" s="44"/>
      <c r="E57" s="44"/>
      <c r="F57" s="44"/>
      <c r="G57" s="44"/>
      <c r="H57" s="44"/>
    </row>
    <row r="58" spans="1:8" ht="15.95" hidden="1" customHeight="1">
      <c r="A58" s="38"/>
      <c r="B58" s="43"/>
      <c r="C58" s="46"/>
      <c r="D58" s="45"/>
      <c r="E58" s="45"/>
      <c r="F58" s="45"/>
      <c r="G58" s="45"/>
      <c r="H58" s="45"/>
    </row>
    <row r="59" spans="1:8" ht="15.95" hidden="1" customHeight="1">
      <c r="A59" s="38"/>
      <c r="B59" s="43"/>
      <c r="C59" s="46"/>
      <c r="D59" s="44"/>
      <c r="E59" s="44"/>
      <c r="F59" s="44"/>
      <c r="G59" s="44"/>
      <c r="H59" s="44"/>
    </row>
    <row r="60" spans="1:8" ht="15.95" hidden="1" customHeight="1">
      <c r="A60" s="38"/>
      <c r="B60" s="43"/>
      <c r="C60" s="46"/>
      <c r="D60" s="45"/>
      <c r="E60" s="45"/>
      <c r="F60" s="45"/>
      <c r="G60" s="45"/>
      <c r="H60" s="45"/>
    </row>
    <row r="61" spans="1:8" ht="15.95" hidden="1" customHeight="1">
      <c r="A61" s="38"/>
      <c r="B61" s="43"/>
      <c r="C61" s="46"/>
      <c r="D61" s="44"/>
      <c r="E61" s="44"/>
      <c r="F61" s="44"/>
      <c r="G61" s="44"/>
      <c r="H61" s="44"/>
    </row>
    <row r="62" spans="1:8" ht="15.95" hidden="1" customHeight="1">
      <c r="A62" s="38"/>
      <c r="B62" s="43"/>
      <c r="C62" s="46"/>
      <c r="D62" s="45"/>
      <c r="E62" s="45"/>
      <c r="F62" s="45"/>
      <c r="G62" s="45"/>
      <c r="H62" s="45"/>
    </row>
    <row r="63" spans="1:8" ht="15.95" hidden="1" customHeight="1">
      <c r="A63" s="38"/>
      <c r="B63" s="43"/>
      <c r="C63" s="46"/>
      <c r="D63" s="44"/>
      <c r="E63" s="44"/>
      <c r="F63" s="44"/>
      <c r="G63" s="44"/>
      <c r="H63" s="44"/>
    </row>
    <row r="64" spans="1:8" ht="15.95" hidden="1" customHeight="1">
      <c r="A64" s="38"/>
      <c r="B64" s="43"/>
      <c r="C64" s="46"/>
      <c r="D64" s="45"/>
      <c r="E64" s="45"/>
      <c r="F64" s="45"/>
      <c r="G64" s="45"/>
      <c r="H64" s="45"/>
    </row>
    <row r="65" spans="1:8" ht="15.95" hidden="1" customHeight="1">
      <c r="A65" s="38"/>
      <c r="B65" s="43"/>
      <c r="C65" s="46"/>
      <c r="D65" s="44"/>
      <c r="E65" s="44"/>
      <c r="F65" s="44"/>
      <c r="G65" s="44"/>
      <c r="H65" s="44"/>
    </row>
    <row r="66" spans="1:8" ht="15.95" hidden="1" customHeight="1">
      <c r="A66" s="38"/>
      <c r="B66" s="43"/>
      <c r="C66" s="46"/>
      <c r="D66" s="45"/>
      <c r="E66" s="45"/>
      <c r="F66" s="45"/>
      <c r="G66" s="45"/>
      <c r="H66" s="45"/>
    </row>
    <row r="67" spans="1:8" ht="15.95" hidden="1" customHeight="1">
      <c r="A67" s="38"/>
      <c r="B67" s="43"/>
      <c r="C67" s="46"/>
      <c r="D67" s="44"/>
      <c r="E67" s="44"/>
      <c r="F67" s="44"/>
      <c r="G67" s="44"/>
      <c r="H67" s="44"/>
    </row>
    <row r="68" spans="1:8" ht="15.95" hidden="1" customHeight="1">
      <c r="A68" s="38"/>
      <c r="B68" s="43"/>
      <c r="C68" s="46"/>
      <c r="D68" s="45"/>
      <c r="E68" s="45"/>
      <c r="F68" s="45"/>
      <c r="G68" s="45"/>
      <c r="H68" s="45"/>
    </row>
    <row r="69" spans="1:8" ht="15.95" hidden="1" customHeight="1">
      <c r="A69" s="38"/>
      <c r="B69" s="43"/>
      <c r="C69" s="46"/>
      <c r="D69" s="44"/>
      <c r="E69" s="44"/>
      <c r="F69" s="44"/>
      <c r="G69" s="44"/>
      <c r="H69" s="44"/>
    </row>
    <row r="70" spans="1:8" ht="15.95" hidden="1" customHeight="1">
      <c r="A70" s="38"/>
      <c r="B70" s="43"/>
      <c r="C70" s="46"/>
      <c r="D70" s="45"/>
      <c r="E70" s="45"/>
      <c r="F70" s="45"/>
      <c r="G70" s="45"/>
      <c r="H70" s="45"/>
    </row>
    <row r="71" spans="1:8" ht="15.95" hidden="1" customHeight="1">
      <c r="A71" s="38"/>
      <c r="B71" s="43"/>
      <c r="C71" s="46"/>
      <c r="D71" s="44"/>
      <c r="E71" s="44"/>
      <c r="F71" s="44"/>
      <c r="G71" s="44"/>
      <c r="H71" s="44"/>
    </row>
    <row r="72" spans="1:8" ht="15.95" hidden="1" customHeight="1">
      <c r="A72" s="38"/>
      <c r="B72" s="43"/>
      <c r="C72" s="46"/>
      <c r="D72" s="45"/>
      <c r="E72" s="45"/>
      <c r="F72" s="45"/>
      <c r="G72" s="45"/>
      <c r="H72" s="45"/>
    </row>
    <row r="73" spans="1:8" ht="15.95" hidden="1" customHeight="1">
      <c r="A73" s="38"/>
      <c r="B73" s="43"/>
      <c r="C73" s="46"/>
      <c r="D73" s="44"/>
      <c r="E73" s="44"/>
      <c r="F73" s="44"/>
      <c r="G73" s="44"/>
      <c r="H73" s="44"/>
    </row>
    <row r="74" spans="1:8" ht="15.95" hidden="1" customHeight="1">
      <c r="A74" s="38"/>
      <c r="B74" s="43"/>
      <c r="C74" s="46"/>
      <c r="D74" s="45"/>
      <c r="E74" s="45"/>
      <c r="F74" s="45"/>
      <c r="G74" s="45"/>
      <c r="H74" s="45"/>
    </row>
    <row r="75" spans="1:8" ht="15.95" hidden="1" customHeight="1">
      <c r="A75" s="38"/>
      <c r="B75" s="43"/>
      <c r="C75" s="46"/>
      <c r="D75" s="44"/>
      <c r="E75" s="44"/>
      <c r="F75" s="44"/>
      <c r="G75" s="44"/>
      <c r="H75" s="44"/>
    </row>
    <row r="76" spans="1:8" ht="15.95" hidden="1" customHeight="1">
      <c r="A76" s="38"/>
      <c r="B76" s="43"/>
      <c r="C76" s="46"/>
      <c r="D76" s="45"/>
      <c r="E76" s="45"/>
      <c r="F76" s="45"/>
      <c r="G76" s="45"/>
      <c r="H76" s="45"/>
    </row>
    <row r="77" spans="1:8" ht="15.95" hidden="1" customHeight="1">
      <c r="A77" s="38"/>
      <c r="B77" s="43"/>
      <c r="C77" s="46"/>
      <c r="D77" s="44"/>
      <c r="E77" s="44"/>
      <c r="F77" s="44"/>
      <c r="G77" s="44"/>
      <c r="H77" s="44"/>
    </row>
    <row r="78" spans="1:8" ht="15.95" hidden="1" customHeight="1">
      <c r="A78" s="38"/>
      <c r="B78" s="43"/>
      <c r="C78" s="46"/>
      <c r="D78" s="45"/>
      <c r="E78" s="45"/>
      <c r="F78" s="45"/>
      <c r="G78" s="45"/>
      <c r="H78" s="45"/>
    </row>
    <row r="79" spans="1:8" ht="15.95" hidden="1" customHeight="1">
      <c r="A79" s="38"/>
      <c r="B79" s="43"/>
      <c r="C79" s="46"/>
      <c r="D79" s="44"/>
      <c r="E79" s="44"/>
      <c r="F79" s="44"/>
      <c r="G79" s="44"/>
      <c r="H79" s="44"/>
    </row>
    <row r="80" spans="1:8" ht="15.95" hidden="1" customHeight="1">
      <c r="A80" s="38"/>
      <c r="B80" s="43"/>
      <c r="C80" s="46"/>
      <c r="D80" s="45"/>
      <c r="E80" s="45"/>
      <c r="F80" s="45"/>
      <c r="G80" s="45"/>
      <c r="H80" s="45"/>
    </row>
    <row r="81" spans="1:8" ht="15.95" hidden="1" customHeight="1">
      <c r="A81" s="38"/>
      <c r="B81" s="43"/>
      <c r="C81" s="46"/>
      <c r="D81" s="44"/>
      <c r="E81" s="44"/>
      <c r="F81" s="44"/>
      <c r="G81" s="44"/>
      <c r="H81" s="44"/>
    </row>
    <row r="82" spans="1:8" ht="15.95" hidden="1" customHeight="1">
      <c r="A82" s="38"/>
      <c r="B82" s="43"/>
      <c r="C82" s="46"/>
      <c r="D82" s="45"/>
      <c r="E82" s="45"/>
      <c r="F82" s="45"/>
      <c r="G82" s="45"/>
      <c r="H82" s="45"/>
    </row>
    <row r="83" spans="1:8" ht="15.95" hidden="1" customHeight="1">
      <c r="A83" s="38"/>
      <c r="B83" s="43"/>
      <c r="C83" s="46"/>
      <c r="D83" s="44"/>
      <c r="E83" s="44"/>
      <c r="F83" s="44"/>
      <c r="G83" s="44"/>
      <c r="H83" s="44"/>
    </row>
    <row r="84" spans="1:8" ht="15.95" hidden="1" customHeight="1">
      <c r="A84" s="38"/>
      <c r="B84" s="43"/>
      <c r="C84" s="46"/>
      <c r="D84" s="45"/>
      <c r="E84" s="45"/>
      <c r="F84" s="45"/>
      <c r="G84" s="45"/>
      <c r="H84" s="45"/>
    </row>
    <row r="85" spans="1:8" ht="15.95" hidden="1" customHeight="1">
      <c r="A85" s="38"/>
      <c r="B85" s="43"/>
      <c r="C85" s="46"/>
      <c r="D85" s="44"/>
      <c r="E85" s="44"/>
      <c r="F85" s="44"/>
      <c r="G85" s="44"/>
      <c r="H85" s="44"/>
    </row>
    <row r="86" spans="1:8" ht="15.95" hidden="1" customHeight="1">
      <c r="A86" s="38"/>
      <c r="B86" s="43"/>
      <c r="C86" s="46"/>
      <c r="D86" s="45"/>
      <c r="E86" s="45"/>
      <c r="F86" s="45"/>
      <c r="G86" s="45"/>
      <c r="H86" s="45"/>
    </row>
    <row r="87" spans="1:8" ht="15.95" hidden="1" customHeight="1">
      <c r="A87" s="38"/>
      <c r="B87" s="43"/>
      <c r="C87" s="46"/>
      <c r="D87" s="44"/>
      <c r="E87" s="44"/>
      <c r="F87" s="44"/>
      <c r="G87" s="44"/>
      <c r="H87" s="44"/>
    </row>
    <row r="88" spans="1:8" ht="15.95" hidden="1" customHeight="1">
      <c r="A88" s="38"/>
      <c r="B88" s="43"/>
      <c r="C88" s="46"/>
      <c r="D88" s="45"/>
      <c r="E88" s="45"/>
      <c r="F88" s="45"/>
      <c r="G88" s="45"/>
      <c r="H88" s="45"/>
    </row>
    <row r="89" spans="1:8" ht="15.95" hidden="1" customHeight="1">
      <c r="A89" s="38"/>
      <c r="B89" s="43"/>
      <c r="C89" s="46"/>
      <c r="D89" s="44"/>
      <c r="E89" s="44"/>
      <c r="F89" s="44"/>
      <c r="G89" s="44"/>
      <c r="H89" s="44"/>
    </row>
    <row r="90" spans="1:8" ht="15.95" hidden="1" customHeight="1">
      <c r="A90" s="38"/>
      <c r="B90" s="43"/>
      <c r="C90" s="46"/>
      <c r="D90" s="45"/>
      <c r="E90" s="45"/>
      <c r="F90" s="45"/>
      <c r="G90" s="45"/>
      <c r="H90" s="45"/>
    </row>
    <row r="91" spans="1:8" ht="15.95" hidden="1" customHeight="1">
      <c r="A91" s="38"/>
      <c r="B91" s="43"/>
      <c r="C91" s="46"/>
      <c r="D91" s="44"/>
      <c r="E91" s="44"/>
      <c r="F91" s="44"/>
      <c r="G91" s="44"/>
      <c r="H91" s="44"/>
    </row>
    <row r="92" spans="1:8" ht="15.95" hidden="1" customHeight="1">
      <c r="A92" s="38"/>
      <c r="B92" s="43"/>
      <c r="C92" s="46"/>
      <c r="D92" s="45"/>
      <c r="E92" s="45"/>
      <c r="F92" s="45"/>
      <c r="G92" s="45"/>
      <c r="H92" s="45"/>
    </row>
    <row r="93" spans="1:8" ht="15.95" hidden="1" customHeight="1">
      <c r="A93" s="38"/>
      <c r="B93" s="43"/>
      <c r="C93" s="46"/>
      <c r="D93" s="44"/>
      <c r="E93" s="44"/>
      <c r="F93" s="44"/>
      <c r="G93" s="44"/>
      <c r="H93" s="44"/>
    </row>
    <row r="94" spans="1:8" ht="15.95" hidden="1" customHeight="1">
      <c r="A94" s="38"/>
      <c r="B94" s="43"/>
      <c r="C94" s="46"/>
      <c r="D94" s="45"/>
      <c r="E94" s="45"/>
      <c r="F94" s="45"/>
      <c r="G94" s="45"/>
      <c r="H94" s="45"/>
    </row>
    <row r="95" spans="1:8" ht="15.95" hidden="1" customHeight="1">
      <c r="A95" s="38"/>
      <c r="B95" s="43"/>
      <c r="C95" s="46"/>
      <c r="D95" s="44"/>
      <c r="E95" s="44"/>
      <c r="F95" s="44"/>
      <c r="G95" s="44"/>
      <c r="H95" s="44"/>
    </row>
    <row r="96" spans="1:8" ht="15.95" hidden="1" customHeight="1">
      <c r="A96" s="38"/>
      <c r="B96" s="43"/>
      <c r="C96" s="46"/>
      <c r="D96" s="45"/>
      <c r="E96" s="45"/>
      <c r="F96" s="45"/>
      <c r="G96" s="45"/>
      <c r="H96" s="45"/>
    </row>
    <row r="97" spans="1:8" ht="15.95" hidden="1" customHeight="1">
      <c r="A97" s="38"/>
      <c r="B97" s="43"/>
      <c r="C97" s="46"/>
      <c r="D97" s="44"/>
      <c r="E97" s="44"/>
      <c r="F97" s="44"/>
      <c r="G97" s="44"/>
      <c r="H97" s="44"/>
    </row>
    <row r="98" spans="1:8" ht="15.95" hidden="1" customHeight="1">
      <c r="A98" s="38"/>
      <c r="B98" s="43"/>
      <c r="C98" s="46"/>
      <c r="D98" s="45"/>
      <c r="E98" s="45"/>
      <c r="F98" s="45"/>
      <c r="G98" s="45"/>
      <c r="H98" s="45"/>
    </row>
    <row r="99" spans="1:8" ht="15.95" hidden="1" customHeight="1">
      <c r="A99" s="38"/>
      <c r="B99" s="43"/>
      <c r="C99" s="46"/>
      <c r="D99" s="44"/>
      <c r="E99" s="44"/>
      <c r="F99" s="44"/>
      <c r="G99" s="44"/>
      <c r="H99" s="44"/>
    </row>
    <row r="100" spans="1:8" ht="15.95" hidden="1" customHeight="1">
      <c r="A100" s="38"/>
      <c r="B100" s="43"/>
      <c r="C100" s="46"/>
      <c r="D100" s="45"/>
      <c r="E100" s="45"/>
      <c r="F100" s="45"/>
      <c r="G100" s="45"/>
      <c r="H100" s="45"/>
    </row>
    <row r="101" spans="1:8" ht="15.95" hidden="1" customHeight="1">
      <c r="A101" s="38"/>
      <c r="B101" s="43"/>
      <c r="C101" s="46"/>
      <c r="D101" s="44"/>
      <c r="E101" s="44"/>
      <c r="F101" s="44"/>
      <c r="G101" s="44"/>
      <c r="H101" s="44"/>
    </row>
    <row r="102" spans="1:8" ht="15.95" hidden="1" customHeight="1">
      <c r="A102" s="38"/>
      <c r="B102" s="43"/>
      <c r="C102" s="46"/>
      <c r="D102" s="45"/>
      <c r="E102" s="45"/>
      <c r="F102" s="45"/>
      <c r="G102" s="45"/>
      <c r="H102" s="45"/>
    </row>
    <row r="103" spans="1:8" ht="15.95" hidden="1" customHeight="1">
      <c r="A103" s="38"/>
      <c r="B103" s="43"/>
      <c r="C103" s="46"/>
      <c r="D103" s="44"/>
      <c r="E103" s="44"/>
      <c r="F103" s="44"/>
      <c r="G103" s="44"/>
      <c r="H103" s="44"/>
    </row>
    <row r="104" spans="1:8" ht="15.95" hidden="1" customHeight="1">
      <c r="A104" s="38"/>
      <c r="B104" s="43"/>
      <c r="C104" s="46"/>
      <c r="D104" s="45"/>
      <c r="E104" s="45"/>
      <c r="F104" s="45"/>
      <c r="G104" s="45"/>
      <c r="H104" s="45"/>
    </row>
    <row r="105" spans="1:8" ht="15.95" hidden="1" customHeight="1">
      <c r="A105" s="38"/>
      <c r="B105" s="43"/>
      <c r="C105" s="46"/>
      <c r="D105" s="44"/>
      <c r="E105" s="44"/>
      <c r="F105" s="44"/>
      <c r="G105" s="44"/>
      <c r="H105" s="44"/>
    </row>
    <row r="106" spans="1:8" ht="15.95" hidden="1" customHeight="1">
      <c r="A106" s="38"/>
      <c r="B106" s="43"/>
      <c r="C106" s="46"/>
      <c r="D106" s="45"/>
      <c r="E106" s="45"/>
      <c r="F106" s="45"/>
      <c r="G106" s="45"/>
      <c r="H106" s="45"/>
    </row>
    <row r="107" spans="1:8" ht="15.95" hidden="1" customHeight="1">
      <c r="A107" s="38"/>
      <c r="B107" s="43"/>
      <c r="C107" s="46"/>
      <c r="D107" s="44"/>
      <c r="E107" s="44"/>
      <c r="F107" s="44"/>
      <c r="G107" s="44"/>
      <c r="H107" s="44"/>
    </row>
    <row r="108" spans="1:8" ht="15.95" hidden="1" customHeight="1">
      <c r="A108" s="38"/>
      <c r="B108" s="43"/>
      <c r="C108" s="46"/>
      <c r="D108" s="45"/>
      <c r="E108" s="45"/>
      <c r="F108" s="45"/>
      <c r="G108" s="45"/>
      <c r="H108" s="45"/>
    </row>
    <row r="109" spans="1:8" ht="15.95" hidden="1" customHeight="1">
      <c r="A109" s="38"/>
      <c r="B109" s="43"/>
      <c r="C109" s="46"/>
      <c r="D109" s="44"/>
      <c r="E109" s="44"/>
      <c r="F109" s="44"/>
      <c r="G109" s="44"/>
      <c r="H109" s="44"/>
    </row>
    <row r="110" spans="1:8" ht="15.95" hidden="1" customHeight="1">
      <c r="A110" s="38"/>
      <c r="B110" s="43"/>
      <c r="C110" s="46"/>
      <c r="D110" s="45"/>
      <c r="E110" s="45"/>
      <c r="F110" s="45"/>
      <c r="G110" s="45"/>
      <c r="H110" s="45"/>
    </row>
    <row r="111" spans="1:8" ht="15.95" hidden="1" customHeight="1">
      <c r="A111" s="38"/>
      <c r="B111" s="43"/>
      <c r="C111" s="46"/>
      <c r="D111" s="44"/>
      <c r="E111" s="44"/>
      <c r="F111" s="44"/>
      <c r="G111" s="44"/>
      <c r="H111" s="44"/>
    </row>
    <row r="112" spans="1:8" ht="15.95" hidden="1" customHeight="1">
      <c r="A112" s="38"/>
      <c r="B112" s="43"/>
      <c r="C112" s="46"/>
      <c r="D112" s="45"/>
      <c r="E112" s="45"/>
      <c r="F112" s="45"/>
      <c r="G112" s="45"/>
      <c r="H112" s="45"/>
    </row>
    <row r="113" spans="1:8" ht="15.95" hidden="1" customHeight="1">
      <c r="A113" s="38"/>
      <c r="B113" s="43"/>
      <c r="C113" s="46"/>
      <c r="D113" s="44"/>
      <c r="E113" s="44"/>
      <c r="F113" s="44"/>
      <c r="G113" s="44"/>
      <c r="H113" s="44"/>
    </row>
    <row r="114" spans="1:8" ht="15.95" hidden="1" customHeight="1">
      <c r="A114" s="38"/>
      <c r="B114" s="43"/>
      <c r="C114" s="46"/>
      <c r="D114" s="45"/>
      <c r="E114" s="45"/>
      <c r="F114" s="45"/>
      <c r="G114" s="45"/>
      <c r="H114" s="45"/>
    </row>
    <row r="115" spans="1:8" ht="15.95" hidden="1" customHeight="1">
      <c r="A115" s="38"/>
      <c r="B115" s="43"/>
      <c r="C115" s="46"/>
      <c r="D115" s="44"/>
      <c r="E115" s="44"/>
      <c r="F115" s="44"/>
      <c r="G115" s="44"/>
      <c r="H115" s="44"/>
    </row>
    <row r="116" spans="1:8" ht="15.95" hidden="1" customHeight="1">
      <c r="A116" s="38"/>
      <c r="B116" s="43"/>
      <c r="C116" s="46"/>
      <c r="D116" s="45"/>
      <c r="E116" s="45"/>
      <c r="F116" s="45"/>
      <c r="G116" s="45"/>
      <c r="H116" s="45"/>
    </row>
    <row r="117" spans="1:8" ht="15.95" hidden="1" customHeight="1">
      <c r="A117" s="38"/>
      <c r="B117" s="43"/>
      <c r="C117" s="46"/>
      <c r="D117" s="44"/>
      <c r="E117" s="44"/>
      <c r="F117" s="44"/>
      <c r="G117" s="44"/>
      <c r="H117" s="44"/>
    </row>
    <row r="118" spans="1:8" ht="15.95" hidden="1" customHeight="1">
      <c r="A118" s="38"/>
      <c r="B118" s="43"/>
      <c r="C118" s="46"/>
      <c r="D118" s="45"/>
      <c r="E118" s="45"/>
      <c r="F118" s="45"/>
      <c r="G118" s="45"/>
      <c r="H118" s="45"/>
    </row>
    <row r="119" spans="1:8" ht="15.95" hidden="1" customHeight="1">
      <c r="A119" s="38"/>
      <c r="B119" s="43"/>
      <c r="C119" s="46"/>
      <c r="D119" s="44"/>
      <c r="E119" s="44"/>
      <c r="F119" s="44"/>
      <c r="G119" s="44"/>
      <c r="H119" s="44"/>
    </row>
    <row r="120" spans="1:8" ht="15.95" hidden="1" customHeight="1">
      <c r="A120" s="38"/>
      <c r="B120" s="43"/>
      <c r="C120" s="46"/>
      <c r="D120" s="45"/>
      <c r="E120" s="45"/>
      <c r="F120" s="45"/>
      <c r="G120" s="45"/>
      <c r="H120" s="45"/>
    </row>
    <row r="121" spans="1:8" ht="15.95" hidden="1" customHeight="1">
      <c r="A121" s="38"/>
      <c r="B121" s="43"/>
      <c r="C121" s="46"/>
      <c r="D121" s="44"/>
      <c r="E121" s="44"/>
      <c r="F121" s="44"/>
      <c r="G121" s="44"/>
      <c r="H121" s="44"/>
    </row>
    <row r="122" spans="1:8" ht="15.95" hidden="1" customHeight="1">
      <c r="A122" s="38"/>
      <c r="B122" s="43"/>
      <c r="C122" s="46"/>
      <c r="D122" s="45"/>
      <c r="E122" s="45"/>
      <c r="F122" s="45"/>
      <c r="G122" s="45"/>
      <c r="H122" s="45"/>
    </row>
    <row r="123" spans="1:8" ht="15.95" hidden="1" customHeight="1">
      <c r="A123" s="38"/>
      <c r="B123" s="43"/>
      <c r="C123" s="46"/>
      <c r="D123" s="44"/>
      <c r="E123" s="44"/>
      <c r="F123" s="44"/>
      <c r="G123" s="44"/>
      <c r="H123" s="44"/>
    </row>
    <row r="124" spans="1:8" ht="15.95" hidden="1" customHeight="1">
      <c r="A124" s="38"/>
      <c r="B124" s="43"/>
      <c r="C124" s="46"/>
      <c r="D124" s="45"/>
      <c r="E124" s="45"/>
      <c r="F124" s="45"/>
      <c r="G124" s="45"/>
      <c r="H124" s="45"/>
    </row>
    <row r="125" spans="1:8" ht="15.95" hidden="1" customHeight="1">
      <c r="A125" s="38"/>
      <c r="B125" s="43"/>
      <c r="C125" s="46"/>
      <c r="D125" s="44"/>
      <c r="E125" s="44"/>
      <c r="F125" s="44"/>
      <c r="G125" s="44"/>
      <c r="H125" s="44"/>
    </row>
    <row r="126" spans="1:8" ht="15.95" hidden="1" customHeight="1">
      <c r="A126" s="38"/>
      <c r="B126" s="43"/>
      <c r="C126" s="46"/>
      <c r="D126" s="45"/>
      <c r="E126" s="45"/>
      <c r="F126" s="45"/>
      <c r="G126" s="45"/>
      <c r="H126" s="45"/>
    </row>
    <row r="127" spans="1:8" ht="15.95" hidden="1" customHeight="1">
      <c r="A127" s="38"/>
      <c r="B127" s="43"/>
      <c r="C127" s="46"/>
      <c r="D127" s="44"/>
      <c r="E127" s="44"/>
      <c r="F127" s="44"/>
      <c r="G127" s="44"/>
      <c r="H127" s="44"/>
    </row>
    <row r="128" spans="1:8" ht="15.95" hidden="1" customHeight="1">
      <c r="A128" s="38"/>
      <c r="B128" s="43"/>
      <c r="C128" s="46"/>
      <c r="D128" s="45"/>
      <c r="E128" s="45"/>
      <c r="F128" s="45"/>
      <c r="G128" s="45"/>
      <c r="H128" s="45"/>
    </row>
    <row r="129" spans="1:8" ht="15.95" hidden="1" customHeight="1">
      <c r="A129" s="38"/>
      <c r="B129" s="43"/>
      <c r="C129" s="46"/>
      <c r="D129" s="44"/>
      <c r="E129" s="44"/>
      <c r="F129" s="44"/>
      <c r="G129" s="44"/>
      <c r="H129" s="44"/>
    </row>
    <row r="130" spans="1:8" ht="15.95" hidden="1" customHeight="1">
      <c r="A130" s="38"/>
      <c r="B130" s="43"/>
      <c r="C130" s="46"/>
      <c r="D130" s="45"/>
      <c r="E130" s="45"/>
      <c r="F130" s="45"/>
      <c r="G130" s="45"/>
      <c r="H130" s="45"/>
    </row>
    <row r="131" spans="1:8" ht="15.95" hidden="1" customHeight="1">
      <c r="A131" s="38"/>
      <c r="B131" s="43"/>
      <c r="C131" s="46"/>
      <c r="D131" s="44"/>
      <c r="E131" s="44"/>
      <c r="F131" s="44"/>
      <c r="G131" s="44"/>
      <c r="H131" s="44"/>
    </row>
    <row r="132" spans="1:8" ht="15.95" hidden="1" customHeight="1">
      <c r="A132" s="38"/>
      <c r="B132" s="43"/>
      <c r="C132" s="46"/>
      <c r="D132" s="45"/>
      <c r="E132" s="45"/>
      <c r="F132" s="45"/>
      <c r="G132" s="45"/>
      <c r="H132" s="45"/>
    </row>
    <row r="133" spans="1:8" ht="15.95" hidden="1" customHeight="1">
      <c r="A133" s="38"/>
      <c r="B133" s="43"/>
      <c r="C133" s="46"/>
      <c r="D133" s="44"/>
      <c r="E133" s="44"/>
      <c r="F133" s="44"/>
      <c r="G133" s="44"/>
      <c r="H133" s="44"/>
    </row>
    <row r="134" spans="1:8" ht="15.95" hidden="1" customHeight="1">
      <c r="A134" s="38"/>
      <c r="B134" s="43"/>
      <c r="C134" s="46"/>
      <c r="D134" s="45"/>
      <c r="E134" s="45"/>
      <c r="F134" s="45"/>
      <c r="G134" s="45"/>
      <c r="H134" s="45"/>
    </row>
    <row r="135" spans="1:8" ht="15.95" hidden="1" customHeight="1">
      <c r="A135" s="38"/>
      <c r="B135" s="43"/>
      <c r="C135" s="46"/>
      <c r="D135" s="44"/>
      <c r="E135" s="44"/>
      <c r="F135" s="44"/>
      <c r="G135" s="44"/>
      <c r="H135" s="44"/>
    </row>
    <row r="136" spans="1:8" ht="15.95" hidden="1" customHeight="1">
      <c r="A136" s="38"/>
      <c r="B136" s="43"/>
      <c r="C136" s="46"/>
      <c r="D136" s="45"/>
      <c r="E136" s="45"/>
      <c r="F136" s="45"/>
      <c r="G136" s="45"/>
      <c r="H136" s="45"/>
    </row>
    <row r="137" spans="1:8" ht="15.95" hidden="1" customHeight="1">
      <c r="A137" s="38"/>
      <c r="B137" s="43"/>
      <c r="C137" s="46"/>
      <c r="D137" s="44"/>
      <c r="E137" s="44"/>
      <c r="F137" s="44"/>
      <c r="G137" s="44"/>
      <c r="H137" s="44"/>
    </row>
    <row r="138" spans="1:8" ht="15.95" hidden="1" customHeight="1">
      <c r="A138" s="38"/>
      <c r="B138" s="43"/>
      <c r="C138" s="46"/>
      <c r="D138" s="45"/>
      <c r="E138" s="45"/>
      <c r="F138" s="45"/>
      <c r="G138" s="45"/>
      <c r="H138" s="45"/>
    </row>
    <row r="139" spans="1:8" ht="15.95" hidden="1" customHeight="1">
      <c r="A139" s="38"/>
      <c r="B139" s="43"/>
      <c r="C139" s="46"/>
      <c r="D139" s="44"/>
      <c r="E139" s="44"/>
      <c r="F139" s="44"/>
      <c r="G139" s="44"/>
      <c r="H139" s="44"/>
    </row>
    <row r="140" spans="1:8" ht="15.95" hidden="1" customHeight="1">
      <c r="A140" s="38"/>
      <c r="B140" s="43"/>
      <c r="C140" s="46"/>
      <c r="D140" s="45"/>
      <c r="E140" s="45"/>
      <c r="F140" s="45"/>
      <c r="G140" s="45"/>
      <c r="H140" s="45"/>
    </row>
    <row r="141" spans="1:8" ht="15.95" hidden="1" customHeight="1">
      <c r="A141" s="38"/>
      <c r="B141" s="43"/>
      <c r="C141" s="46"/>
      <c r="D141" s="44"/>
      <c r="E141" s="44"/>
      <c r="F141" s="44"/>
      <c r="G141" s="44"/>
      <c r="H141" s="44"/>
    </row>
    <row r="142" spans="1:8" ht="15.95" hidden="1" customHeight="1">
      <c r="A142" s="38"/>
      <c r="B142" s="43"/>
      <c r="C142" s="46"/>
      <c r="D142" s="45"/>
      <c r="E142" s="45"/>
      <c r="F142" s="45"/>
      <c r="G142" s="45"/>
      <c r="H142" s="45"/>
    </row>
    <row r="143" spans="1:8" ht="15.95" hidden="1" customHeight="1">
      <c r="A143" s="38"/>
      <c r="B143" s="43"/>
      <c r="C143" s="46"/>
      <c r="D143" s="44"/>
      <c r="E143" s="44"/>
      <c r="F143" s="44"/>
      <c r="G143" s="44"/>
      <c r="H143" s="44"/>
    </row>
    <row r="144" spans="1:8" ht="15.95" hidden="1" customHeight="1">
      <c r="A144" s="38"/>
      <c r="B144" s="43"/>
      <c r="C144" s="46"/>
      <c r="D144" s="45"/>
      <c r="E144" s="45"/>
      <c r="F144" s="45"/>
      <c r="G144" s="45"/>
      <c r="H144" s="45"/>
    </row>
    <row r="145" spans="1:8" ht="15.95" hidden="1" customHeight="1">
      <c r="A145" s="38"/>
      <c r="B145" s="43"/>
      <c r="C145" s="46"/>
      <c r="D145" s="44"/>
      <c r="E145" s="44"/>
      <c r="F145" s="44"/>
      <c r="G145" s="44"/>
      <c r="H145" s="44"/>
    </row>
    <row r="146" spans="1:8" ht="15.95" hidden="1" customHeight="1">
      <c r="A146" s="38"/>
      <c r="B146" s="43"/>
      <c r="C146" s="46"/>
      <c r="D146" s="45"/>
      <c r="E146" s="45"/>
      <c r="F146" s="45"/>
      <c r="G146" s="45"/>
      <c r="H146" s="45"/>
    </row>
    <row r="147" spans="1:8" ht="15.95" hidden="1" customHeight="1">
      <c r="A147" s="38"/>
      <c r="B147" s="43"/>
      <c r="C147" s="46"/>
      <c r="D147" s="44"/>
      <c r="E147" s="44"/>
      <c r="F147" s="44"/>
      <c r="G147" s="44"/>
      <c r="H147" s="44"/>
    </row>
    <row r="148" spans="1:8" ht="15.95" hidden="1" customHeight="1">
      <c r="A148" s="38"/>
      <c r="B148" s="43"/>
      <c r="C148" s="46"/>
      <c r="D148" s="45"/>
      <c r="E148" s="45"/>
      <c r="F148" s="45"/>
      <c r="G148" s="45"/>
      <c r="H148" s="45"/>
    </row>
    <row r="149" spans="1:8" ht="15.95" hidden="1" customHeight="1">
      <c r="A149" s="38"/>
      <c r="B149" s="43"/>
      <c r="C149" s="46"/>
      <c r="D149" s="44"/>
      <c r="E149" s="44"/>
      <c r="F149" s="44"/>
      <c r="G149" s="44"/>
      <c r="H149" s="44"/>
    </row>
    <row r="150" spans="1:8" ht="15.95" hidden="1" customHeight="1">
      <c r="A150" s="38"/>
      <c r="B150" s="43"/>
      <c r="C150" s="46"/>
      <c r="D150" s="45"/>
      <c r="E150" s="45"/>
      <c r="F150" s="45"/>
      <c r="G150" s="45"/>
      <c r="H150" s="45"/>
    </row>
    <row r="151" spans="1:8" ht="15.95" hidden="1" customHeight="1">
      <c r="A151" s="38"/>
      <c r="B151" s="43"/>
      <c r="C151" s="46"/>
      <c r="D151" s="44"/>
      <c r="E151" s="44"/>
      <c r="F151" s="44"/>
      <c r="G151" s="44"/>
      <c r="H151" s="44"/>
    </row>
    <row r="152" spans="1:8" ht="15.95" hidden="1" customHeight="1">
      <c r="A152" s="38"/>
      <c r="B152" s="43"/>
      <c r="C152" s="46"/>
      <c r="D152" s="45"/>
      <c r="E152" s="45"/>
      <c r="F152" s="45"/>
      <c r="G152" s="45"/>
      <c r="H152" s="45"/>
    </row>
    <row r="153" spans="1:8" ht="15.95" hidden="1" customHeight="1">
      <c r="A153" s="38"/>
      <c r="B153" s="43"/>
      <c r="C153" s="46"/>
      <c r="D153" s="44"/>
      <c r="E153" s="44"/>
      <c r="F153" s="44"/>
      <c r="G153" s="44"/>
      <c r="H153" s="44"/>
    </row>
    <row r="154" spans="1:8" ht="15.95" hidden="1" customHeight="1">
      <c r="A154" s="38"/>
      <c r="B154" s="43"/>
      <c r="C154" s="46"/>
      <c r="D154" s="45"/>
      <c r="E154" s="45"/>
      <c r="F154" s="45"/>
      <c r="G154" s="45"/>
      <c r="H154" s="45"/>
    </row>
    <row r="155" spans="1:8" ht="15.95" hidden="1" customHeight="1">
      <c r="A155" s="38"/>
      <c r="B155" s="43"/>
      <c r="C155" s="46"/>
      <c r="D155" s="44"/>
      <c r="E155" s="44"/>
      <c r="F155" s="44"/>
      <c r="G155" s="44"/>
      <c r="H155" s="44"/>
    </row>
    <row r="156" spans="1:8" ht="15.95" hidden="1" customHeight="1">
      <c r="A156" s="38"/>
      <c r="B156" s="43"/>
      <c r="C156" s="46"/>
      <c r="D156" s="45"/>
      <c r="E156" s="45"/>
      <c r="F156" s="45"/>
      <c r="G156" s="45"/>
      <c r="H156" s="45"/>
    </row>
    <row r="157" spans="1:8" ht="15.95" hidden="1" customHeight="1">
      <c r="A157" s="38"/>
      <c r="B157" s="43"/>
      <c r="C157" s="46"/>
      <c r="D157" s="44"/>
      <c r="E157" s="44"/>
      <c r="F157" s="44"/>
      <c r="G157" s="44"/>
      <c r="H157" s="44"/>
    </row>
    <row r="158" spans="1:8" ht="15.95" hidden="1" customHeight="1">
      <c r="A158" s="38"/>
      <c r="B158" s="43"/>
      <c r="C158" s="46"/>
      <c r="D158" s="45"/>
      <c r="E158" s="45"/>
      <c r="F158" s="45"/>
      <c r="G158" s="45"/>
      <c r="H158" s="45"/>
    </row>
    <row r="159" spans="1:8" ht="15.95" hidden="1" customHeight="1">
      <c r="A159" s="38"/>
      <c r="B159" s="43"/>
      <c r="C159" s="46"/>
      <c r="D159" s="44"/>
      <c r="E159" s="44"/>
      <c r="F159" s="44"/>
      <c r="G159" s="44"/>
      <c r="H159" s="44"/>
    </row>
    <row r="160" spans="1:8" ht="15.95" hidden="1" customHeight="1">
      <c r="A160" s="38"/>
      <c r="B160" s="43"/>
      <c r="C160" s="46"/>
      <c r="D160" s="45"/>
      <c r="E160" s="45"/>
      <c r="F160" s="45"/>
      <c r="G160" s="45"/>
      <c r="H160" s="45"/>
    </row>
    <row r="161" spans="1:8" ht="15.95" hidden="1" customHeight="1">
      <c r="A161" s="38"/>
      <c r="B161" s="43"/>
      <c r="C161" s="46"/>
      <c r="D161" s="44"/>
      <c r="E161" s="44"/>
      <c r="F161" s="44"/>
      <c r="G161" s="44"/>
      <c r="H161" s="44"/>
    </row>
    <row r="162" spans="1:8" ht="15.95" hidden="1" customHeight="1">
      <c r="A162" s="38"/>
      <c r="B162" s="43"/>
      <c r="C162" s="46"/>
      <c r="D162" s="45"/>
      <c r="E162" s="45"/>
      <c r="F162" s="45"/>
      <c r="G162" s="45"/>
      <c r="H162" s="45"/>
    </row>
    <row r="163" spans="1:8" ht="15.95" hidden="1" customHeight="1">
      <c r="A163" s="38"/>
      <c r="B163" s="43"/>
      <c r="C163" s="46"/>
      <c r="D163" s="44"/>
      <c r="E163" s="44"/>
      <c r="F163" s="44"/>
      <c r="G163" s="44"/>
      <c r="H163" s="44"/>
    </row>
    <row r="164" spans="1:8" ht="15.95" hidden="1" customHeight="1">
      <c r="A164" s="38"/>
      <c r="B164" s="43"/>
      <c r="C164" s="46"/>
      <c r="D164" s="45"/>
      <c r="E164" s="45"/>
      <c r="F164" s="45"/>
      <c r="G164" s="45"/>
      <c r="H164" s="45"/>
    </row>
    <row r="165" spans="1:8" ht="15.95" hidden="1" customHeight="1">
      <c r="A165" s="38"/>
      <c r="B165" s="43"/>
      <c r="C165" s="46"/>
      <c r="D165" s="44"/>
      <c r="E165" s="44"/>
      <c r="F165" s="44"/>
      <c r="G165" s="44"/>
      <c r="H165" s="44"/>
    </row>
    <row r="166" spans="1:8" ht="15.95" hidden="1" customHeight="1">
      <c r="A166" s="38"/>
      <c r="B166" s="43"/>
      <c r="C166" s="46"/>
      <c r="D166" s="45"/>
      <c r="E166" s="45"/>
      <c r="F166" s="45"/>
      <c r="G166" s="45"/>
      <c r="H166" s="45"/>
    </row>
    <row r="167" spans="1:8" ht="15.95" hidden="1" customHeight="1">
      <c r="A167" s="38"/>
      <c r="B167" s="43"/>
      <c r="C167" s="46"/>
      <c r="D167" s="44"/>
      <c r="E167" s="44"/>
      <c r="F167" s="44"/>
      <c r="G167" s="44"/>
      <c r="H167" s="44"/>
    </row>
    <row r="168" spans="1:8" ht="15.95" hidden="1" customHeight="1">
      <c r="A168" s="38"/>
      <c r="B168" s="43"/>
      <c r="C168" s="46"/>
      <c r="D168" s="45"/>
      <c r="E168" s="45"/>
      <c r="F168" s="45"/>
      <c r="G168" s="45"/>
      <c r="H168" s="45"/>
    </row>
    <row r="169" spans="1:8" ht="15.95" hidden="1" customHeight="1">
      <c r="A169" s="38"/>
      <c r="B169" s="43"/>
      <c r="C169" s="46"/>
      <c r="D169" s="44"/>
      <c r="E169" s="44"/>
      <c r="F169" s="44"/>
      <c r="G169" s="44"/>
      <c r="H169" s="44"/>
    </row>
    <row r="170" spans="1:8" ht="15.95" hidden="1" customHeight="1">
      <c r="A170" s="38"/>
      <c r="B170" s="43"/>
      <c r="C170" s="46"/>
      <c r="D170" s="45"/>
      <c r="E170" s="45"/>
      <c r="F170" s="45"/>
      <c r="G170" s="45"/>
      <c r="H170" s="45"/>
    </row>
    <row r="171" spans="1:8" ht="15.95" hidden="1" customHeight="1">
      <c r="A171" s="38"/>
      <c r="B171" s="43"/>
      <c r="C171" s="46"/>
      <c r="D171" s="44"/>
      <c r="E171" s="44"/>
      <c r="F171" s="44"/>
      <c r="G171" s="44"/>
      <c r="H171" s="44"/>
    </row>
    <row r="172" spans="1:8" ht="15.95" hidden="1" customHeight="1">
      <c r="A172" s="38"/>
      <c r="B172" s="43"/>
      <c r="C172" s="46"/>
      <c r="D172" s="45"/>
      <c r="E172" s="45"/>
      <c r="F172" s="45"/>
      <c r="G172" s="45"/>
      <c r="H172" s="45"/>
    </row>
    <row r="173" spans="1:8" ht="15.95" hidden="1" customHeight="1">
      <c r="A173" s="38"/>
      <c r="B173" s="43"/>
      <c r="C173" s="46"/>
      <c r="D173" s="44"/>
      <c r="E173" s="44"/>
      <c r="F173" s="44"/>
      <c r="G173" s="44"/>
      <c r="H173" s="44"/>
    </row>
    <row r="174" spans="1:8" ht="15.95" hidden="1" customHeight="1">
      <c r="A174" s="38"/>
      <c r="B174" s="43"/>
      <c r="C174" s="46"/>
      <c r="D174" s="45"/>
      <c r="E174" s="45"/>
      <c r="F174" s="45"/>
      <c r="G174" s="45"/>
      <c r="H174" s="45"/>
    </row>
    <row r="175" spans="1:8" ht="15.95" hidden="1" customHeight="1">
      <c r="A175" s="38"/>
      <c r="B175" s="43"/>
      <c r="C175" s="46"/>
      <c r="D175" s="44"/>
      <c r="E175" s="44"/>
      <c r="F175" s="44"/>
      <c r="G175" s="44"/>
      <c r="H175" s="44"/>
    </row>
    <row r="176" spans="1:8" ht="15.95" hidden="1" customHeight="1">
      <c r="A176" s="38"/>
      <c r="B176" s="43"/>
      <c r="C176" s="46"/>
      <c r="D176" s="45"/>
      <c r="E176" s="45"/>
      <c r="F176" s="45"/>
      <c r="G176" s="45"/>
      <c r="H176" s="45"/>
    </row>
    <row r="177" spans="1:8" ht="15.95" hidden="1" customHeight="1">
      <c r="A177" s="38"/>
      <c r="B177" s="43"/>
      <c r="C177" s="46"/>
      <c r="D177" s="44"/>
      <c r="E177" s="44"/>
      <c r="F177" s="44"/>
      <c r="G177" s="44"/>
      <c r="H177" s="44"/>
    </row>
    <row r="178" spans="1:8" ht="15.95" hidden="1" customHeight="1">
      <c r="A178" s="38"/>
      <c r="B178" s="43"/>
      <c r="C178" s="46"/>
      <c r="D178" s="45"/>
      <c r="E178" s="45"/>
      <c r="F178" s="45"/>
      <c r="G178" s="45"/>
      <c r="H178" s="45"/>
    </row>
    <row r="179" spans="1:8" ht="15.95" hidden="1" customHeight="1">
      <c r="A179" s="38"/>
      <c r="B179" s="43"/>
      <c r="C179" s="46"/>
      <c r="D179" s="44"/>
      <c r="E179" s="44"/>
      <c r="F179" s="44"/>
      <c r="G179" s="44"/>
      <c r="H179" s="44"/>
    </row>
    <row r="180" spans="1:8" ht="15.95" hidden="1" customHeight="1">
      <c r="A180" s="38"/>
      <c r="B180" s="43"/>
      <c r="C180" s="46"/>
      <c r="D180" s="45"/>
      <c r="E180" s="45"/>
      <c r="F180" s="45"/>
      <c r="G180" s="45"/>
      <c r="H180" s="45"/>
    </row>
    <row r="181" spans="1:8" ht="15.95" hidden="1" customHeight="1">
      <c r="A181" s="38"/>
      <c r="B181" s="43"/>
      <c r="C181" s="46"/>
      <c r="D181" s="44"/>
      <c r="E181" s="44"/>
      <c r="F181" s="44"/>
      <c r="G181" s="44"/>
      <c r="H181" s="44"/>
    </row>
    <row r="182" spans="1:8" ht="15.95" hidden="1" customHeight="1">
      <c r="A182" s="38"/>
      <c r="B182" s="43"/>
      <c r="C182" s="46"/>
      <c r="D182" s="45"/>
      <c r="E182" s="45"/>
      <c r="F182" s="45"/>
      <c r="G182" s="45"/>
      <c r="H182" s="45"/>
    </row>
    <row r="183" spans="1:8" ht="15.95" hidden="1" customHeight="1">
      <c r="A183" s="38"/>
      <c r="B183" s="43"/>
      <c r="C183" s="46"/>
      <c r="D183" s="44"/>
      <c r="E183" s="44"/>
      <c r="F183" s="44"/>
      <c r="G183" s="44"/>
      <c r="H183" s="44"/>
    </row>
    <row r="184" spans="1:8" ht="15.95" hidden="1" customHeight="1">
      <c r="A184" s="38"/>
      <c r="B184" s="43"/>
      <c r="C184" s="46"/>
      <c r="D184" s="45"/>
      <c r="E184" s="45"/>
      <c r="F184" s="45"/>
      <c r="G184" s="45"/>
      <c r="H184" s="45"/>
    </row>
    <row r="185" spans="1:8" ht="15.95" hidden="1" customHeight="1">
      <c r="A185" s="38"/>
      <c r="B185" s="43"/>
      <c r="C185" s="46"/>
      <c r="D185" s="44"/>
      <c r="E185" s="44"/>
      <c r="F185" s="44"/>
      <c r="G185" s="44"/>
      <c r="H185" s="44"/>
    </row>
    <row r="186" spans="1:8" ht="15" hidden="1" customHeight="1">
      <c r="A186" s="38"/>
      <c r="B186" s="40"/>
      <c r="C186" s="37"/>
      <c r="D186" s="37"/>
      <c r="E186" s="37"/>
      <c r="F186" s="37"/>
      <c r="G186" s="37"/>
      <c r="H186" s="37"/>
    </row>
    <row r="187" spans="1:8" ht="15" hidden="1" customHeight="1">
      <c r="A187" s="38"/>
      <c r="B187" s="40"/>
      <c r="C187" s="37"/>
      <c r="D187" s="37"/>
      <c r="E187" s="37"/>
      <c r="F187" s="37"/>
      <c r="G187" s="37"/>
      <c r="H187" s="37"/>
    </row>
    <row r="188" spans="1:8" ht="15" hidden="1" customHeight="1">
      <c r="A188" s="38"/>
      <c r="B188" s="40"/>
      <c r="C188" s="37"/>
      <c r="D188" s="37"/>
      <c r="E188" s="37"/>
      <c r="F188" s="37"/>
      <c r="G188" s="37"/>
      <c r="H188" s="37"/>
    </row>
    <row r="189" spans="1:8" ht="15" hidden="1" customHeight="1">
      <c r="A189" s="38"/>
      <c r="B189" s="40"/>
      <c r="C189" s="37"/>
      <c r="D189" s="37"/>
      <c r="E189" s="37"/>
      <c r="F189" s="37"/>
      <c r="G189" s="37"/>
      <c r="H189" s="37"/>
    </row>
    <row r="190" spans="1:8" ht="15" hidden="1" customHeight="1">
      <c r="A190" s="38"/>
      <c r="B190" s="40"/>
      <c r="C190" s="37"/>
      <c r="D190" s="37"/>
      <c r="E190" s="37"/>
      <c r="F190" s="37"/>
      <c r="G190" s="37"/>
      <c r="H190" s="37"/>
    </row>
    <row r="191" spans="1:8" ht="15" hidden="1" customHeight="1">
      <c r="A191" s="38"/>
      <c r="B191" s="40"/>
      <c r="C191" s="37"/>
      <c r="D191" s="37"/>
      <c r="E191" s="37"/>
      <c r="F191" s="37"/>
      <c r="G191" s="37"/>
      <c r="H191" s="37"/>
    </row>
    <row r="192" spans="1:8" ht="15" hidden="1" customHeight="1">
      <c r="A192" s="38"/>
      <c r="B192" s="40"/>
      <c r="C192" s="37"/>
      <c r="D192" s="37"/>
      <c r="E192" s="37"/>
      <c r="F192" s="37"/>
      <c r="G192" s="37"/>
      <c r="H192" s="37"/>
    </row>
    <row r="193" spans="1:8" ht="15" hidden="1" customHeight="1">
      <c r="A193" s="38"/>
      <c r="B193" s="40"/>
      <c r="C193" s="37"/>
      <c r="D193" s="37"/>
      <c r="E193" s="37"/>
      <c r="F193" s="37"/>
      <c r="G193" s="37"/>
      <c r="H193" s="37"/>
    </row>
    <row r="194" spans="1:8" ht="15" hidden="1" customHeight="1">
      <c r="A194" s="38"/>
      <c r="B194" s="40"/>
      <c r="C194" s="37"/>
      <c r="D194" s="37"/>
      <c r="E194" s="37"/>
      <c r="F194" s="37"/>
      <c r="G194" s="37"/>
      <c r="H194" s="37"/>
    </row>
    <row r="195" spans="1:8" ht="15" hidden="1" customHeight="1">
      <c r="A195" s="38"/>
      <c r="B195" s="40"/>
      <c r="C195" s="37"/>
      <c r="D195" s="37"/>
      <c r="E195" s="37"/>
      <c r="F195" s="37"/>
      <c r="G195" s="37"/>
      <c r="H195" s="37"/>
    </row>
    <row r="196" spans="1:8" ht="15" hidden="1" customHeight="1">
      <c r="A196" s="38"/>
      <c r="B196" s="40"/>
      <c r="C196" s="37"/>
      <c r="D196" s="37"/>
      <c r="E196" s="37"/>
      <c r="F196" s="37"/>
      <c r="G196" s="37"/>
      <c r="H196" s="37"/>
    </row>
    <row r="197" spans="1:8" ht="15" hidden="1" customHeight="1">
      <c r="A197" s="38"/>
      <c r="B197" s="40"/>
      <c r="C197" s="37"/>
      <c r="D197" s="37"/>
      <c r="E197" s="37"/>
      <c r="F197" s="37"/>
      <c r="G197" s="37"/>
      <c r="H197" s="37"/>
    </row>
    <row r="198" spans="1:8" ht="15" hidden="1" customHeight="1">
      <c r="A198" s="38"/>
      <c r="B198" s="40"/>
      <c r="C198" s="37"/>
      <c r="D198" s="37"/>
      <c r="E198" s="37"/>
      <c r="F198" s="37"/>
      <c r="G198" s="37"/>
      <c r="H198" s="37"/>
    </row>
    <row r="199" spans="1:8" ht="15" hidden="1" customHeight="1">
      <c r="A199" s="38"/>
      <c r="B199" s="40"/>
      <c r="C199" s="37"/>
      <c r="D199" s="37"/>
      <c r="E199" s="37"/>
      <c r="F199" s="37"/>
      <c r="G199" s="37"/>
      <c r="H199" s="37"/>
    </row>
    <row r="200" spans="1:8" ht="15" hidden="1" customHeight="1">
      <c r="A200" s="38"/>
      <c r="B200" s="40"/>
      <c r="C200" s="37"/>
      <c r="D200" s="37"/>
      <c r="E200" s="37"/>
      <c r="F200" s="37"/>
      <c r="G200" s="37"/>
      <c r="H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H9">
    <cfRule type="top10" dxfId="4797" priority="90" rank="1"/>
  </conditionalFormatting>
  <conditionalFormatting sqref="E11:H11">
    <cfRule type="top10" dxfId="4796" priority="89" rank="1"/>
  </conditionalFormatting>
  <conditionalFormatting sqref="E13:H13">
    <cfRule type="top10" dxfId="4795" priority="88" rank="1"/>
  </conditionalFormatting>
  <conditionalFormatting sqref="E15:H15">
    <cfRule type="top10" dxfId="4794" priority="87" rank="1"/>
  </conditionalFormatting>
  <conditionalFormatting sqref="E17:H17">
    <cfRule type="top10" dxfId="4793" priority="86" rank="1"/>
  </conditionalFormatting>
  <conditionalFormatting sqref="E19:H19">
    <cfRule type="top10" dxfId="4792" priority="85" rank="1"/>
  </conditionalFormatting>
  <conditionalFormatting sqref="E21:H21">
    <cfRule type="top10" dxfId="4791" priority="84" rank="1"/>
  </conditionalFormatting>
  <conditionalFormatting sqref="E23:H23">
    <cfRule type="top10" dxfId="4790" priority="83" rank="1"/>
  </conditionalFormatting>
  <conditionalFormatting sqref="E25:H25">
    <cfRule type="top10" dxfId="4789" priority="82" rank="1"/>
  </conditionalFormatting>
  <conditionalFormatting sqref="E27:H27">
    <cfRule type="top10" dxfId="4788" priority="81" rank="1"/>
  </conditionalFormatting>
  <conditionalFormatting sqref="E29:H29">
    <cfRule type="top10" dxfId="4787" priority="79" rank="1"/>
  </conditionalFormatting>
  <conditionalFormatting sqref="E31:H31">
    <cfRule type="top10" dxfId="4786" priority="78" rank="1"/>
  </conditionalFormatting>
  <conditionalFormatting sqref="E33:H33">
    <cfRule type="top10" dxfId="4785" priority="77" rank="1"/>
  </conditionalFormatting>
  <conditionalFormatting sqref="E35:H35">
    <cfRule type="top10" dxfId="4784" priority="76" rank="1"/>
  </conditionalFormatting>
  <conditionalFormatting sqref="E37:H37">
    <cfRule type="top10" dxfId="4783" priority="75" rank="1"/>
  </conditionalFormatting>
  <conditionalFormatting sqref="E39:H39">
    <cfRule type="top10" dxfId="4782" priority="74" rank="1"/>
  </conditionalFormatting>
  <conditionalFormatting sqref="E41:H41">
    <cfRule type="top10" dxfId="4781" priority="73" rank="1"/>
  </conditionalFormatting>
  <conditionalFormatting sqref="E43:H43">
    <cfRule type="top10" dxfId="4780" priority="72" rank="1"/>
  </conditionalFormatting>
  <conditionalFormatting sqref="E45:H45">
    <cfRule type="top10" dxfId="4779" priority="71" rank="1"/>
  </conditionalFormatting>
  <conditionalFormatting sqref="E47:H47">
    <cfRule type="top10" dxfId="4778" priority="70" rank="1"/>
  </conditionalFormatting>
  <conditionalFormatting sqref="E49:H49">
    <cfRule type="top10" dxfId="4777" priority="69" rank="1"/>
  </conditionalFormatting>
  <conditionalFormatting sqref="E51:H51">
    <cfRule type="top10" dxfId="4776" priority="68" rank="1"/>
  </conditionalFormatting>
  <conditionalFormatting sqref="E53:H53">
    <cfRule type="top10" dxfId="4775" priority="67" rank="1"/>
  </conditionalFormatting>
  <conditionalFormatting sqref="E55:H55">
    <cfRule type="top10" dxfId="4774" priority="66" rank="1"/>
  </conditionalFormatting>
  <conditionalFormatting sqref="E57:H57">
    <cfRule type="top10" dxfId="4773" priority="65" rank="1"/>
  </conditionalFormatting>
  <conditionalFormatting sqref="E59:H59">
    <cfRule type="top10" dxfId="4772" priority="64" rank="1"/>
  </conditionalFormatting>
  <conditionalFormatting sqref="E61:H61">
    <cfRule type="top10" dxfId="4771" priority="63" rank="1"/>
  </conditionalFormatting>
  <conditionalFormatting sqref="E63:H63">
    <cfRule type="top10" dxfId="4770" priority="62" rank="1"/>
  </conditionalFormatting>
  <conditionalFormatting sqref="E65:H65">
    <cfRule type="top10" dxfId="4769" priority="61" rank="1"/>
  </conditionalFormatting>
  <conditionalFormatting sqref="E67:H67">
    <cfRule type="top10" dxfId="4768" priority="60" rank="1"/>
  </conditionalFormatting>
  <conditionalFormatting sqref="E69:H69">
    <cfRule type="top10" dxfId="4767" priority="59" rank="1"/>
  </conditionalFormatting>
  <conditionalFormatting sqref="E71:H71">
    <cfRule type="top10" dxfId="4766" priority="58" rank="1"/>
  </conditionalFormatting>
  <conditionalFormatting sqref="E73:H73">
    <cfRule type="top10" dxfId="4765" priority="57" rank="1"/>
  </conditionalFormatting>
  <conditionalFormatting sqref="E75:H75">
    <cfRule type="top10" dxfId="4764" priority="56" rank="1"/>
  </conditionalFormatting>
  <conditionalFormatting sqref="E77:H77">
    <cfRule type="top10" dxfId="4763" priority="55" rank="1"/>
  </conditionalFormatting>
  <conditionalFormatting sqref="E79:H79">
    <cfRule type="top10" dxfId="4762" priority="54" rank="1"/>
  </conditionalFormatting>
  <conditionalFormatting sqref="E81:H81">
    <cfRule type="top10" dxfId="4761" priority="53" rank="1"/>
  </conditionalFormatting>
  <conditionalFormatting sqref="E83:H83">
    <cfRule type="top10" dxfId="4760" priority="52" rank="1"/>
  </conditionalFormatting>
  <conditionalFormatting sqref="E85:H85">
    <cfRule type="top10" dxfId="4759" priority="51" rank="1"/>
  </conditionalFormatting>
  <conditionalFormatting sqref="E87:H87">
    <cfRule type="top10" dxfId="4758" priority="50" rank="1"/>
  </conditionalFormatting>
  <conditionalFormatting sqref="E89:H89">
    <cfRule type="top10" dxfId="4757" priority="49" rank="1"/>
  </conditionalFormatting>
  <conditionalFormatting sqref="E91:H91">
    <cfRule type="top10" dxfId="4756" priority="48" rank="1"/>
  </conditionalFormatting>
  <conditionalFormatting sqref="E93:H93">
    <cfRule type="top10" dxfId="4755" priority="47" rank="1"/>
  </conditionalFormatting>
  <conditionalFormatting sqref="E95:H95">
    <cfRule type="top10" dxfId="4754" priority="46" rank="1"/>
  </conditionalFormatting>
  <conditionalFormatting sqref="E97:H97">
    <cfRule type="top10" dxfId="4753" priority="45" rank="1"/>
  </conditionalFormatting>
  <conditionalFormatting sqref="E99:H99">
    <cfRule type="top10" dxfId="4752" priority="44" rank="1"/>
  </conditionalFormatting>
  <conditionalFormatting sqref="E101:H101">
    <cfRule type="top10" dxfId="4751" priority="43" rank="1"/>
  </conditionalFormatting>
  <conditionalFormatting sqref="E103:H103">
    <cfRule type="top10" dxfId="4750" priority="42" rank="1"/>
  </conditionalFormatting>
  <conditionalFormatting sqref="E105:H105">
    <cfRule type="top10" dxfId="4749" priority="41" rank="1"/>
  </conditionalFormatting>
  <conditionalFormatting sqref="E107:H107">
    <cfRule type="top10" dxfId="4748" priority="40" rank="1"/>
  </conditionalFormatting>
  <conditionalFormatting sqref="E109:H109">
    <cfRule type="top10" dxfId="4747" priority="39" rank="1"/>
  </conditionalFormatting>
  <conditionalFormatting sqref="E111:H111">
    <cfRule type="top10" dxfId="4746" priority="38" rank="1"/>
  </conditionalFormatting>
  <conditionalFormatting sqref="E113:H113">
    <cfRule type="top10" dxfId="4745" priority="37" rank="1"/>
  </conditionalFormatting>
  <conditionalFormatting sqref="E115:H115">
    <cfRule type="top10" dxfId="4744" priority="36" rank="1"/>
  </conditionalFormatting>
  <conditionalFormatting sqref="E117:H117">
    <cfRule type="top10" dxfId="4743" priority="35" rank="1"/>
  </conditionalFormatting>
  <conditionalFormatting sqref="E119:H119">
    <cfRule type="top10" dxfId="4742" priority="34" rank="1"/>
  </conditionalFormatting>
  <conditionalFormatting sqref="E121:H121">
    <cfRule type="top10" dxfId="4741" priority="33" rank="1"/>
  </conditionalFormatting>
  <conditionalFormatting sqref="E123:H123">
    <cfRule type="top10" dxfId="4740" priority="32" rank="1"/>
  </conditionalFormatting>
  <conditionalFormatting sqref="E125:H125">
    <cfRule type="top10" dxfId="4739" priority="31" rank="1"/>
  </conditionalFormatting>
  <conditionalFormatting sqref="E127:H127">
    <cfRule type="top10" dxfId="4738" priority="30" rank="1"/>
  </conditionalFormatting>
  <conditionalFormatting sqref="E129:H129">
    <cfRule type="top10" dxfId="4737" priority="29" rank="1"/>
  </conditionalFormatting>
  <conditionalFormatting sqref="E131:H131">
    <cfRule type="top10" dxfId="4736" priority="28" rank="1"/>
  </conditionalFormatting>
  <conditionalFormatting sqref="E133:H133">
    <cfRule type="top10" dxfId="4735" priority="27" rank="1"/>
  </conditionalFormatting>
  <conditionalFormatting sqref="E135:H135">
    <cfRule type="top10" dxfId="4734" priority="26" rank="1"/>
  </conditionalFormatting>
  <conditionalFormatting sqref="E137:H137">
    <cfRule type="top10" dxfId="4733" priority="25" rank="1"/>
  </conditionalFormatting>
  <conditionalFormatting sqref="E139:H139">
    <cfRule type="top10" dxfId="4732" priority="24" rank="1"/>
  </conditionalFormatting>
  <conditionalFormatting sqref="E141:H141">
    <cfRule type="top10" dxfId="4731" priority="23" rank="1"/>
  </conditionalFormatting>
  <conditionalFormatting sqref="E143:H143">
    <cfRule type="top10" dxfId="4730" priority="22" rank="1"/>
  </conditionalFormatting>
  <conditionalFormatting sqref="E145:H145">
    <cfRule type="top10" dxfId="4729" priority="21" rank="1"/>
  </conditionalFormatting>
  <conditionalFormatting sqref="E147:H147">
    <cfRule type="top10" dxfId="4728" priority="20" rank="1"/>
  </conditionalFormatting>
  <conditionalFormatting sqref="E149:H149">
    <cfRule type="top10" dxfId="4727" priority="19" rank="1"/>
  </conditionalFormatting>
  <conditionalFormatting sqref="E151:H151">
    <cfRule type="top10" dxfId="4726" priority="18" rank="1"/>
  </conditionalFormatting>
  <conditionalFormatting sqref="E153:H153">
    <cfRule type="top10" dxfId="4725" priority="17" rank="1"/>
  </conditionalFormatting>
  <conditionalFormatting sqref="E155:H155">
    <cfRule type="top10" dxfId="4724" priority="16" rank="1"/>
  </conditionalFormatting>
  <conditionalFormatting sqref="E157:H157">
    <cfRule type="top10" dxfId="4723" priority="15" rank="1"/>
  </conditionalFormatting>
  <conditionalFormatting sqref="E159:H159">
    <cfRule type="top10" dxfId="4722" priority="14" rank="1"/>
  </conditionalFormatting>
  <conditionalFormatting sqref="E161:H161">
    <cfRule type="top10" dxfId="4721" priority="13" rank="1"/>
  </conditionalFormatting>
  <conditionalFormatting sqref="E163:H163">
    <cfRule type="top10" dxfId="4720" priority="12" rank="1"/>
  </conditionalFormatting>
  <conditionalFormatting sqref="E165:H165">
    <cfRule type="top10" dxfId="4719" priority="11" rank="1"/>
  </conditionalFormatting>
  <conditionalFormatting sqref="E167:H167">
    <cfRule type="top10" dxfId="4718" priority="10" rank="1"/>
  </conditionalFormatting>
  <conditionalFormatting sqref="E169:H169">
    <cfRule type="top10" dxfId="4717" priority="9" rank="1"/>
  </conditionalFormatting>
  <conditionalFormatting sqref="E171:H171">
    <cfRule type="top10" dxfId="4716" priority="8" rank="1"/>
  </conditionalFormatting>
  <conditionalFormatting sqref="E173:H173">
    <cfRule type="top10" dxfId="4715" priority="7" rank="1"/>
  </conditionalFormatting>
  <conditionalFormatting sqref="E175:H175">
    <cfRule type="top10" dxfId="4714" priority="6" rank="1"/>
  </conditionalFormatting>
  <conditionalFormatting sqref="E177:H177">
    <cfRule type="top10" dxfId="4713" priority="5" rank="1"/>
  </conditionalFormatting>
  <conditionalFormatting sqref="E179:H179">
    <cfRule type="top10" dxfId="4712" priority="4" rank="1"/>
  </conditionalFormatting>
  <conditionalFormatting sqref="E181:H181">
    <cfRule type="top10" dxfId="4711" priority="3" rank="1"/>
  </conditionalFormatting>
  <conditionalFormatting sqref="E183:H183">
    <cfRule type="top10" dxfId="4710" priority="2" rank="1"/>
  </conditionalFormatting>
  <conditionalFormatting sqref="E185:H185">
    <cfRule type="top10" dxfId="470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313</v>
      </c>
    </row>
    <row r="3" spans="1:14" ht="15" customHeight="1">
      <c r="B3" s="4"/>
    </row>
    <row r="4" spans="1:14" ht="15" customHeight="1">
      <c r="B4" s="4" t="s">
        <v>71</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266</v>
      </c>
      <c r="F7" s="14" t="s">
        <v>267</v>
      </c>
      <c r="G7" s="14" t="s">
        <v>268</v>
      </c>
      <c r="H7" s="14" t="s">
        <v>269</v>
      </c>
      <c r="I7" s="14" t="s">
        <v>270</v>
      </c>
      <c r="J7" s="14" t="s">
        <v>271</v>
      </c>
      <c r="K7" s="14" t="s">
        <v>272</v>
      </c>
      <c r="L7" s="14" t="s">
        <v>273</v>
      </c>
      <c r="M7" s="14" t="s">
        <v>274</v>
      </c>
      <c r="N7" s="14" t="s">
        <v>103</v>
      </c>
    </row>
    <row r="8" spans="1:14" ht="15.95" customHeight="1" thickTop="1">
      <c r="B8" s="48" t="s">
        <v>300</v>
      </c>
      <c r="C8" s="49"/>
      <c r="D8" s="15">
        <v>16158</v>
      </c>
      <c r="E8" s="16">
        <v>1632</v>
      </c>
      <c r="F8" s="17">
        <v>4355</v>
      </c>
      <c r="G8" s="17">
        <v>3220</v>
      </c>
      <c r="H8" s="17">
        <v>1740</v>
      </c>
      <c r="I8" s="17">
        <v>4321</v>
      </c>
      <c r="J8" s="17">
        <v>1173</v>
      </c>
      <c r="K8" s="17">
        <v>3660</v>
      </c>
      <c r="L8" s="17">
        <v>1107</v>
      </c>
      <c r="M8" s="17">
        <v>2317</v>
      </c>
      <c r="N8" s="17">
        <v>5177</v>
      </c>
    </row>
    <row r="9" spans="1:14" ht="15.95" customHeight="1">
      <c r="B9" s="50"/>
      <c r="C9" s="51"/>
      <c r="D9" s="18">
        <v>1</v>
      </c>
      <c r="E9" s="32">
        <v>0.10100259933160044</v>
      </c>
      <c r="F9" s="33">
        <v>0.26952593142715681</v>
      </c>
      <c r="G9" s="33">
        <v>0.19928208936749597</v>
      </c>
      <c r="H9" s="33">
        <v>0.10768659487560342</v>
      </c>
      <c r="I9" s="33">
        <v>0.2674217106077485</v>
      </c>
      <c r="J9" s="33">
        <v>7.2595618269587825E-2</v>
      </c>
      <c r="K9" s="33">
        <v>0.22651318232454512</v>
      </c>
      <c r="L9" s="33">
        <v>6.8510954326030452E-2</v>
      </c>
      <c r="M9" s="33">
        <v>0.14339645995791558</v>
      </c>
      <c r="N9" s="33">
        <v>0.32039856417873497</v>
      </c>
    </row>
    <row r="10" spans="1:14" ht="15.95" customHeight="1">
      <c r="B10" s="57" t="s">
        <v>316</v>
      </c>
      <c r="C10" s="52" t="s">
        <v>221</v>
      </c>
      <c r="D10" s="34">
        <v>12243</v>
      </c>
      <c r="E10" s="35">
        <v>1383</v>
      </c>
      <c r="F10" s="36">
        <v>3523</v>
      </c>
      <c r="G10" s="36">
        <v>2632</v>
      </c>
      <c r="H10" s="36">
        <v>1419</v>
      </c>
      <c r="I10" s="36">
        <v>3384</v>
      </c>
      <c r="J10" s="36">
        <v>934</v>
      </c>
      <c r="K10" s="36">
        <v>2922</v>
      </c>
      <c r="L10" s="36">
        <v>826</v>
      </c>
      <c r="M10" s="36">
        <v>1916</v>
      </c>
      <c r="N10" s="36">
        <v>3363</v>
      </c>
    </row>
    <row r="11" spans="1:14" ht="15.95" customHeight="1">
      <c r="B11" s="58"/>
      <c r="C11" s="53"/>
      <c r="D11" s="18">
        <v>1</v>
      </c>
      <c r="E11" s="19">
        <v>0.11296250918892428</v>
      </c>
      <c r="F11" s="20">
        <v>0.28775626888834438</v>
      </c>
      <c r="G11" s="20">
        <v>0.21497998856489423</v>
      </c>
      <c r="H11" s="20">
        <v>0.11590296495956873</v>
      </c>
      <c r="I11" s="20">
        <v>0.27640284244057828</v>
      </c>
      <c r="J11" s="20">
        <v>7.6288491382831003E-2</v>
      </c>
      <c r="K11" s="20">
        <v>0.23866699338397451</v>
      </c>
      <c r="L11" s="20">
        <v>6.7467124070897652E-2</v>
      </c>
      <c r="M11" s="20">
        <v>0.15649759045985462</v>
      </c>
      <c r="N11" s="20">
        <v>0.27468757657436904</v>
      </c>
    </row>
    <row r="12" spans="1:14" ht="15.95" customHeight="1">
      <c r="B12" s="58"/>
      <c r="C12" s="60" t="s">
        <v>222</v>
      </c>
      <c r="D12" s="21">
        <v>151</v>
      </c>
      <c r="E12" s="22">
        <v>11</v>
      </c>
      <c r="F12" s="23">
        <v>41</v>
      </c>
      <c r="G12" s="23">
        <v>25</v>
      </c>
      <c r="H12" s="23">
        <v>13</v>
      </c>
      <c r="I12" s="23">
        <v>31</v>
      </c>
      <c r="J12" s="23">
        <v>11</v>
      </c>
      <c r="K12" s="23">
        <v>32</v>
      </c>
      <c r="L12" s="23">
        <v>8</v>
      </c>
      <c r="M12" s="23">
        <v>21</v>
      </c>
      <c r="N12" s="23">
        <v>60</v>
      </c>
    </row>
    <row r="13" spans="1:14" ht="15.95" customHeight="1">
      <c r="B13" s="58"/>
      <c r="C13" s="61"/>
      <c r="D13" s="24">
        <v>1</v>
      </c>
      <c r="E13" s="19">
        <v>7.2847682119205295E-2</v>
      </c>
      <c r="F13" s="20">
        <v>0.27152317880794702</v>
      </c>
      <c r="G13" s="20">
        <v>0.16556291390728478</v>
      </c>
      <c r="H13" s="20">
        <v>8.6092715231788075E-2</v>
      </c>
      <c r="I13" s="20">
        <v>0.20529801324503311</v>
      </c>
      <c r="J13" s="20">
        <v>7.2847682119205295E-2</v>
      </c>
      <c r="K13" s="20">
        <v>0.2119205298013245</v>
      </c>
      <c r="L13" s="20">
        <v>5.2980132450331126E-2</v>
      </c>
      <c r="M13" s="20">
        <v>0.13907284768211919</v>
      </c>
      <c r="N13" s="20">
        <v>0.39735099337748342</v>
      </c>
    </row>
    <row r="14" spans="1:14" ht="15.95" customHeight="1">
      <c r="B14" s="58"/>
      <c r="C14" s="60" t="s">
        <v>223</v>
      </c>
      <c r="D14" s="21">
        <v>20</v>
      </c>
      <c r="E14" s="22">
        <v>1</v>
      </c>
      <c r="F14" s="23">
        <v>11</v>
      </c>
      <c r="G14" s="23">
        <v>6</v>
      </c>
      <c r="H14" s="23">
        <v>6</v>
      </c>
      <c r="I14" s="23">
        <v>8</v>
      </c>
      <c r="J14" s="23">
        <v>2</v>
      </c>
      <c r="K14" s="23">
        <v>6</v>
      </c>
      <c r="L14" s="23">
        <v>1</v>
      </c>
      <c r="M14" s="23">
        <v>2</v>
      </c>
      <c r="N14" s="23">
        <v>4</v>
      </c>
    </row>
    <row r="15" spans="1:14" ht="15.95" customHeight="1">
      <c r="B15" s="58"/>
      <c r="C15" s="61"/>
      <c r="D15" s="24">
        <v>1</v>
      </c>
      <c r="E15" s="19">
        <v>0.05</v>
      </c>
      <c r="F15" s="20">
        <v>0.55000000000000004</v>
      </c>
      <c r="G15" s="20">
        <v>0.3</v>
      </c>
      <c r="H15" s="20">
        <v>0.3</v>
      </c>
      <c r="I15" s="20">
        <v>0.4</v>
      </c>
      <c r="J15" s="20">
        <v>0.1</v>
      </c>
      <c r="K15" s="20">
        <v>0.3</v>
      </c>
      <c r="L15" s="20">
        <v>0.05</v>
      </c>
      <c r="M15" s="20">
        <v>0.1</v>
      </c>
      <c r="N15" s="20">
        <v>0.2</v>
      </c>
    </row>
    <row r="16" spans="1:14" ht="15.95" customHeight="1">
      <c r="B16" s="58"/>
      <c r="C16" s="54" t="s">
        <v>224</v>
      </c>
      <c r="D16" s="21">
        <v>183</v>
      </c>
      <c r="E16" s="22">
        <v>13</v>
      </c>
      <c r="F16" s="23">
        <v>40</v>
      </c>
      <c r="G16" s="23">
        <v>29</v>
      </c>
      <c r="H16" s="23">
        <v>30</v>
      </c>
      <c r="I16" s="23">
        <v>38</v>
      </c>
      <c r="J16" s="23">
        <v>7</v>
      </c>
      <c r="K16" s="23">
        <v>33</v>
      </c>
      <c r="L16" s="23">
        <v>11</v>
      </c>
      <c r="M16" s="23">
        <v>23</v>
      </c>
      <c r="N16" s="23">
        <v>70</v>
      </c>
    </row>
    <row r="17" spans="1:14" ht="15.95" customHeight="1">
      <c r="B17" s="58"/>
      <c r="C17" s="53"/>
      <c r="D17" s="24">
        <v>1</v>
      </c>
      <c r="E17" s="19">
        <v>7.1038251366120214E-2</v>
      </c>
      <c r="F17" s="20">
        <v>0.21857923497267759</v>
      </c>
      <c r="G17" s="20">
        <v>0.15846994535519127</v>
      </c>
      <c r="H17" s="20">
        <v>0.16393442622950818</v>
      </c>
      <c r="I17" s="20">
        <v>0.20765027322404372</v>
      </c>
      <c r="J17" s="20">
        <v>3.825136612021858E-2</v>
      </c>
      <c r="K17" s="20">
        <v>0.18032786885245902</v>
      </c>
      <c r="L17" s="20">
        <v>6.0109289617486336E-2</v>
      </c>
      <c r="M17" s="20">
        <v>0.12568306010928962</v>
      </c>
      <c r="N17" s="20">
        <v>0.38251366120218577</v>
      </c>
    </row>
    <row r="18" spans="1:14" ht="15.95" customHeight="1">
      <c r="B18" s="58"/>
      <c r="C18" s="54" t="s">
        <v>225</v>
      </c>
      <c r="D18" s="21">
        <v>94</v>
      </c>
      <c r="E18" s="22">
        <v>5</v>
      </c>
      <c r="F18" s="23">
        <v>27</v>
      </c>
      <c r="G18" s="23">
        <v>15</v>
      </c>
      <c r="H18" s="23">
        <v>4</v>
      </c>
      <c r="I18" s="23">
        <v>20</v>
      </c>
      <c r="J18" s="23">
        <v>4</v>
      </c>
      <c r="K18" s="23">
        <v>15</v>
      </c>
      <c r="L18" s="23">
        <v>13</v>
      </c>
      <c r="M18" s="23">
        <v>13</v>
      </c>
      <c r="N18" s="23">
        <v>37</v>
      </c>
    </row>
    <row r="19" spans="1:14" ht="15.95" customHeight="1">
      <c r="B19" s="58"/>
      <c r="C19" s="53"/>
      <c r="D19" s="24">
        <v>1</v>
      </c>
      <c r="E19" s="19">
        <v>5.3191489361702128E-2</v>
      </c>
      <c r="F19" s="20">
        <v>0.28723404255319152</v>
      </c>
      <c r="G19" s="20">
        <v>0.15957446808510639</v>
      </c>
      <c r="H19" s="20">
        <v>4.2553191489361701E-2</v>
      </c>
      <c r="I19" s="20">
        <v>0.21276595744680851</v>
      </c>
      <c r="J19" s="20">
        <v>4.2553191489361701E-2</v>
      </c>
      <c r="K19" s="20">
        <v>0.15957446808510639</v>
      </c>
      <c r="L19" s="20">
        <v>0.13829787234042554</v>
      </c>
      <c r="M19" s="20">
        <v>0.13829787234042554</v>
      </c>
      <c r="N19" s="20">
        <v>0.39361702127659576</v>
      </c>
    </row>
    <row r="20" spans="1:14" ht="15.95" customHeight="1">
      <c r="B20" s="58"/>
      <c r="C20" s="54" t="s">
        <v>226</v>
      </c>
      <c r="D20" s="21">
        <v>215</v>
      </c>
      <c r="E20" s="22">
        <v>13</v>
      </c>
      <c r="F20" s="23">
        <v>53</v>
      </c>
      <c r="G20" s="23">
        <v>31</v>
      </c>
      <c r="H20" s="23">
        <v>23</v>
      </c>
      <c r="I20" s="23">
        <v>64</v>
      </c>
      <c r="J20" s="23">
        <v>18</v>
      </c>
      <c r="K20" s="23">
        <v>57</v>
      </c>
      <c r="L20" s="23">
        <v>16</v>
      </c>
      <c r="M20" s="23">
        <v>29</v>
      </c>
      <c r="N20" s="23">
        <v>75</v>
      </c>
    </row>
    <row r="21" spans="1:14" ht="15.95" customHeight="1">
      <c r="B21" s="58"/>
      <c r="C21" s="53"/>
      <c r="D21" s="24">
        <v>1</v>
      </c>
      <c r="E21" s="19">
        <v>6.0465116279069767E-2</v>
      </c>
      <c r="F21" s="20">
        <v>0.24651162790697675</v>
      </c>
      <c r="G21" s="20">
        <v>0.14418604651162792</v>
      </c>
      <c r="H21" s="20">
        <v>0.10697674418604651</v>
      </c>
      <c r="I21" s="20">
        <v>0.29767441860465116</v>
      </c>
      <c r="J21" s="20">
        <v>8.3720930232558138E-2</v>
      </c>
      <c r="K21" s="20">
        <v>0.26511627906976742</v>
      </c>
      <c r="L21" s="20">
        <v>7.441860465116279E-2</v>
      </c>
      <c r="M21" s="20">
        <v>0.13488372093023257</v>
      </c>
      <c r="N21" s="20">
        <v>0.34883720930232559</v>
      </c>
    </row>
    <row r="22" spans="1:14" ht="15.95" customHeight="1">
      <c r="B22" s="58"/>
      <c r="C22" s="54" t="s">
        <v>227</v>
      </c>
      <c r="D22" s="21">
        <v>373</v>
      </c>
      <c r="E22" s="22">
        <v>23</v>
      </c>
      <c r="F22" s="23">
        <v>90</v>
      </c>
      <c r="G22" s="23">
        <v>82</v>
      </c>
      <c r="H22" s="23">
        <v>37</v>
      </c>
      <c r="I22" s="23">
        <v>99</v>
      </c>
      <c r="J22" s="23">
        <v>23</v>
      </c>
      <c r="K22" s="23">
        <v>75</v>
      </c>
      <c r="L22" s="23">
        <v>45</v>
      </c>
      <c r="M22" s="23">
        <v>49</v>
      </c>
      <c r="N22" s="23">
        <v>125</v>
      </c>
    </row>
    <row r="23" spans="1:14" ht="15.95" customHeight="1">
      <c r="B23" s="58"/>
      <c r="C23" s="53"/>
      <c r="D23" s="24">
        <v>1</v>
      </c>
      <c r="E23" s="19">
        <v>6.1662198391420911E-2</v>
      </c>
      <c r="F23" s="20">
        <v>0.24128686327077747</v>
      </c>
      <c r="G23" s="20">
        <v>0.21983914209115282</v>
      </c>
      <c r="H23" s="20">
        <v>9.9195710455764072E-2</v>
      </c>
      <c r="I23" s="20">
        <v>0.26541554959785524</v>
      </c>
      <c r="J23" s="20">
        <v>6.1662198391420911E-2</v>
      </c>
      <c r="K23" s="20">
        <v>0.20107238605898123</v>
      </c>
      <c r="L23" s="20">
        <v>0.12064343163538874</v>
      </c>
      <c r="M23" s="20">
        <v>0.13136729222520108</v>
      </c>
      <c r="N23" s="20">
        <v>0.33512064343163539</v>
      </c>
    </row>
    <row r="24" spans="1:14" ht="15.95" customHeight="1">
      <c r="B24" s="58"/>
      <c r="C24" s="54" t="s">
        <v>228</v>
      </c>
      <c r="D24" s="21">
        <v>901</v>
      </c>
      <c r="E24" s="22">
        <v>82</v>
      </c>
      <c r="F24" s="23">
        <v>265</v>
      </c>
      <c r="G24" s="23">
        <v>171</v>
      </c>
      <c r="H24" s="23">
        <v>98</v>
      </c>
      <c r="I24" s="23">
        <v>325</v>
      </c>
      <c r="J24" s="23">
        <v>80</v>
      </c>
      <c r="K24" s="23">
        <v>252</v>
      </c>
      <c r="L24" s="23">
        <v>96</v>
      </c>
      <c r="M24" s="23">
        <v>112</v>
      </c>
      <c r="N24" s="23">
        <v>275</v>
      </c>
    </row>
    <row r="25" spans="1:14" ht="15.95" customHeight="1">
      <c r="B25" s="58"/>
      <c r="C25" s="53"/>
      <c r="D25" s="24">
        <v>1</v>
      </c>
      <c r="E25" s="19">
        <v>9.1009988901220862E-2</v>
      </c>
      <c r="F25" s="20">
        <v>0.29411764705882354</v>
      </c>
      <c r="G25" s="20">
        <v>0.18978912319644839</v>
      </c>
      <c r="H25" s="20">
        <v>0.10876803551609324</v>
      </c>
      <c r="I25" s="20">
        <v>0.3607103218645949</v>
      </c>
      <c r="J25" s="20">
        <v>8.8790233074361818E-2</v>
      </c>
      <c r="K25" s="20">
        <v>0.27968923418423974</v>
      </c>
      <c r="L25" s="20">
        <v>0.10654827968923418</v>
      </c>
      <c r="M25" s="20">
        <v>0.12430632630410655</v>
      </c>
      <c r="N25" s="20">
        <v>0.30521642619311878</v>
      </c>
    </row>
    <row r="26" spans="1:14" ht="15.95" customHeight="1">
      <c r="B26" s="58"/>
      <c r="C26" s="54" t="s">
        <v>106</v>
      </c>
      <c r="D26" s="21">
        <v>459</v>
      </c>
      <c r="E26" s="22">
        <v>25</v>
      </c>
      <c r="F26" s="23">
        <v>96</v>
      </c>
      <c r="G26" s="23">
        <v>71</v>
      </c>
      <c r="H26" s="23">
        <v>29</v>
      </c>
      <c r="I26" s="23">
        <v>119</v>
      </c>
      <c r="J26" s="23">
        <v>33</v>
      </c>
      <c r="K26" s="23">
        <v>76</v>
      </c>
      <c r="L26" s="23">
        <v>23</v>
      </c>
      <c r="M26" s="23">
        <v>68</v>
      </c>
      <c r="N26" s="23">
        <v>181</v>
      </c>
    </row>
    <row r="27" spans="1:14" ht="15.95" customHeight="1">
      <c r="B27" s="58"/>
      <c r="C27" s="59"/>
      <c r="D27" s="18">
        <v>1</v>
      </c>
      <c r="E27" s="32">
        <v>5.4466230936819175E-2</v>
      </c>
      <c r="F27" s="33">
        <v>0.20915032679738563</v>
      </c>
      <c r="G27" s="33">
        <v>0.15468409586056645</v>
      </c>
      <c r="H27" s="33">
        <v>6.3180827886710242E-2</v>
      </c>
      <c r="I27" s="33">
        <v>0.25925925925925924</v>
      </c>
      <c r="J27" s="33">
        <v>7.1895424836601302E-2</v>
      </c>
      <c r="K27" s="33">
        <v>0.16557734204793029</v>
      </c>
      <c r="L27" s="33">
        <v>5.0108932461873638E-2</v>
      </c>
      <c r="M27" s="33">
        <v>0.14814814814814814</v>
      </c>
      <c r="N27" s="33">
        <v>0.39433551198257083</v>
      </c>
    </row>
    <row r="28" spans="1:14" ht="15.95" customHeight="1">
      <c r="A28" s="38"/>
      <c r="B28" s="41"/>
      <c r="C28" s="47"/>
      <c r="D28" s="42"/>
      <c r="E28" s="42"/>
      <c r="F28" s="42"/>
      <c r="G28" s="42"/>
      <c r="H28" s="42"/>
      <c r="I28" s="42"/>
      <c r="J28" s="42"/>
      <c r="K28" s="42"/>
      <c r="L28" s="42"/>
      <c r="M28" s="42"/>
      <c r="N28" s="42"/>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4708" priority="90" rank="1"/>
  </conditionalFormatting>
  <conditionalFormatting sqref="E11:N11">
    <cfRule type="top10" dxfId="4707" priority="89" rank="1"/>
  </conditionalFormatting>
  <conditionalFormatting sqref="E13:N13">
    <cfRule type="top10" dxfId="4706" priority="88" rank="1"/>
  </conditionalFormatting>
  <conditionalFormatting sqref="E15:N15">
    <cfRule type="top10" dxfId="4705" priority="87" rank="1"/>
  </conditionalFormatting>
  <conditionalFormatting sqref="E17:N17">
    <cfRule type="top10" dxfId="4704" priority="86" rank="1"/>
  </conditionalFormatting>
  <conditionalFormatting sqref="E19:N19">
    <cfRule type="top10" dxfId="4703" priority="85" rank="1"/>
  </conditionalFormatting>
  <conditionalFormatting sqref="E21:N21">
    <cfRule type="top10" dxfId="4702" priority="84" rank="1"/>
  </conditionalFormatting>
  <conditionalFormatting sqref="E23:N23">
    <cfRule type="top10" dxfId="4701" priority="83" rank="1"/>
  </conditionalFormatting>
  <conditionalFormatting sqref="E25:N25">
    <cfRule type="top10" dxfId="4700" priority="82" rank="1"/>
  </conditionalFormatting>
  <conditionalFormatting sqref="E27:N27">
    <cfRule type="top10" dxfId="4699" priority="81" rank="1"/>
  </conditionalFormatting>
  <conditionalFormatting sqref="E29:N29">
    <cfRule type="top10" dxfId="4698" priority="79" rank="1"/>
  </conditionalFormatting>
  <conditionalFormatting sqref="E31:N31">
    <cfRule type="top10" dxfId="4697" priority="78" rank="1"/>
  </conditionalFormatting>
  <conditionalFormatting sqref="E33:N33">
    <cfRule type="top10" dxfId="4696" priority="77" rank="1"/>
  </conditionalFormatting>
  <conditionalFormatting sqref="E35:N35">
    <cfRule type="top10" dxfId="4695" priority="76" rank="1"/>
  </conditionalFormatting>
  <conditionalFormatting sqref="E37:N37">
    <cfRule type="top10" dxfId="4694" priority="75" rank="1"/>
  </conditionalFormatting>
  <conditionalFormatting sqref="E39:N39">
    <cfRule type="top10" dxfId="4693" priority="74" rank="1"/>
  </conditionalFormatting>
  <conditionalFormatting sqref="E41:N41">
    <cfRule type="top10" dxfId="4692" priority="73" rank="1"/>
  </conditionalFormatting>
  <conditionalFormatting sqref="E43:N43">
    <cfRule type="top10" dxfId="4691" priority="72" rank="1"/>
  </conditionalFormatting>
  <conditionalFormatting sqref="E45:N45">
    <cfRule type="top10" dxfId="4690" priority="71" rank="1"/>
  </conditionalFormatting>
  <conditionalFormatting sqref="E47:N47">
    <cfRule type="top10" dxfId="4689" priority="70" rank="1"/>
  </conditionalFormatting>
  <conditionalFormatting sqref="E49:N49">
    <cfRule type="top10" dxfId="4688" priority="69" rank="1"/>
  </conditionalFormatting>
  <conditionalFormatting sqref="E51:N51">
    <cfRule type="top10" dxfId="4687" priority="68" rank="1"/>
  </conditionalFormatting>
  <conditionalFormatting sqref="E53:N53">
    <cfRule type="top10" dxfId="4686" priority="67" rank="1"/>
  </conditionalFormatting>
  <conditionalFormatting sqref="E55:N55">
    <cfRule type="top10" dxfId="4685" priority="66" rank="1"/>
  </conditionalFormatting>
  <conditionalFormatting sqref="E57:N57">
    <cfRule type="top10" dxfId="4684" priority="65" rank="1"/>
  </conditionalFormatting>
  <conditionalFormatting sqref="E59:N59">
    <cfRule type="top10" dxfId="4683" priority="64" rank="1"/>
  </conditionalFormatting>
  <conditionalFormatting sqref="E61:N61">
    <cfRule type="top10" dxfId="4682" priority="63" rank="1"/>
  </conditionalFormatting>
  <conditionalFormatting sqref="E63:N63">
    <cfRule type="top10" dxfId="4681" priority="62" rank="1"/>
  </conditionalFormatting>
  <conditionalFormatting sqref="E65:N65">
    <cfRule type="top10" dxfId="4680" priority="61" rank="1"/>
  </conditionalFormatting>
  <conditionalFormatting sqref="E67:N67">
    <cfRule type="top10" dxfId="4679" priority="60" rank="1"/>
  </conditionalFormatting>
  <conditionalFormatting sqref="E69:N69">
    <cfRule type="top10" dxfId="4678" priority="59" rank="1"/>
  </conditionalFormatting>
  <conditionalFormatting sqref="E71:N71">
    <cfRule type="top10" dxfId="4677" priority="58" rank="1"/>
  </conditionalFormatting>
  <conditionalFormatting sqref="E73:N73">
    <cfRule type="top10" dxfId="4676" priority="57" rank="1"/>
  </conditionalFormatting>
  <conditionalFormatting sqref="E75:N75">
    <cfRule type="top10" dxfId="4675" priority="56" rank="1"/>
  </conditionalFormatting>
  <conditionalFormatting sqref="E77:N77">
    <cfRule type="top10" dxfId="4674" priority="55" rank="1"/>
  </conditionalFormatting>
  <conditionalFormatting sqref="E79:N79">
    <cfRule type="top10" dxfId="4673" priority="54" rank="1"/>
  </conditionalFormatting>
  <conditionalFormatting sqref="E81:N81">
    <cfRule type="top10" dxfId="4672" priority="53" rank="1"/>
  </conditionalFormatting>
  <conditionalFormatting sqref="E83:N83">
    <cfRule type="top10" dxfId="4671" priority="52" rank="1"/>
  </conditionalFormatting>
  <conditionalFormatting sqref="E85:N85">
    <cfRule type="top10" dxfId="4670" priority="51" rank="1"/>
  </conditionalFormatting>
  <conditionalFormatting sqref="E87:N87">
    <cfRule type="top10" dxfId="4669" priority="50" rank="1"/>
  </conditionalFormatting>
  <conditionalFormatting sqref="E89:N89">
    <cfRule type="top10" dxfId="4668" priority="49" rank="1"/>
  </conditionalFormatting>
  <conditionalFormatting sqref="E91:N91">
    <cfRule type="top10" dxfId="4667" priority="48" rank="1"/>
  </conditionalFormatting>
  <conditionalFormatting sqref="E93:N93">
    <cfRule type="top10" dxfId="4666" priority="47" rank="1"/>
  </conditionalFormatting>
  <conditionalFormatting sqref="E95:N95">
    <cfRule type="top10" dxfId="4665" priority="46" rank="1"/>
  </conditionalFormatting>
  <conditionalFormatting sqref="E97:N97">
    <cfRule type="top10" dxfId="4664" priority="45" rank="1"/>
  </conditionalFormatting>
  <conditionalFormatting sqref="E99:N99">
    <cfRule type="top10" dxfId="4663" priority="44" rank="1"/>
  </conditionalFormatting>
  <conditionalFormatting sqref="E101:N101">
    <cfRule type="top10" dxfId="4662" priority="43" rank="1"/>
  </conditionalFormatting>
  <conditionalFormatting sqref="E103:N103">
    <cfRule type="top10" dxfId="4661" priority="42" rank="1"/>
  </conditionalFormatting>
  <conditionalFormatting sqref="E105:N105">
    <cfRule type="top10" dxfId="4660" priority="41" rank="1"/>
  </conditionalFormatting>
  <conditionalFormatting sqref="E107:N107">
    <cfRule type="top10" dxfId="4659" priority="40" rank="1"/>
  </conditionalFormatting>
  <conditionalFormatting sqref="E109:N109">
    <cfRule type="top10" dxfId="4658" priority="39" rank="1"/>
  </conditionalFormatting>
  <conditionalFormatting sqref="E111:N111">
    <cfRule type="top10" dxfId="4657" priority="38" rank="1"/>
  </conditionalFormatting>
  <conditionalFormatting sqref="E113:N113">
    <cfRule type="top10" dxfId="4656" priority="37" rank="1"/>
  </conditionalFormatting>
  <conditionalFormatting sqref="E115:N115">
    <cfRule type="top10" dxfId="4655" priority="36" rank="1"/>
  </conditionalFormatting>
  <conditionalFormatting sqref="E117:N117">
    <cfRule type="top10" dxfId="4654" priority="35" rank="1"/>
  </conditionalFormatting>
  <conditionalFormatting sqref="E119:N119">
    <cfRule type="top10" dxfId="4653" priority="34" rank="1"/>
  </conditionalFormatting>
  <conditionalFormatting sqref="E121:N121">
    <cfRule type="top10" dxfId="4652" priority="33" rank="1"/>
  </conditionalFormatting>
  <conditionalFormatting sqref="E123:N123">
    <cfRule type="top10" dxfId="4651" priority="32" rank="1"/>
  </conditionalFormatting>
  <conditionalFormatting sqref="E125:N125">
    <cfRule type="top10" dxfId="4650" priority="31" rank="1"/>
  </conditionalFormatting>
  <conditionalFormatting sqref="E127:N127">
    <cfRule type="top10" dxfId="4649" priority="30" rank="1"/>
  </conditionalFormatting>
  <conditionalFormatting sqref="E129:N129">
    <cfRule type="top10" dxfId="4648" priority="29" rank="1"/>
  </conditionalFormatting>
  <conditionalFormatting sqref="E131:N131">
    <cfRule type="top10" dxfId="4647" priority="28" rank="1"/>
  </conditionalFormatting>
  <conditionalFormatting sqref="E133:N133">
    <cfRule type="top10" dxfId="4646" priority="27" rank="1"/>
  </conditionalFormatting>
  <conditionalFormatting sqref="E135:N135">
    <cfRule type="top10" dxfId="4645" priority="26" rank="1"/>
  </conditionalFormatting>
  <conditionalFormatting sqref="E137:N137">
    <cfRule type="top10" dxfId="4644" priority="25" rank="1"/>
  </conditionalFormatting>
  <conditionalFormatting sqref="E139:N139">
    <cfRule type="top10" dxfId="4643" priority="24" rank="1"/>
  </conditionalFormatting>
  <conditionalFormatting sqref="E141:N141">
    <cfRule type="top10" dxfId="4642" priority="23" rank="1"/>
  </conditionalFormatting>
  <conditionalFormatting sqref="E143:N143">
    <cfRule type="top10" dxfId="4641" priority="22" rank="1"/>
  </conditionalFormatting>
  <conditionalFormatting sqref="E145:N145">
    <cfRule type="top10" dxfId="4640" priority="21" rank="1"/>
  </conditionalFormatting>
  <conditionalFormatting sqref="E147:N147">
    <cfRule type="top10" dxfId="4639" priority="20" rank="1"/>
  </conditionalFormatting>
  <conditionalFormatting sqref="E149:N149">
    <cfRule type="top10" dxfId="4638" priority="19" rank="1"/>
  </conditionalFormatting>
  <conditionalFormatting sqref="E151:N151">
    <cfRule type="top10" dxfId="4637" priority="18" rank="1"/>
  </conditionalFormatting>
  <conditionalFormatting sqref="E153:N153">
    <cfRule type="top10" dxfId="4636" priority="17" rank="1"/>
  </conditionalFormatting>
  <conditionalFormatting sqref="E155:N155">
    <cfRule type="top10" dxfId="4635" priority="16" rank="1"/>
  </conditionalFormatting>
  <conditionalFormatting sqref="E157:N157">
    <cfRule type="top10" dxfId="4634" priority="15" rank="1"/>
  </conditionalFormatting>
  <conditionalFormatting sqref="E159:N159">
    <cfRule type="top10" dxfId="4633" priority="14" rank="1"/>
  </conditionalFormatting>
  <conditionalFormatting sqref="E161:N161">
    <cfRule type="top10" dxfId="4632" priority="13" rank="1"/>
  </conditionalFormatting>
  <conditionalFormatting sqref="E163:N163">
    <cfRule type="top10" dxfId="4631" priority="12" rank="1"/>
  </conditionalFormatting>
  <conditionalFormatting sqref="E165:N165">
    <cfRule type="top10" dxfId="4630" priority="11" rank="1"/>
  </conditionalFormatting>
  <conditionalFormatting sqref="E167:N167">
    <cfRule type="top10" dxfId="4629" priority="10" rank="1"/>
  </conditionalFormatting>
  <conditionalFormatting sqref="E169:N169">
    <cfRule type="top10" dxfId="4628" priority="9" rank="1"/>
  </conditionalFormatting>
  <conditionalFormatting sqref="E171:N171">
    <cfRule type="top10" dxfId="4627" priority="8" rank="1"/>
  </conditionalFormatting>
  <conditionalFormatting sqref="E173:N173">
    <cfRule type="top10" dxfId="4626" priority="7" rank="1"/>
  </conditionalFormatting>
  <conditionalFormatting sqref="E175:N175">
    <cfRule type="top10" dxfId="4625" priority="6" rank="1"/>
  </conditionalFormatting>
  <conditionalFormatting sqref="E177:N177">
    <cfRule type="top10" dxfId="4624" priority="5" rank="1"/>
  </conditionalFormatting>
  <conditionalFormatting sqref="E179:N179">
    <cfRule type="top10" dxfId="4623" priority="4" rank="1"/>
  </conditionalFormatting>
  <conditionalFormatting sqref="E181:N181">
    <cfRule type="top10" dxfId="4622" priority="3" rank="1"/>
  </conditionalFormatting>
  <conditionalFormatting sqref="E183:N183">
    <cfRule type="top10" dxfId="4621" priority="2" rank="1"/>
  </conditionalFormatting>
  <conditionalFormatting sqref="E185:N185">
    <cfRule type="top10" dxfId="462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313</v>
      </c>
    </row>
    <row r="3" spans="1:10" ht="15" customHeight="1">
      <c r="B3" s="4"/>
    </row>
    <row r="4" spans="1:10" ht="15" customHeight="1">
      <c r="B4" s="4" t="s">
        <v>72</v>
      </c>
    </row>
    <row r="5" spans="1:10" ht="15" customHeight="1">
      <c r="B5" s="4"/>
    </row>
    <row r="6" spans="1:10" ht="2.1" customHeight="1">
      <c r="B6" s="5"/>
      <c r="C6" s="6"/>
      <c r="D6" s="7"/>
      <c r="E6" s="8"/>
      <c r="F6" s="9"/>
      <c r="G6" s="9"/>
      <c r="H6" s="9"/>
      <c r="I6" s="9"/>
      <c r="J6" s="9"/>
    </row>
    <row r="7" spans="1:10" ht="117.95" customHeight="1" thickBot="1">
      <c r="A7" s="10"/>
      <c r="B7" s="11"/>
      <c r="C7" s="12" t="s">
        <v>298</v>
      </c>
      <c r="D7" s="13" t="s">
        <v>299</v>
      </c>
      <c r="E7" s="14" t="s">
        <v>280</v>
      </c>
      <c r="F7" s="14" t="s">
        <v>281</v>
      </c>
      <c r="G7" s="14" t="s">
        <v>282</v>
      </c>
      <c r="H7" s="14" t="s">
        <v>283</v>
      </c>
      <c r="I7" s="14" t="s">
        <v>106</v>
      </c>
      <c r="J7" s="14" t="s">
        <v>103</v>
      </c>
    </row>
    <row r="8" spans="1:10" ht="15.95" customHeight="1" thickTop="1">
      <c r="B8" s="48" t="s">
        <v>300</v>
      </c>
      <c r="C8" s="49"/>
      <c r="D8" s="15">
        <v>16158</v>
      </c>
      <c r="E8" s="16">
        <v>1817</v>
      </c>
      <c r="F8" s="17">
        <v>6099</v>
      </c>
      <c r="G8" s="17">
        <v>1060</v>
      </c>
      <c r="H8" s="17">
        <v>1995</v>
      </c>
      <c r="I8" s="17">
        <v>572</v>
      </c>
      <c r="J8" s="17">
        <v>4615</v>
      </c>
    </row>
    <row r="9" spans="1:10" ht="15.95" customHeight="1">
      <c r="B9" s="50"/>
      <c r="C9" s="51"/>
      <c r="D9" s="18">
        <v>1</v>
      </c>
      <c r="E9" s="32">
        <v>0.11245203614308702</v>
      </c>
      <c r="F9" s="33">
        <v>0.37746008169327888</v>
      </c>
      <c r="G9" s="33">
        <v>6.560217848743656E-2</v>
      </c>
      <c r="H9" s="33">
        <v>0.12346825102116599</v>
      </c>
      <c r="I9" s="33">
        <v>3.540042084416388E-2</v>
      </c>
      <c r="J9" s="33">
        <v>0.28561703181086767</v>
      </c>
    </row>
    <row r="10" spans="1:10" ht="15.95" customHeight="1">
      <c r="B10" s="57" t="s">
        <v>316</v>
      </c>
      <c r="C10" s="52" t="s">
        <v>221</v>
      </c>
      <c r="D10" s="34">
        <v>12243</v>
      </c>
      <c r="E10" s="35">
        <v>1639</v>
      </c>
      <c r="F10" s="36">
        <v>5403</v>
      </c>
      <c r="G10" s="36">
        <v>915</v>
      </c>
      <c r="H10" s="36">
        <v>999</v>
      </c>
      <c r="I10" s="36">
        <v>332</v>
      </c>
      <c r="J10" s="36">
        <v>2955</v>
      </c>
    </row>
    <row r="11" spans="1:10" ht="15.95" customHeight="1">
      <c r="B11" s="58"/>
      <c r="C11" s="53"/>
      <c r="D11" s="18">
        <v>1</v>
      </c>
      <c r="E11" s="19">
        <v>0.13387241689128482</v>
      </c>
      <c r="F11" s="20">
        <v>0.4413134035775545</v>
      </c>
      <c r="G11" s="20">
        <v>7.4736584170546433E-2</v>
      </c>
      <c r="H11" s="20">
        <v>8.1597647635383491E-2</v>
      </c>
      <c r="I11" s="20">
        <v>2.7117536551498816E-2</v>
      </c>
      <c r="J11" s="20">
        <v>0.24136241117373192</v>
      </c>
    </row>
    <row r="12" spans="1:10" ht="15.95" customHeight="1">
      <c r="B12" s="58"/>
      <c r="C12" s="60" t="s">
        <v>222</v>
      </c>
      <c r="D12" s="21">
        <v>151</v>
      </c>
      <c r="E12" s="22">
        <v>10</v>
      </c>
      <c r="F12" s="23">
        <v>50</v>
      </c>
      <c r="G12" s="23">
        <v>9</v>
      </c>
      <c r="H12" s="23">
        <v>20</v>
      </c>
      <c r="I12" s="23">
        <v>5</v>
      </c>
      <c r="J12" s="23">
        <v>57</v>
      </c>
    </row>
    <row r="13" spans="1:10" ht="15.95" customHeight="1">
      <c r="B13" s="58"/>
      <c r="C13" s="61"/>
      <c r="D13" s="24">
        <v>1</v>
      </c>
      <c r="E13" s="19">
        <v>6.6225165562913912E-2</v>
      </c>
      <c r="F13" s="20">
        <v>0.33112582781456956</v>
      </c>
      <c r="G13" s="20">
        <v>5.9602649006622516E-2</v>
      </c>
      <c r="H13" s="20">
        <v>0.13245033112582782</v>
      </c>
      <c r="I13" s="20">
        <v>3.3112582781456956E-2</v>
      </c>
      <c r="J13" s="20">
        <v>0.37748344370860926</v>
      </c>
    </row>
    <row r="14" spans="1:10" ht="15.95" customHeight="1">
      <c r="B14" s="58"/>
      <c r="C14" s="60" t="s">
        <v>223</v>
      </c>
      <c r="D14" s="21">
        <v>20</v>
      </c>
      <c r="E14" s="22">
        <v>1</v>
      </c>
      <c r="F14" s="23">
        <v>9</v>
      </c>
      <c r="G14" s="23">
        <v>3</v>
      </c>
      <c r="H14" s="23">
        <v>2</v>
      </c>
      <c r="I14" s="23">
        <v>1</v>
      </c>
      <c r="J14" s="23">
        <v>4</v>
      </c>
    </row>
    <row r="15" spans="1:10" ht="15.95" customHeight="1">
      <c r="B15" s="58"/>
      <c r="C15" s="61"/>
      <c r="D15" s="24">
        <v>1</v>
      </c>
      <c r="E15" s="19">
        <v>0.05</v>
      </c>
      <c r="F15" s="20">
        <v>0.45</v>
      </c>
      <c r="G15" s="20">
        <v>0.15</v>
      </c>
      <c r="H15" s="20">
        <v>0.1</v>
      </c>
      <c r="I15" s="20">
        <v>0.05</v>
      </c>
      <c r="J15" s="20">
        <v>0.2</v>
      </c>
    </row>
    <row r="16" spans="1:10" ht="15.95" customHeight="1">
      <c r="B16" s="58"/>
      <c r="C16" s="54" t="s">
        <v>224</v>
      </c>
      <c r="D16" s="21">
        <v>183</v>
      </c>
      <c r="E16" s="22">
        <v>8</v>
      </c>
      <c r="F16" s="23">
        <v>49</v>
      </c>
      <c r="G16" s="23">
        <v>16</v>
      </c>
      <c r="H16" s="23">
        <v>21</v>
      </c>
      <c r="I16" s="23">
        <v>20</v>
      </c>
      <c r="J16" s="23">
        <v>69</v>
      </c>
    </row>
    <row r="17" spans="1:10" ht="15.95" customHeight="1">
      <c r="B17" s="58"/>
      <c r="C17" s="53"/>
      <c r="D17" s="24">
        <v>1</v>
      </c>
      <c r="E17" s="19">
        <v>4.3715846994535519E-2</v>
      </c>
      <c r="F17" s="20">
        <v>0.26775956284153007</v>
      </c>
      <c r="G17" s="20">
        <v>8.7431693989071038E-2</v>
      </c>
      <c r="H17" s="20">
        <v>0.11475409836065574</v>
      </c>
      <c r="I17" s="20">
        <v>0.10928961748633879</v>
      </c>
      <c r="J17" s="20">
        <v>0.37704918032786883</v>
      </c>
    </row>
    <row r="18" spans="1:10" ht="15.95" customHeight="1">
      <c r="B18" s="58"/>
      <c r="C18" s="54" t="s">
        <v>225</v>
      </c>
      <c r="D18" s="21">
        <v>94</v>
      </c>
      <c r="E18" s="22">
        <v>5</v>
      </c>
      <c r="F18" s="23">
        <v>17</v>
      </c>
      <c r="G18" s="23">
        <v>4</v>
      </c>
      <c r="H18" s="23">
        <v>24</v>
      </c>
      <c r="I18" s="23">
        <v>9</v>
      </c>
      <c r="J18" s="23">
        <v>35</v>
      </c>
    </row>
    <row r="19" spans="1:10" ht="15.95" customHeight="1">
      <c r="B19" s="58"/>
      <c r="C19" s="53"/>
      <c r="D19" s="24">
        <v>1</v>
      </c>
      <c r="E19" s="19">
        <v>5.3191489361702128E-2</v>
      </c>
      <c r="F19" s="20">
        <v>0.18085106382978725</v>
      </c>
      <c r="G19" s="20">
        <v>4.2553191489361701E-2</v>
      </c>
      <c r="H19" s="20">
        <v>0.25531914893617019</v>
      </c>
      <c r="I19" s="20">
        <v>9.5744680851063829E-2</v>
      </c>
      <c r="J19" s="20">
        <v>0.37234042553191488</v>
      </c>
    </row>
    <row r="20" spans="1:10" ht="15.95" customHeight="1">
      <c r="B20" s="58"/>
      <c r="C20" s="54" t="s">
        <v>226</v>
      </c>
      <c r="D20" s="21">
        <v>215</v>
      </c>
      <c r="E20" s="22">
        <v>3</v>
      </c>
      <c r="F20" s="23">
        <v>23</v>
      </c>
      <c r="G20" s="23">
        <v>8</v>
      </c>
      <c r="H20" s="23">
        <v>113</v>
      </c>
      <c r="I20" s="23">
        <v>18</v>
      </c>
      <c r="J20" s="23">
        <v>50</v>
      </c>
    </row>
    <row r="21" spans="1:10" ht="15.95" customHeight="1">
      <c r="B21" s="58"/>
      <c r="C21" s="53"/>
      <c r="D21" s="24">
        <v>1</v>
      </c>
      <c r="E21" s="19">
        <v>1.3953488372093023E-2</v>
      </c>
      <c r="F21" s="20">
        <v>0.10697674418604651</v>
      </c>
      <c r="G21" s="20">
        <v>3.7209302325581395E-2</v>
      </c>
      <c r="H21" s="20">
        <v>0.52558139534883719</v>
      </c>
      <c r="I21" s="20">
        <v>8.3720930232558138E-2</v>
      </c>
      <c r="J21" s="20">
        <v>0.23255813953488372</v>
      </c>
    </row>
    <row r="22" spans="1:10" ht="15.95" customHeight="1">
      <c r="B22" s="58"/>
      <c r="C22" s="54" t="s">
        <v>227</v>
      </c>
      <c r="D22" s="21">
        <v>373</v>
      </c>
      <c r="E22" s="22">
        <v>15</v>
      </c>
      <c r="F22" s="23">
        <v>71</v>
      </c>
      <c r="G22" s="23">
        <v>13</v>
      </c>
      <c r="H22" s="23">
        <v>156</v>
      </c>
      <c r="I22" s="23">
        <v>20</v>
      </c>
      <c r="J22" s="23">
        <v>98</v>
      </c>
    </row>
    <row r="23" spans="1:10" ht="15.95" customHeight="1">
      <c r="B23" s="58"/>
      <c r="C23" s="53"/>
      <c r="D23" s="24">
        <v>1</v>
      </c>
      <c r="E23" s="19">
        <v>4.0214477211796246E-2</v>
      </c>
      <c r="F23" s="20">
        <v>0.19034852546916889</v>
      </c>
      <c r="G23" s="20">
        <v>3.4852546916890083E-2</v>
      </c>
      <c r="H23" s="20">
        <v>0.41823056300268097</v>
      </c>
      <c r="I23" s="20">
        <v>5.3619302949061663E-2</v>
      </c>
      <c r="J23" s="20">
        <v>0.26273458445040215</v>
      </c>
    </row>
    <row r="24" spans="1:10" ht="15.95" customHeight="1">
      <c r="B24" s="58"/>
      <c r="C24" s="54" t="s">
        <v>228</v>
      </c>
      <c r="D24" s="21">
        <v>901</v>
      </c>
      <c r="E24" s="22">
        <v>22</v>
      </c>
      <c r="F24" s="23">
        <v>170</v>
      </c>
      <c r="G24" s="23">
        <v>34</v>
      </c>
      <c r="H24" s="23">
        <v>421</v>
      </c>
      <c r="I24" s="23">
        <v>25</v>
      </c>
      <c r="J24" s="23">
        <v>229</v>
      </c>
    </row>
    <row r="25" spans="1:10" ht="15.95" customHeight="1">
      <c r="B25" s="58"/>
      <c r="C25" s="53"/>
      <c r="D25" s="24">
        <v>1</v>
      </c>
      <c r="E25" s="19">
        <v>2.4417314095449501E-2</v>
      </c>
      <c r="F25" s="20">
        <v>0.18867924528301888</v>
      </c>
      <c r="G25" s="20">
        <v>3.7735849056603772E-2</v>
      </c>
      <c r="H25" s="20">
        <v>0.46725860155382909</v>
      </c>
      <c r="I25" s="20">
        <v>2.774694783573807E-2</v>
      </c>
      <c r="J25" s="20">
        <v>0.2541620421753607</v>
      </c>
    </row>
    <row r="26" spans="1:10" ht="15.95" customHeight="1">
      <c r="B26" s="58"/>
      <c r="C26" s="54" t="s">
        <v>106</v>
      </c>
      <c r="D26" s="21">
        <v>459</v>
      </c>
      <c r="E26" s="22">
        <v>25</v>
      </c>
      <c r="F26" s="23">
        <v>90</v>
      </c>
      <c r="G26" s="23">
        <v>17</v>
      </c>
      <c r="H26" s="23">
        <v>73</v>
      </c>
      <c r="I26" s="23">
        <v>100</v>
      </c>
      <c r="J26" s="23">
        <v>154</v>
      </c>
    </row>
    <row r="27" spans="1:10" ht="15.95" customHeight="1">
      <c r="B27" s="58"/>
      <c r="C27" s="59"/>
      <c r="D27" s="18">
        <v>1</v>
      </c>
      <c r="E27" s="32">
        <v>5.4466230936819175E-2</v>
      </c>
      <c r="F27" s="33">
        <v>0.19607843137254902</v>
      </c>
      <c r="G27" s="33">
        <v>3.7037037037037035E-2</v>
      </c>
      <c r="H27" s="33">
        <v>0.15904139433551198</v>
      </c>
      <c r="I27" s="33">
        <v>0.2178649237472767</v>
      </c>
      <c r="J27" s="33">
        <v>0.33551198257080611</v>
      </c>
    </row>
    <row r="28" spans="1:10" ht="15.95" customHeight="1">
      <c r="A28" s="38"/>
      <c r="B28" s="41"/>
      <c r="C28" s="47"/>
      <c r="D28" s="42"/>
      <c r="E28" s="42"/>
      <c r="F28" s="42"/>
      <c r="G28" s="42"/>
      <c r="H28" s="42"/>
      <c r="I28" s="42"/>
      <c r="J28" s="42"/>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4619" priority="90" rank="1"/>
  </conditionalFormatting>
  <conditionalFormatting sqref="E11:J11">
    <cfRule type="top10" dxfId="4618" priority="89" rank="1"/>
  </conditionalFormatting>
  <conditionalFormatting sqref="E13:J13">
    <cfRule type="top10" dxfId="4617" priority="88" rank="1"/>
  </conditionalFormatting>
  <conditionalFormatting sqref="E15:J15">
    <cfRule type="top10" dxfId="4616" priority="87" rank="1"/>
  </conditionalFormatting>
  <conditionalFormatting sqref="E17:J17">
    <cfRule type="top10" dxfId="4615" priority="86" rank="1"/>
  </conditionalFormatting>
  <conditionalFormatting sqref="E19:J19">
    <cfRule type="top10" dxfId="4614" priority="85" rank="1"/>
  </conditionalFormatting>
  <conditionalFormatting sqref="E21:J21">
    <cfRule type="top10" dxfId="4613" priority="84" rank="1"/>
  </conditionalFormatting>
  <conditionalFormatting sqref="E23:J23">
    <cfRule type="top10" dxfId="4612" priority="83" rank="1"/>
  </conditionalFormatting>
  <conditionalFormatting sqref="E25:J25">
    <cfRule type="top10" dxfId="4611" priority="82" rank="1"/>
  </conditionalFormatting>
  <conditionalFormatting sqref="E27:J27">
    <cfRule type="top10" dxfId="4610" priority="81" rank="1"/>
  </conditionalFormatting>
  <conditionalFormatting sqref="E29:J29">
    <cfRule type="top10" dxfId="4609" priority="79" rank="1"/>
  </conditionalFormatting>
  <conditionalFormatting sqref="E31:J31">
    <cfRule type="top10" dxfId="4608" priority="78" rank="1"/>
  </conditionalFormatting>
  <conditionalFormatting sqref="E33:J33">
    <cfRule type="top10" dxfId="4607" priority="77" rank="1"/>
  </conditionalFormatting>
  <conditionalFormatting sqref="E35:J35">
    <cfRule type="top10" dxfId="4606" priority="76" rank="1"/>
  </conditionalFormatting>
  <conditionalFormatting sqref="E37:J37">
    <cfRule type="top10" dxfId="4605" priority="75" rank="1"/>
  </conditionalFormatting>
  <conditionalFormatting sqref="E39:J39">
    <cfRule type="top10" dxfId="4604" priority="74" rank="1"/>
  </conditionalFormatting>
  <conditionalFormatting sqref="E41:J41">
    <cfRule type="top10" dxfId="4603" priority="73" rank="1"/>
  </conditionalFormatting>
  <conditionalFormatting sqref="E43:J43">
    <cfRule type="top10" dxfId="4602" priority="72" rank="1"/>
  </conditionalFormatting>
  <conditionalFormatting sqref="E45:J45">
    <cfRule type="top10" dxfId="4601" priority="71" rank="1"/>
  </conditionalFormatting>
  <conditionalFormatting sqref="E47:J47">
    <cfRule type="top10" dxfId="4600" priority="70" rank="1"/>
  </conditionalFormatting>
  <conditionalFormatting sqref="E49:J49">
    <cfRule type="top10" dxfId="4599" priority="69" rank="1"/>
  </conditionalFormatting>
  <conditionalFormatting sqref="E51:J51">
    <cfRule type="top10" dxfId="4598" priority="68" rank="1"/>
  </conditionalFormatting>
  <conditionalFormatting sqref="E53:J53">
    <cfRule type="top10" dxfId="4597" priority="67" rank="1"/>
  </conditionalFormatting>
  <conditionalFormatting sqref="E55:J55">
    <cfRule type="top10" dxfId="4596" priority="66" rank="1"/>
  </conditionalFormatting>
  <conditionalFormatting sqref="E57:J57">
    <cfRule type="top10" dxfId="4595" priority="65" rank="1"/>
  </conditionalFormatting>
  <conditionalFormatting sqref="E59:J59">
    <cfRule type="top10" dxfId="4594" priority="64" rank="1"/>
  </conditionalFormatting>
  <conditionalFormatting sqref="E61:J61">
    <cfRule type="top10" dxfId="4593" priority="63" rank="1"/>
  </conditionalFormatting>
  <conditionalFormatting sqref="E63:J63">
    <cfRule type="top10" dxfId="4592" priority="62" rank="1"/>
  </conditionalFormatting>
  <conditionalFormatting sqref="E65:J65">
    <cfRule type="top10" dxfId="4591" priority="61" rank="1"/>
  </conditionalFormatting>
  <conditionalFormatting sqref="E67:J67">
    <cfRule type="top10" dxfId="4590" priority="60" rank="1"/>
  </conditionalFormatting>
  <conditionalFormatting sqref="E69:J69">
    <cfRule type="top10" dxfId="4589" priority="59" rank="1"/>
  </conditionalFormatting>
  <conditionalFormatting sqref="E71:J71">
    <cfRule type="top10" dxfId="4588" priority="58" rank="1"/>
  </conditionalFormatting>
  <conditionalFormatting sqref="E73:J73">
    <cfRule type="top10" dxfId="4587" priority="57" rank="1"/>
  </conditionalFormatting>
  <conditionalFormatting sqref="E75:J75">
    <cfRule type="top10" dxfId="4586" priority="56" rank="1"/>
  </conditionalFormatting>
  <conditionalFormatting sqref="E77:J77">
    <cfRule type="top10" dxfId="4585" priority="55" rank="1"/>
  </conditionalFormatting>
  <conditionalFormatting sqref="E79:J79">
    <cfRule type="top10" dxfId="4584" priority="54" rank="1"/>
  </conditionalFormatting>
  <conditionalFormatting sqref="E81:J81">
    <cfRule type="top10" dxfId="4583" priority="53" rank="1"/>
  </conditionalFormatting>
  <conditionalFormatting sqref="E83:J83">
    <cfRule type="top10" dxfId="4582" priority="52" rank="1"/>
  </conditionalFormatting>
  <conditionalFormatting sqref="E85:J85">
    <cfRule type="top10" dxfId="4581" priority="51" rank="1"/>
  </conditionalFormatting>
  <conditionalFormatting sqref="E87:J87">
    <cfRule type="top10" dxfId="4580" priority="50" rank="1"/>
  </conditionalFormatting>
  <conditionalFormatting sqref="E89:J89">
    <cfRule type="top10" dxfId="4579" priority="49" rank="1"/>
  </conditionalFormatting>
  <conditionalFormatting sqref="E91:J91">
    <cfRule type="top10" dxfId="4578" priority="48" rank="1"/>
  </conditionalFormatting>
  <conditionalFormatting sqref="E93:J93">
    <cfRule type="top10" dxfId="4577" priority="47" rank="1"/>
  </conditionalFormatting>
  <conditionalFormatting sqref="E95:J95">
    <cfRule type="top10" dxfId="4576" priority="46" rank="1"/>
  </conditionalFormatting>
  <conditionalFormatting sqref="E97:J97">
    <cfRule type="top10" dxfId="4575" priority="45" rank="1"/>
  </conditionalFormatting>
  <conditionalFormatting sqref="E99:J99">
    <cfRule type="top10" dxfId="4574" priority="44" rank="1"/>
  </conditionalFormatting>
  <conditionalFormatting sqref="E101:J101">
    <cfRule type="top10" dxfId="4573" priority="43" rank="1"/>
  </conditionalFormatting>
  <conditionalFormatting sqref="E103:J103">
    <cfRule type="top10" dxfId="4572" priority="42" rank="1"/>
  </conditionalFormatting>
  <conditionalFormatting sqref="E105:J105">
    <cfRule type="top10" dxfId="4571" priority="41" rank="1"/>
  </conditionalFormatting>
  <conditionalFormatting sqref="E107:J107">
    <cfRule type="top10" dxfId="4570" priority="40" rank="1"/>
  </conditionalFormatting>
  <conditionalFormatting sqref="E109:J109">
    <cfRule type="top10" dxfId="4569" priority="39" rank="1"/>
  </conditionalFormatting>
  <conditionalFormatting sqref="E111:J111">
    <cfRule type="top10" dxfId="4568" priority="38" rank="1"/>
  </conditionalFormatting>
  <conditionalFormatting sqref="E113:J113">
    <cfRule type="top10" dxfId="4567" priority="37" rank="1"/>
  </conditionalFormatting>
  <conditionalFormatting sqref="E115:J115">
    <cfRule type="top10" dxfId="4566" priority="36" rank="1"/>
  </conditionalFormatting>
  <conditionalFormatting sqref="E117:J117">
    <cfRule type="top10" dxfId="4565" priority="35" rank="1"/>
  </conditionalFormatting>
  <conditionalFormatting sqref="E119:J119">
    <cfRule type="top10" dxfId="4564" priority="34" rank="1"/>
  </conditionalFormatting>
  <conditionalFormatting sqref="E121:J121">
    <cfRule type="top10" dxfId="4563" priority="33" rank="1"/>
  </conditionalFormatting>
  <conditionalFormatting sqref="E123:J123">
    <cfRule type="top10" dxfId="4562" priority="32" rank="1"/>
  </conditionalFormatting>
  <conditionalFormatting sqref="E125:J125">
    <cfRule type="top10" dxfId="4561" priority="31" rank="1"/>
  </conditionalFormatting>
  <conditionalFormatting sqref="E127:J127">
    <cfRule type="top10" dxfId="4560" priority="30" rank="1"/>
  </conditionalFormatting>
  <conditionalFormatting sqref="E129:J129">
    <cfRule type="top10" dxfId="4559" priority="29" rank="1"/>
  </conditionalFormatting>
  <conditionalFormatting sqref="E131:J131">
    <cfRule type="top10" dxfId="4558" priority="28" rank="1"/>
  </conditionalFormatting>
  <conditionalFormatting sqref="E133:J133">
    <cfRule type="top10" dxfId="4557" priority="27" rank="1"/>
  </conditionalFormatting>
  <conditionalFormatting sqref="E135:J135">
    <cfRule type="top10" dxfId="4556" priority="26" rank="1"/>
  </conditionalFormatting>
  <conditionalFormatting sqref="E137:J137">
    <cfRule type="top10" dxfId="4555" priority="25" rank="1"/>
  </conditionalFormatting>
  <conditionalFormatting sqref="E139:J139">
    <cfRule type="top10" dxfId="4554" priority="24" rank="1"/>
  </conditionalFormatting>
  <conditionalFormatting sqref="E141:J141">
    <cfRule type="top10" dxfId="4553" priority="23" rank="1"/>
  </conditionalFormatting>
  <conditionalFormatting sqref="E143:J143">
    <cfRule type="top10" dxfId="4552" priority="22" rank="1"/>
  </conditionalFormatting>
  <conditionalFormatting sqref="E145:J145">
    <cfRule type="top10" dxfId="4551" priority="21" rank="1"/>
  </conditionalFormatting>
  <conditionalFormatting sqref="E147:J147">
    <cfRule type="top10" dxfId="4550" priority="20" rank="1"/>
  </conditionalFormatting>
  <conditionalFormatting sqref="E149:J149">
    <cfRule type="top10" dxfId="4549" priority="19" rank="1"/>
  </conditionalFormatting>
  <conditionalFormatting sqref="E151:J151">
    <cfRule type="top10" dxfId="4548" priority="18" rank="1"/>
  </conditionalFormatting>
  <conditionalFormatting sqref="E153:J153">
    <cfRule type="top10" dxfId="4547" priority="17" rank="1"/>
  </conditionalFormatting>
  <conditionalFormatting sqref="E155:J155">
    <cfRule type="top10" dxfId="4546" priority="16" rank="1"/>
  </conditionalFormatting>
  <conditionalFormatting sqref="E157:J157">
    <cfRule type="top10" dxfId="4545" priority="15" rank="1"/>
  </conditionalFormatting>
  <conditionalFormatting sqref="E159:J159">
    <cfRule type="top10" dxfId="4544" priority="14" rank="1"/>
  </conditionalFormatting>
  <conditionalFormatting sqref="E161:J161">
    <cfRule type="top10" dxfId="4543" priority="13" rank="1"/>
  </conditionalFormatting>
  <conditionalFormatting sqref="E163:J163">
    <cfRule type="top10" dxfId="4542" priority="12" rank="1"/>
  </conditionalFormatting>
  <conditionalFormatting sqref="E165:J165">
    <cfRule type="top10" dxfId="4541" priority="11" rank="1"/>
  </conditionalFormatting>
  <conditionalFormatting sqref="E167:J167">
    <cfRule type="top10" dxfId="4540" priority="10" rank="1"/>
  </conditionalFormatting>
  <conditionalFormatting sqref="E169:J169">
    <cfRule type="top10" dxfId="4539" priority="9" rank="1"/>
  </conditionalFormatting>
  <conditionalFormatting sqref="E171:J171">
    <cfRule type="top10" dxfId="4538" priority="8" rank="1"/>
  </conditionalFormatting>
  <conditionalFormatting sqref="E173:J173">
    <cfRule type="top10" dxfId="4537" priority="7" rank="1"/>
  </conditionalFormatting>
  <conditionalFormatting sqref="E175:J175">
    <cfRule type="top10" dxfId="4536" priority="6" rank="1"/>
  </conditionalFormatting>
  <conditionalFormatting sqref="E177:J177">
    <cfRule type="top10" dxfId="4535" priority="5" rank="1"/>
  </conditionalFormatting>
  <conditionalFormatting sqref="E179:J179">
    <cfRule type="top10" dxfId="4534" priority="4" rank="1"/>
  </conditionalFormatting>
  <conditionalFormatting sqref="E181:J181">
    <cfRule type="top10" dxfId="4533" priority="3" rank="1"/>
  </conditionalFormatting>
  <conditionalFormatting sqref="E183:J183">
    <cfRule type="top10" dxfId="4532" priority="2" rank="1"/>
  </conditionalFormatting>
  <conditionalFormatting sqref="E185:J185">
    <cfRule type="top10" dxfId="453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304</v>
      </c>
    </row>
    <row r="3" spans="1:14" ht="15" customHeight="1">
      <c r="B3" s="4"/>
    </row>
    <row r="4" spans="1:14" ht="15" customHeight="1">
      <c r="B4" s="4" t="s">
        <v>4</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305</v>
      </c>
      <c r="C10" s="52" t="s">
        <v>139</v>
      </c>
      <c r="D10" s="34">
        <v>9581</v>
      </c>
      <c r="E10" s="35">
        <v>7146</v>
      </c>
      <c r="F10" s="36">
        <v>90</v>
      </c>
      <c r="G10" s="36">
        <v>7</v>
      </c>
      <c r="H10" s="36">
        <v>101</v>
      </c>
      <c r="I10" s="36">
        <v>60</v>
      </c>
      <c r="J10" s="36">
        <v>148</v>
      </c>
      <c r="K10" s="36">
        <v>264</v>
      </c>
      <c r="L10" s="36">
        <v>604</v>
      </c>
      <c r="M10" s="36">
        <v>275</v>
      </c>
      <c r="N10" s="36">
        <v>886</v>
      </c>
    </row>
    <row r="11" spans="1:14" ht="15.95" customHeight="1">
      <c r="B11" s="58"/>
      <c r="C11" s="53"/>
      <c r="D11" s="18">
        <v>1</v>
      </c>
      <c r="E11" s="19">
        <v>0.74585116376161154</v>
      </c>
      <c r="F11" s="20">
        <v>9.3935914831437227E-3</v>
      </c>
      <c r="G11" s="20">
        <v>7.3061267091117834E-4</v>
      </c>
      <c r="H11" s="20">
        <v>1.0541697108861287E-2</v>
      </c>
      <c r="I11" s="20">
        <v>6.2623943220958146E-3</v>
      </c>
      <c r="J11" s="20">
        <v>1.5447239327836343E-2</v>
      </c>
      <c r="K11" s="20">
        <v>2.7554535017221583E-2</v>
      </c>
      <c r="L11" s="20">
        <v>6.3041436175764534E-2</v>
      </c>
      <c r="M11" s="20">
        <v>2.8702640642939151E-2</v>
      </c>
      <c r="N11" s="20">
        <v>9.2474689489614861E-2</v>
      </c>
    </row>
    <row r="12" spans="1:14" ht="15.95" customHeight="1">
      <c r="B12" s="58"/>
      <c r="C12" s="54" t="s">
        <v>140</v>
      </c>
      <c r="D12" s="21">
        <v>6128</v>
      </c>
      <c r="E12" s="22">
        <v>4875</v>
      </c>
      <c r="F12" s="23">
        <v>57</v>
      </c>
      <c r="G12" s="23">
        <v>13</v>
      </c>
      <c r="H12" s="23">
        <v>79</v>
      </c>
      <c r="I12" s="23">
        <v>31</v>
      </c>
      <c r="J12" s="23">
        <v>65</v>
      </c>
      <c r="K12" s="23">
        <v>95</v>
      </c>
      <c r="L12" s="23">
        <v>279</v>
      </c>
      <c r="M12" s="23">
        <v>171</v>
      </c>
      <c r="N12" s="23">
        <v>463</v>
      </c>
    </row>
    <row r="13" spans="1:14" ht="15.95" customHeight="1">
      <c r="B13" s="58"/>
      <c r="C13" s="59"/>
      <c r="D13" s="18">
        <v>1</v>
      </c>
      <c r="E13" s="32">
        <v>0.79552872062663182</v>
      </c>
      <c r="F13" s="33">
        <v>9.3015665796344644E-3</v>
      </c>
      <c r="G13" s="33">
        <v>2.1214099216710185E-3</v>
      </c>
      <c r="H13" s="33">
        <v>1.2891644908616188E-2</v>
      </c>
      <c r="I13" s="33">
        <v>5.0587467362924283E-3</v>
      </c>
      <c r="J13" s="33">
        <v>1.0607049608355091E-2</v>
      </c>
      <c r="K13" s="33">
        <v>1.5502610966057441E-2</v>
      </c>
      <c r="L13" s="33">
        <v>4.5528720626631852E-2</v>
      </c>
      <c r="M13" s="33">
        <v>2.7904699738903395E-2</v>
      </c>
      <c r="N13" s="33">
        <v>7.5554830287206262E-2</v>
      </c>
    </row>
    <row r="14" spans="1:14" ht="15.95" customHeight="1">
      <c r="A14" s="38"/>
      <c r="B14" s="41"/>
      <c r="C14" s="47"/>
      <c r="D14" s="42"/>
      <c r="E14" s="42"/>
      <c r="F14" s="42"/>
      <c r="G14" s="42"/>
      <c r="H14" s="42"/>
      <c r="I14" s="42"/>
      <c r="J14" s="42"/>
      <c r="K14" s="42"/>
      <c r="L14" s="42"/>
      <c r="M14" s="42"/>
      <c r="N14" s="42"/>
    </row>
    <row r="15" spans="1:14" ht="15.95" hidden="1" customHeight="1">
      <c r="A15" s="38"/>
      <c r="B15" s="43"/>
      <c r="C15" s="46"/>
      <c r="D15" s="44"/>
      <c r="E15" s="44"/>
      <c r="F15" s="44"/>
      <c r="G15" s="44"/>
      <c r="H15" s="44"/>
      <c r="I15" s="44"/>
      <c r="J15" s="44"/>
      <c r="K15" s="44"/>
      <c r="L15" s="44"/>
      <c r="M15" s="44"/>
      <c r="N15" s="44"/>
    </row>
    <row r="16" spans="1:14" ht="15.95" hidden="1" customHeight="1">
      <c r="A16" s="38"/>
      <c r="B16" s="43"/>
      <c r="C16" s="46"/>
      <c r="D16" s="45"/>
      <c r="E16" s="45"/>
      <c r="F16" s="45"/>
      <c r="G16" s="45"/>
      <c r="H16" s="45"/>
      <c r="I16" s="45"/>
      <c r="J16" s="45"/>
      <c r="K16" s="45"/>
      <c r="L16" s="45"/>
      <c r="M16" s="45"/>
      <c r="N16" s="45"/>
    </row>
    <row r="17" spans="1:14" ht="15.95" hidden="1" customHeight="1">
      <c r="A17" s="38"/>
      <c r="B17" s="43"/>
      <c r="C17" s="46"/>
      <c r="D17" s="44"/>
      <c r="E17" s="44"/>
      <c r="F17" s="44"/>
      <c r="G17" s="44"/>
      <c r="H17" s="44"/>
      <c r="I17" s="44"/>
      <c r="J17" s="44"/>
      <c r="K17" s="44"/>
      <c r="L17" s="44"/>
      <c r="M17" s="44"/>
      <c r="N17" s="44"/>
    </row>
    <row r="18" spans="1:14" ht="15.95" hidden="1" customHeight="1">
      <c r="A18" s="38"/>
      <c r="B18" s="43"/>
      <c r="C18" s="46"/>
      <c r="D18" s="45"/>
      <c r="E18" s="45"/>
      <c r="F18" s="45"/>
      <c r="G18" s="45"/>
      <c r="H18" s="45"/>
      <c r="I18" s="45"/>
      <c r="J18" s="45"/>
      <c r="K18" s="45"/>
      <c r="L18" s="45"/>
      <c r="M18" s="45"/>
      <c r="N18" s="45"/>
    </row>
    <row r="19" spans="1:14" ht="15.95" hidden="1" customHeight="1">
      <c r="A19" s="38"/>
      <c r="B19" s="43"/>
      <c r="C19" s="46"/>
      <c r="D19" s="44"/>
      <c r="E19" s="44"/>
      <c r="F19" s="44"/>
      <c r="G19" s="44"/>
      <c r="H19" s="44"/>
      <c r="I19" s="44"/>
      <c r="J19" s="44"/>
      <c r="K19" s="44"/>
      <c r="L19" s="44"/>
      <c r="M19" s="44"/>
      <c r="N19" s="44"/>
    </row>
    <row r="20" spans="1:14" ht="15.95" hidden="1" customHeight="1">
      <c r="A20" s="38"/>
      <c r="B20" s="43"/>
      <c r="C20" s="46"/>
      <c r="D20" s="45"/>
      <c r="E20" s="45"/>
      <c r="F20" s="45"/>
      <c r="G20" s="45"/>
      <c r="H20" s="45"/>
      <c r="I20" s="45"/>
      <c r="J20" s="45"/>
      <c r="K20" s="45"/>
      <c r="L20" s="45"/>
      <c r="M20" s="45"/>
      <c r="N20" s="45"/>
    </row>
    <row r="21" spans="1:14" ht="15.95" hidden="1" customHeight="1">
      <c r="A21" s="38"/>
      <c r="B21" s="43"/>
      <c r="C21" s="46"/>
      <c r="D21" s="44"/>
      <c r="E21" s="44"/>
      <c r="F21" s="44"/>
      <c r="G21" s="44"/>
      <c r="H21" s="44"/>
      <c r="I21" s="44"/>
      <c r="J21" s="44"/>
      <c r="K21" s="44"/>
      <c r="L21" s="44"/>
      <c r="M21" s="44"/>
      <c r="N21" s="44"/>
    </row>
    <row r="22" spans="1:14" ht="15.95" hidden="1" customHeight="1">
      <c r="A22" s="38"/>
      <c r="B22" s="43"/>
      <c r="C22" s="46"/>
      <c r="D22" s="45"/>
      <c r="E22" s="45"/>
      <c r="F22" s="45"/>
      <c r="G22" s="45"/>
      <c r="H22" s="45"/>
      <c r="I22" s="45"/>
      <c r="J22" s="45"/>
      <c r="K22" s="45"/>
      <c r="L22" s="45"/>
      <c r="M22" s="45"/>
      <c r="N22" s="45"/>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6:C17"/>
    <mergeCell ref="B8:C9"/>
    <mergeCell ref="C10:C11"/>
    <mergeCell ref="C12:C13"/>
    <mergeCell ref="C14:C15"/>
    <mergeCell ref="B10:B13"/>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10938" priority="90" rank="1"/>
  </conditionalFormatting>
  <conditionalFormatting sqref="E11:N11">
    <cfRule type="top10" dxfId="10937" priority="89" rank="1"/>
  </conditionalFormatting>
  <conditionalFormatting sqref="E13:N13">
    <cfRule type="top10" dxfId="10936" priority="88" rank="1"/>
  </conditionalFormatting>
  <conditionalFormatting sqref="E15:N15">
    <cfRule type="top10" dxfId="10935" priority="86" rank="1"/>
  </conditionalFormatting>
  <conditionalFormatting sqref="E17:N17">
    <cfRule type="top10" dxfId="10934" priority="85" rank="1"/>
  </conditionalFormatting>
  <conditionalFormatting sqref="E19:N19">
    <cfRule type="top10" dxfId="10933" priority="84" rank="1"/>
  </conditionalFormatting>
  <conditionalFormatting sqref="E21:N21">
    <cfRule type="top10" dxfId="10932" priority="83" rank="1"/>
  </conditionalFormatting>
  <conditionalFormatting sqref="E23:N23">
    <cfRule type="top10" dxfId="10931" priority="82" rank="1"/>
  </conditionalFormatting>
  <conditionalFormatting sqref="E25:N25">
    <cfRule type="top10" dxfId="10930" priority="81" rank="1"/>
  </conditionalFormatting>
  <conditionalFormatting sqref="E27:N27">
    <cfRule type="top10" dxfId="10929" priority="80" rank="1"/>
  </conditionalFormatting>
  <conditionalFormatting sqref="E29:N29">
    <cfRule type="top10" dxfId="10928" priority="79" rank="1"/>
  </conditionalFormatting>
  <conditionalFormatting sqref="E31:N31">
    <cfRule type="top10" dxfId="10927" priority="78" rank="1"/>
  </conditionalFormatting>
  <conditionalFormatting sqref="E33:N33">
    <cfRule type="top10" dxfId="10926" priority="77" rank="1"/>
  </conditionalFormatting>
  <conditionalFormatting sqref="E35:N35">
    <cfRule type="top10" dxfId="10925" priority="76" rank="1"/>
  </conditionalFormatting>
  <conditionalFormatting sqref="E37:N37">
    <cfRule type="top10" dxfId="10924" priority="75" rank="1"/>
  </conditionalFormatting>
  <conditionalFormatting sqref="E39:N39">
    <cfRule type="top10" dxfId="10923" priority="74" rank="1"/>
  </conditionalFormatting>
  <conditionalFormatting sqref="E41:N41">
    <cfRule type="top10" dxfId="10922" priority="73" rank="1"/>
  </conditionalFormatting>
  <conditionalFormatting sqref="E43:N43">
    <cfRule type="top10" dxfId="10921" priority="72" rank="1"/>
  </conditionalFormatting>
  <conditionalFormatting sqref="E45:N45">
    <cfRule type="top10" dxfId="10920" priority="71" rank="1"/>
  </conditionalFormatting>
  <conditionalFormatting sqref="E47:N47">
    <cfRule type="top10" dxfId="10919" priority="70" rank="1"/>
  </conditionalFormatting>
  <conditionalFormatting sqref="E49:N49">
    <cfRule type="top10" dxfId="10918" priority="69" rank="1"/>
  </conditionalFormatting>
  <conditionalFormatting sqref="E51:N51">
    <cfRule type="top10" dxfId="10917" priority="68" rank="1"/>
  </conditionalFormatting>
  <conditionalFormatting sqref="E53:N53">
    <cfRule type="top10" dxfId="10916" priority="67" rank="1"/>
  </conditionalFormatting>
  <conditionalFormatting sqref="E55:N55">
    <cfRule type="top10" dxfId="10915" priority="66" rank="1"/>
  </conditionalFormatting>
  <conditionalFormatting sqref="E57:N57">
    <cfRule type="top10" dxfId="10914" priority="65" rank="1"/>
  </conditionalFormatting>
  <conditionalFormatting sqref="E59:N59">
    <cfRule type="top10" dxfId="10913" priority="64" rank="1"/>
  </conditionalFormatting>
  <conditionalFormatting sqref="E61:N61">
    <cfRule type="top10" dxfId="10912" priority="63" rank="1"/>
  </conditionalFormatting>
  <conditionalFormatting sqref="E63:N63">
    <cfRule type="top10" dxfId="10911" priority="62" rank="1"/>
  </conditionalFormatting>
  <conditionalFormatting sqref="E65:N65">
    <cfRule type="top10" dxfId="10910" priority="61" rank="1"/>
  </conditionalFormatting>
  <conditionalFormatting sqref="E67:N67">
    <cfRule type="top10" dxfId="10909" priority="60" rank="1"/>
  </conditionalFormatting>
  <conditionalFormatting sqref="E69:N69">
    <cfRule type="top10" dxfId="10908" priority="59" rank="1"/>
  </conditionalFormatting>
  <conditionalFormatting sqref="E71:N71">
    <cfRule type="top10" dxfId="10907" priority="58" rank="1"/>
  </conditionalFormatting>
  <conditionalFormatting sqref="E73:N73">
    <cfRule type="top10" dxfId="10906" priority="57" rank="1"/>
  </conditionalFormatting>
  <conditionalFormatting sqref="E75:N75">
    <cfRule type="top10" dxfId="10905" priority="56" rank="1"/>
  </conditionalFormatting>
  <conditionalFormatting sqref="E77:N77">
    <cfRule type="top10" dxfId="10904" priority="55" rank="1"/>
  </conditionalFormatting>
  <conditionalFormatting sqref="E79:N79">
    <cfRule type="top10" dxfId="10903" priority="54" rank="1"/>
  </conditionalFormatting>
  <conditionalFormatting sqref="E81:N81">
    <cfRule type="top10" dxfId="10902" priority="53" rank="1"/>
  </conditionalFormatting>
  <conditionalFormatting sqref="E83:N83">
    <cfRule type="top10" dxfId="10901" priority="52" rank="1"/>
  </conditionalFormatting>
  <conditionalFormatting sqref="E85:N85">
    <cfRule type="top10" dxfId="10900" priority="51" rank="1"/>
  </conditionalFormatting>
  <conditionalFormatting sqref="E87:N87">
    <cfRule type="top10" dxfId="10899" priority="50" rank="1"/>
  </conditionalFormatting>
  <conditionalFormatting sqref="E89:N89">
    <cfRule type="top10" dxfId="10898" priority="49" rank="1"/>
  </conditionalFormatting>
  <conditionalFormatting sqref="E91:N91">
    <cfRule type="top10" dxfId="10897" priority="48" rank="1"/>
  </conditionalFormatting>
  <conditionalFormatting sqref="E93:N93">
    <cfRule type="top10" dxfId="10896" priority="47" rank="1"/>
  </conditionalFormatting>
  <conditionalFormatting sqref="E95:N95">
    <cfRule type="top10" dxfId="10895" priority="46" rank="1"/>
  </conditionalFormatting>
  <conditionalFormatting sqref="E97:N97">
    <cfRule type="top10" dxfId="10894" priority="45" rank="1"/>
  </conditionalFormatting>
  <conditionalFormatting sqref="E99:N99">
    <cfRule type="top10" dxfId="10893" priority="44" rank="1"/>
  </conditionalFormatting>
  <conditionalFormatting sqref="E101:N101">
    <cfRule type="top10" dxfId="10892" priority="43" rank="1"/>
  </conditionalFormatting>
  <conditionalFormatting sqref="E103:N103">
    <cfRule type="top10" dxfId="10891" priority="42" rank="1"/>
  </conditionalFormatting>
  <conditionalFormatting sqref="E105:N105">
    <cfRule type="top10" dxfId="10890" priority="41" rank="1"/>
  </conditionalFormatting>
  <conditionalFormatting sqref="E107:N107">
    <cfRule type="top10" dxfId="10889" priority="40" rank="1"/>
  </conditionalFormatting>
  <conditionalFormatting sqref="E109:N109">
    <cfRule type="top10" dxfId="10888" priority="39" rank="1"/>
  </conditionalFormatting>
  <conditionalFormatting sqref="E111:N111">
    <cfRule type="top10" dxfId="10887" priority="38" rank="1"/>
  </conditionalFormatting>
  <conditionalFormatting sqref="E113:N113">
    <cfRule type="top10" dxfId="10886" priority="37" rank="1"/>
  </conditionalFormatting>
  <conditionalFormatting sqref="E115:N115">
    <cfRule type="top10" dxfId="10885" priority="36" rank="1"/>
  </conditionalFormatting>
  <conditionalFormatting sqref="E117:N117">
    <cfRule type="top10" dxfId="10884" priority="35" rank="1"/>
  </conditionalFormatting>
  <conditionalFormatting sqref="E119:N119">
    <cfRule type="top10" dxfId="10883" priority="34" rank="1"/>
  </conditionalFormatting>
  <conditionalFormatting sqref="E121:N121">
    <cfRule type="top10" dxfId="10882" priority="33" rank="1"/>
  </conditionalFormatting>
  <conditionalFormatting sqref="E123:N123">
    <cfRule type="top10" dxfId="10881" priority="32" rank="1"/>
  </conditionalFormatting>
  <conditionalFormatting sqref="E125:N125">
    <cfRule type="top10" dxfId="10880" priority="31" rank="1"/>
  </conditionalFormatting>
  <conditionalFormatting sqref="E127:N127">
    <cfRule type="top10" dxfId="10879" priority="30" rank="1"/>
  </conditionalFormatting>
  <conditionalFormatting sqref="E129:N129">
    <cfRule type="top10" dxfId="10878" priority="29" rank="1"/>
  </conditionalFormatting>
  <conditionalFormatting sqref="E131:N131">
    <cfRule type="top10" dxfId="10877" priority="28" rank="1"/>
  </conditionalFormatting>
  <conditionalFormatting sqref="E133:N133">
    <cfRule type="top10" dxfId="10876" priority="27" rank="1"/>
  </conditionalFormatting>
  <conditionalFormatting sqref="E135:N135">
    <cfRule type="top10" dxfId="10875" priority="26" rank="1"/>
  </conditionalFormatting>
  <conditionalFormatting sqref="E137:N137">
    <cfRule type="top10" dxfId="10874" priority="25" rank="1"/>
  </conditionalFormatting>
  <conditionalFormatting sqref="E139:N139">
    <cfRule type="top10" dxfId="10873" priority="24" rank="1"/>
  </conditionalFormatting>
  <conditionalFormatting sqref="E141:N141">
    <cfRule type="top10" dxfId="10872" priority="23" rank="1"/>
  </conditionalFormatting>
  <conditionalFormatting sqref="E143:N143">
    <cfRule type="top10" dxfId="10871" priority="22" rank="1"/>
  </conditionalFormatting>
  <conditionalFormatting sqref="E145:N145">
    <cfRule type="top10" dxfId="10870" priority="21" rank="1"/>
  </conditionalFormatting>
  <conditionalFormatting sqref="E147:N147">
    <cfRule type="top10" dxfId="10869" priority="20" rank="1"/>
  </conditionalFormatting>
  <conditionalFormatting sqref="E149:N149">
    <cfRule type="top10" dxfId="10868" priority="19" rank="1"/>
  </conditionalFormatting>
  <conditionalFormatting sqref="E151:N151">
    <cfRule type="top10" dxfId="10867" priority="18" rank="1"/>
  </conditionalFormatting>
  <conditionalFormatting sqref="E153:N153">
    <cfRule type="top10" dxfId="10866" priority="17" rank="1"/>
  </conditionalFormatting>
  <conditionalFormatting sqref="E155:N155">
    <cfRule type="top10" dxfId="10865" priority="16" rank="1"/>
  </conditionalFormatting>
  <conditionalFormatting sqref="E157:N157">
    <cfRule type="top10" dxfId="10864" priority="15" rank="1"/>
  </conditionalFormatting>
  <conditionalFormatting sqref="E159:N159">
    <cfRule type="top10" dxfId="10863" priority="14" rank="1"/>
  </conditionalFormatting>
  <conditionalFormatting sqref="E161:N161">
    <cfRule type="top10" dxfId="10862" priority="13" rank="1"/>
  </conditionalFormatting>
  <conditionalFormatting sqref="E163:N163">
    <cfRule type="top10" dxfId="10861" priority="12" rank="1"/>
  </conditionalFormatting>
  <conditionalFormatting sqref="E165:N165">
    <cfRule type="top10" dxfId="10860" priority="11" rank="1"/>
  </conditionalFormatting>
  <conditionalFormatting sqref="E167:N167">
    <cfRule type="top10" dxfId="10859" priority="10" rank="1"/>
  </conditionalFormatting>
  <conditionalFormatting sqref="E169:N169">
    <cfRule type="top10" dxfId="10858" priority="9" rank="1"/>
  </conditionalFormatting>
  <conditionalFormatting sqref="E171:N171">
    <cfRule type="top10" dxfId="10857" priority="8" rank="1"/>
  </conditionalFormatting>
  <conditionalFormatting sqref="E173:N173">
    <cfRule type="top10" dxfId="10856" priority="7" rank="1"/>
  </conditionalFormatting>
  <conditionalFormatting sqref="E175:N175">
    <cfRule type="top10" dxfId="10855" priority="6" rank="1"/>
  </conditionalFormatting>
  <conditionalFormatting sqref="E177:N177">
    <cfRule type="top10" dxfId="10854" priority="5" rank="1"/>
  </conditionalFormatting>
  <conditionalFormatting sqref="E179:N179">
    <cfRule type="top10" dxfId="10853" priority="4" rank="1"/>
  </conditionalFormatting>
  <conditionalFormatting sqref="E181:N181">
    <cfRule type="top10" dxfId="10852" priority="3" rank="1"/>
  </conditionalFormatting>
  <conditionalFormatting sqref="E183:N183">
    <cfRule type="top10" dxfId="10851" priority="2" rank="1"/>
  </conditionalFormatting>
  <conditionalFormatting sqref="E185:N185">
    <cfRule type="top10" dxfId="1085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U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1" ht="15" customHeight="1">
      <c r="A1" s="38"/>
      <c r="B1" s="37"/>
      <c r="C1" s="37"/>
      <c r="D1" s="37"/>
      <c r="E1" s="37"/>
      <c r="F1" s="37"/>
      <c r="G1" s="37"/>
      <c r="H1" s="37"/>
      <c r="I1" s="37"/>
      <c r="J1" s="37"/>
      <c r="K1" s="37"/>
      <c r="L1" s="37"/>
      <c r="M1" s="37"/>
      <c r="N1" s="37"/>
      <c r="O1" s="37"/>
      <c r="P1" s="37"/>
      <c r="Q1" s="37"/>
      <c r="R1" s="37"/>
      <c r="S1" s="37"/>
      <c r="T1" s="37"/>
    </row>
    <row r="2" spans="1:21" ht="15" customHeight="1">
      <c r="B2" s="4" t="s">
        <v>313</v>
      </c>
    </row>
    <row r="3" spans="1:21" ht="15" customHeight="1">
      <c r="B3" s="4"/>
    </row>
    <row r="4" spans="1:21" ht="15" customHeight="1">
      <c r="B4" s="4" t="s">
        <v>73</v>
      </c>
    </row>
    <row r="5" spans="1:21" ht="15" customHeight="1">
      <c r="B5" s="4"/>
    </row>
    <row r="6" spans="1:21" ht="2.1" customHeight="1">
      <c r="B6" s="5"/>
      <c r="C6" s="6"/>
      <c r="D6" s="7"/>
      <c r="E6" s="8"/>
      <c r="F6" s="9"/>
      <c r="G6" s="9"/>
      <c r="H6" s="9"/>
      <c r="I6" s="9"/>
      <c r="J6" s="9"/>
      <c r="K6" s="9"/>
      <c r="L6" s="9"/>
      <c r="M6" s="9"/>
      <c r="N6" s="9"/>
      <c r="O6" s="9"/>
      <c r="P6" s="9"/>
      <c r="Q6" s="9"/>
      <c r="R6" s="9"/>
      <c r="S6" s="67"/>
      <c r="T6" s="9"/>
    </row>
    <row r="7" spans="1:21" ht="117.95" customHeight="1" thickBot="1">
      <c r="A7" s="10"/>
      <c r="B7" s="11"/>
      <c r="C7" s="12" t="s">
        <v>298</v>
      </c>
      <c r="D7" s="13" t="s">
        <v>299</v>
      </c>
      <c r="E7" s="14" t="s">
        <v>284</v>
      </c>
      <c r="F7" s="14" t="s">
        <v>285</v>
      </c>
      <c r="G7" s="14" t="s">
        <v>286</v>
      </c>
      <c r="H7" s="14" t="s">
        <v>287</v>
      </c>
      <c r="I7" s="14" t="s">
        <v>288</v>
      </c>
      <c r="J7" s="14" t="s">
        <v>289</v>
      </c>
      <c r="K7" s="14" t="s">
        <v>290</v>
      </c>
      <c r="L7" s="14" t="s">
        <v>291</v>
      </c>
      <c r="M7" s="14" t="s">
        <v>292</v>
      </c>
      <c r="N7" s="14" t="s">
        <v>293</v>
      </c>
      <c r="O7" s="14" t="s">
        <v>294</v>
      </c>
      <c r="P7" s="14" t="s">
        <v>295</v>
      </c>
      <c r="Q7" s="14" t="s">
        <v>296</v>
      </c>
      <c r="R7" s="14" t="s">
        <v>297</v>
      </c>
      <c r="S7" s="14" t="s">
        <v>497</v>
      </c>
      <c r="T7" s="14" t="s">
        <v>103</v>
      </c>
    </row>
    <row r="8" spans="1:21" ht="15.95" customHeight="1" thickTop="1">
      <c r="B8" s="48" t="s">
        <v>300</v>
      </c>
      <c r="C8" s="49"/>
      <c r="D8" s="15">
        <v>16158</v>
      </c>
      <c r="E8" s="16">
        <v>3324</v>
      </c>
      <c r="F8" s="17">
        <v>149</v>
      </c>
      <c r="G8" s="17">
        <v>1063</v>
      </c>
      <c r="H8" s="17">
        <v>368</v>
      </c>
      <c r="I8" s="17">
        <v>5505</v>
      </c>
      <c r="J8" s="17">
        <v>4058</v>
      </c>
      <c r="K8" s="17">
        <v>1333</v>
      </c>
      <c r="L8" s="17">
        <v>6588</v>
      </c>
      <c r="M8" s="17">
        <v>3014</v>
      </c>
      <c r="N8" s="17">
        <v>23</v>
      </c>
      <c r="O8" s="17">
        <v>0</v>
      </c>
      <c r="P8" s="17">
        <v>125</v>
      </c>
      <c r="Q8" s="17">
        <v>477</v>
      </c>
      <c r="R8" s="17">
        <v>3</v>
      </c>
      <c r="S8" s="17">
        <v>248</v>
      </c>
      <c r="T8" s="17">
        <v>2935</v>
      </c>
    </row>
    <row r="9" spans="1:21" ht="15.95" customHeight="1">
      <c r="B9" s="50"/>
      <c r="C9" s="51"/>
      <c r="D9" s="18">
        <v>1</v>
      </c>
      <c r="E9" s="32">
        <v>0.20571852952098033</v>
      </c>
      <c r="F9" s="33">
        <v>9.2214382968189134E-3</v>
      </c>
      <c r="G9" s="33">
        <v>6.5787845030325531E-2</v>
      </c>
      <c r="H9" s="33">
        <v>2.2775095927713825E-2</v>
      </c>
      <c r="I9" s="33">
        <v>0.34069810620126251</v>
      </c>
      <c r="J9" s="33">
        <v>0.25114494368114865</v>
      </c>
      <c r="K9" s="33">
        <v>8.2497833890332967E-2</v>
      </c>
      <c r="L9" s="33">
        <v>0.40772372818418123</v>
      </c>
      <c r="M9" s="33">
        <v>0.18653298675578661</v>
      </c>
      <c r="N9" s="33">
        <v>1.423443495482114E-3</v>
      </c>
      <c r="O9" s="33">
        <v>0</v>
      </c>
      <c r="P9" s="33">
        <v>7.736105953707142E-3</v>
      </c>
      <c r="Q9" s="33">
        <v>2.9520980319346454E-2</v>
      </c>
      <c r="R9" s="33">
        <v>1.856665428889714E-4</v>
      </c>
      <c r="S9" s="33">
        <v>1.534843421215497E-2</v>
      </c>
      <c r="T9" s="33">
        <v>0.1816437677930437</v>
      </c>
    </row>
    <row r="10" spans="1:21" ht="15.95" customHeight="1">
      <c r="B10" s="57" t="s">
        <v>316</v>
      </c>
      <c r="C10" s="52" t="s">
        <v>221</v>
      </c>
      <c r="D10" s="34">
        <v>12243</v>
      </c>
      <c r="E10" s="35">
        <v>2555</v>
      </c>
      <c r="F10" s="36">
        <v>120</v>
      </c>
      <c r="G10" s="36">
        <v>866</v>
      </c>
      <c r="H10" s="36">
        <v>305</v>
      </c>
      <c r="I10" s="36">
        <v>4280</v>
      </c>
      <c r="J10" s="36">
        <v>3327</v>
      </c>
      <c r="K10" s="36">
        <v>939</v>
      </c>
      <c r="L10" s="36">
        <v>5195</v>
      </c>
      <c r="M10" s="36">
        <v>2383</v>
      </c>
      <c r="N10" s="36">
        <v>17</v>
      </c>
      <c r="O10" s="36">
        <v>0</v>
      </c>
      <c r="P10" s="36">
        <v>73</v>
      </c>
      <c r="Q10" s="36">
        <v>326</v>
      </c>
      <c r="R10" s="36">
        <v>3</v>
      </c>
      <c r="S10" s="36">
        <v>121</v>
      </c>
      <c r="T10" s="36">
        <v>1907</v>
      </c>
      <c r="U10" s="68"/>
    </row>
    <row r="11" spans="1:21" ht="15.95" customHeight="1">
      <c r="B11" s="58"/>
      <c r="C11" s="53"/>
      <c r="D11" s="18">
        <v>1</v>
      </c>
      <c r="E11" s="19">
        <v>0.2086906803887936</v>
      </c>
      <c r="F11" s="20">
        <v>9.8015192354815005E-3</v>
      </c>
      <c r="G11" s="20">
        <v>7.0734297149391487E-2</v>
      </c>
      <c r="H11" s="20">
        <v>2.4912194723515479E-2</v>
      </c>
      <c r="I11" s="20">
        <v>0.34958751939884014</v>
      </c>
      <c r="J11" s="20">
        <v>0.2717471208037246</v>
      </c>
      <c r="K11" s="20">
        <v>7.6696888017642739E-2</v>
      </c>
      <c r="L11" s="20">
        <v>0.4243241035693866</v>
      </c>
      <c r="M11" s="20">
        <v>0.19464183615127012</v>
      </c>
      <c r="N11" s="20">
        <v>1.388548558359879E-3</v>
      </c>
      <c r="O11" s="20">
        <v>0</v>
      </c>
      <c r="P11" s="20">
        <v>5.9625908682512455E-3</v>
      </c>
      <c r="Q11" s="20">
        <v>2.662746058972474E-2</v>
      </c>
      <c r="R11" s="20">
        <v>2.4503798088703748E-4</v>
      </c>
      <c r="S11" s="20">
        <v>9.883198562443846E-3</v>
      </c>
      <c r="T11" s="20">
        <v>0.15576247651719349</v>
      </c>
    </row>
    <row r="12" spans="1:21" ht="15.95" customHeight="1">
      <c r="B12" s="58"/>
      <c r="C12" s="60" t="s">
        <v>222</v>
      </c>
      <c r="D12" s="21">
        <v>151</v>
      </c>
      <c r="E12" s="22">
        <v>34</v>
      </c>
      <c r="F12" s="23">
        <v>0</v>
      </c>
      <c r="G12" s="23">
        <v>9</v>
      </c>
      <c r="H12" s="23">
        <v>2</v>
      </c>
      <c r="I12" s="23">
        <v>38</v>
      </c>
      <c r="J12" s="23">
        <v>35</v>
      </c>
      <c r="K12" s="23">
        <v>4</v>
      </c>
      <c r="L12" s="23">
        <v>54</v>
      </c>
      <c r="M12" s="23">
        <v>28</v>
      </c>
      <c r="N12" s="23">
        <v>0</v>
      </c>
      <c r="O12" s="23">
        <v>0</v>
      </c>
      <c r="P12" s="23">
        <v>1</v>
      </c>
      <c r="Q12" s="23">
        <v>5</v>
      </c>
      <c r="R12" s="23">
        <v>0</v>
      </c>
      <c r="S12" s="23">
        <v>3</v>
      </c>
      <c r="T12" s="23">
        <v>37</v>
      </c>
    </row>
    <row r="13" spans="1:21" ht="15.95" customHeight="1">
      <c r="B13" s="58"/>
      <c r="C13" s="61"/>
      <c r="D13" s="24">
        <v>1</v>
      </c>
      <c r="E13" s="19">
        <v>0.2251655629139073</v>
      </c>
      <c r="F13" s="20">
        <v>0</v>
      </c>
      <c r="G13" s="20">
        <v>5.9602649006622516E-2</v>
      </c>
      <c r="H13" s="20">
        <v>1.3245033112582781E-2</v>
      </c>
      <c r="I13" s="20">
        <v>0.25165562913907286</v>
      </c>
      <c r="J13" s="20">
        <v>0.23178807947019867</v>
      </c>
      <c r="K13" s="20">
        <v>2.6490066225165563E-2</v>
      </c>
      <c r="L13" s="20">
        <v>0.35761589403973509</v>
      </c>
      <c r="M13" s="20">
        <v>0.18543046357615894</v>
      </c>
      <c r="N13" s="20">
        <v>0</v>
      </c>
      <c r="O13" s="20">
        <v>0</v>
      </c>
      <c r="P13" s="20">
        <v>6.6225165562913907E-3</v>
      </c>
      <c r="Q13" s="20">
        <v>3.3112582781456956E-2</v>
      </c>
      <c r="R13" s="20">
        <v>0</v>
      </c>
      <c r="S13" s="20">
        <v>1.9867549668874173E-2</v>
      </c>
      <c r="T13" s="20">
        <v>0.24503311258278146</v>
      </c>
    </row>
    <row r="14" spans="1:21" ht="15.95" customHeight="1">
      <c r="B14" s="58"/>
      <c r="C14" s="60" t="s">
        <v>223</v>
      </c>
      <c r="D14" s="21">
        <v>20</v>
      </c>
      <c r="E14" s="22">
        <v>3</v>
      </c>
      <c r="F14" s="23">
        <v>0</v>
      </c>
      <c r="G14" s="23">
        <v>1</v>
      </c>
      <c r="H14" s="23">
        <v>0</v>
      </c>
      <c r="I14" s="23">
        <v>6</v>
      </c>
      <c r="J14" s="23">
        <v>6</v>
      </c>
      <c r="K14" s="23">
        <v>1</v>
      </c>
      <c r="L14" s="23">
        <v>7</v>
      </c>
      <c r="M14" s="23">
        <v>2</v>
      </c>
      <c r="N14" s="23">
        <v>0</v>
      </c>
      <c r="O14" s="23">
        <v>0</v>
      </c>
      <c r="P14" s="23">
        <v>0</v>
      </c>
      <c r="Q14" s="23">
        <v>2</v>
      </c>
      <c r="R14" s="23">
        <v>0</v>
      </c>
      <c r="S14" s="23">
        <v>0</v>
      </c>
      <c r="T14" s="23">
        <v>5</v>
      </c>
    </row>
    <row r="15" spans="1:21" ht="15.95" customHeight="1">
      <c r="B15" s="58"/>
      <c r="C15" s="61"/>
      <c r="D15" s="24">
        <v>1</v>
      </c>
      <c r="E15" s="19">
        <v>0.15</v>
      </c>
      <c r="F15" s="20">
        <v>0</v>
      </c>
      <c r="G15" s="20">
        <v>0.05</v>
      </c>
      <c r="H15" s="20">
        <v>0</v>
      </c>
      <c r="I15" s="20">
        <v>0.3</v>
      </c>
      <c r="J15" s="20">
        <v>0.3</v>
      </c>
      <c r="K15" s="20">
        <v>0.05</v>
      </c>
      <c r="L15" s="20">
        <v>0.35</v>
      </c>
      <c r="M15" s="20">
        <v>0.1</v>
      </c>
      <c r="N15" s="20">
        <v>0</v>
      </c>
      <c r="O15" s="20">
        <v>0</v>
      </c>
      <c r="P15" s="20">
        <v>0</v>
      </c>
      <c r="Q15" s="20">
        <v>0.1</v>
      </c>
      <c r="R15" s="20">
        <v>0</v>
      </c>
      <c r="S15" s="20">
        <v>0</v>
      </c>
      <c r="T15" s="20">
        <v>0.25</v>
      </c>
    </row>
    <row r="16" spans="1:21" ht="15.95" customHeight="1">
      <c r="B16" s="58"/>
      <c r="C16" s="54" t="s">
        <v>224</v>
      </c>
      <c r="D16" s="21">
        <v>183</v>
      </c>
      <c r="E16" s="22">
        <v>49</v>
      </c>
      <c r="F16" s="23">
        <v>1</v>
      </c>
      <c r="G16" s="23">
        <v>6</v>
      </c>
      <c r="H16" s="23">
        <v>4</v>
      </c>
      <c r="I16" s="23">
        <v>52</v>
      </c>
      <c r="J16" s="23">
        <v>28</v>
      </c>
      <c r="K16" s="23">
        <v>5</v>
      </c>
      <c r="L16" s="23">
        <v>56</v>
      </c>
      <c r="M16" s="23">
        <v>21</v>
      </c>
      <c r="N16" s="23">
        <v>0</v>
      </c>
      <c r="O16" s="23">
        <v>0</v>
      </c>
      <c r="P16" s="23">
        <v>2</v>
      </c>
      <c r="Q16" s="23">
        <v>6</v>
      </c>
      <c r="R16" s="23">
        <v>0</v>
      </c>
      <c r="S16" s="23">
        <v>3</v>
      </c>
      <c r="T16" s="23">
        <v>57</v>
      </c>
    </row>
    <row r="17" spans="1:20" ht="15.95" customHeight="1">
      <c r="B17" s="58"/>
      <c r="C17" s="53"/>
      <c r="D17" s="24">
        <v>1</v>
      </c>
      <c r="E17" s="19">
        <v>0.26775956284153007</v>
      </c>
      <c r="F17" s="20">
        <v>5.4644808743169399E-3</v>
      </c>
      <c r="G17" s="20">
        <v>3.2786885245901641E-2</v>
      </c>
      <c r="H17" s="20">
        <v>2.185792349726776E-2</v>
      </c>
      <c r="I17" s="20">
        <v>0.28415300546448086</v>
      </c>
      <c r="J17" s="20">
        <v>0.15300546448087432</v>
      </c>
      <c r="K17" s="20">
        <v>2.7322404371584699E-2</v>
      </c>
      <c r="L17" s="20">
        <v>0.30601092896174864</v>
      </c>
      <c r="M17" s="20">
        <v>0.11475409836065574</v>
      </c>
      <c r="N17" s="20">
        <v>0</v>
      </c>
      <c r="O17" s="20">
        <v>0</v>
      </c>
      <c r="P17" s="20">
        <v>1.092896174863388E-2</v>
      </c>
      <c r="Q17" s="20">
        <v>3.2786885245901641E-2</v>
      </c>
      <c r="R17" s="20">
        <v>0</v>
      </c>
      <c r="S17" s="20">
        <v>1.6393442622950821E-2</v>
      </c>
      <c r="T17" s="20">
        <v>0.31147540983606559</v>
      </c>
    </row>
    <row r="18" spans="1:20" ht="15.95" customHeight="1">
      <c r="B18" s="58"/>
      <c r="C18" s="54" t="s">
        <v>225</v>
      </c>
      <c r="D18" s="21">
        <v>94</v>
      </c>
      <c r="E18" s="22">
        <v>24</v>
      </c>
      <c r="F18" s="23">
        <v>0</v>
      </c>
      <c r="G18" s="23">
        <v>8</v>
      </c>
      <c r="H18" s="23">
        <v>1</v>
      </c>
      <c r="I18" s="23">
        <v>26</v>
      </c>
      <c r="J18" s="23">
        <v>29</v>
      </c>
      <c r="K18" s="23">
        <v>1</v>
      </c>
      <c r="L18" s="23">
        <v>36</v>
      </c>
      <c r="M18" s="23">
        <v>11</v>
      </c>
      <c r="N18" s="23">
        <v>0</v>
      </c>
      <c r="O18" s="23">
        <v>0</v>
      </c>
      <c r="P18" s="23">
        <v>1</v>
      </c>
      <c r="Q18" s="23">
        <v>2</v>
      </c>
      <c r="R18" s="23">
        <v>0</v>
      </c>
      <c r="S18" s="23">
        <v>2</v>
      </c>
      <c r="T18" s="23">
        <v>19</v>
      </c>
    </row>
    <row r="19" spans="1:20" ht="15.95" customHeight="1">
      <c r="B19" s="58"/>
      <c r="C19" s="53"/>
      <c r="D19" s="24">
        <v>1</v>
      </c>
      <c r="E19" s="19">
        <v>0.25531914893617019</v>
      </c>
      <c r="F19" s="20">
        <v>0</v>
      </c>
      <c r="G19" s="20">
        <v>8.5106382978723402E-2</v>
      </c>
      <c r="H19" s="20">
        <v>1.0638297872340425E-2</v>
      </c>
      <c r="I19" s="20">
        <v>0.27659574468085107</v>
      </c>
      <c r="J19" s="20">
        <v>0.30851063829787234</v>
      </c>
      <c r="K19" s="20">
        <v>1.0638297872340425E-2</v>
      </c>
      <c r="L19" s="20">
        <v>0.38297872340425532</v>
      </c>
      <c r="M19" s="20">
        <v>0.11702127659574468</v>
      </c>
      <c r="N19" s="20">
        <v>0</v>
      </c>
      <c r="O19" s="20">
        <v>0</v>
      </c>
      <c r="P19" s="20">
        <v>1.0638297872340425E-2</v>
      </c>
      <c r="Q19" s="20">
        <v>2.1276595744680851E-2</v>
      </c>
      <c r="R19" s="20">
        <v>0</v>
      </c>
      <c r="S19" s="20">
        <v>2.1276595744680851E-2</v>
      </c>
      <c r="T19" s="20">
        <v>0.20212765957446807</v>
      </c>
    </row>
    <row r="20" spans="1:20" ht="15.95" customHeight="1">
      <c r="B20" s="58"/>
      <c r="C20" s="54" t="s">
        <v>226</v>
      </c>
      <c r="D20" s="21">
        <v>215</v>
      </c>
      <c r="E20" s="22">
        <v>26</v>
      </c>
      <c r="F20" s="23">
        <v>0</v>
      </c>
      <c r="G20" s="23">
        <v>8</v>
      </c>
      <c r="H20" s="23">
        <v>3</v>
      </c>
      <c r="I20" s="23">
        <v>66</v>
      </c>
      <c r="J20" s="23">
        <v>30</v>
      </c>
      <c r="K20" s="23">
        <v>21</v>
      </c>
      <c r="L20" s="23">
        <v>45</v>
      </c>
      <c r="M20" s="23">
        <v>30</v>
      </c>
      <c r="N20" s="23">
        <v>1</v>
      </c>
      <c r="O20" s="23">
        <v>0</v>
      </c>
      <c r="P20" s="23">
        <v>7</v>
      </c>
      <c r="Q20" s="23">
        <v>20</v>
      </c>
      <c r="R20" s="23">
        <v>0</v>
      </c>
      <c r="S20" s="23">
        <v>22</v>
      </c>
      <c r="T20" s="23">
        <v>54</v>
      </c>
    </row>
    <row r="21" spans="1:20" ht="15.95" customHeight="1">
      <c r="B21" s="58"/>
      <c r="C21" s="53"/>
      <c r="D21" s="24">
        <v>1</v>
      </c>
      <c r="E21" s="19">
        <v>0.12093023255813953</v>
      </c>
      <c r="F21" s="20">
        <v>0</v>
      </c>
      <c r="G21" s="20">
        <v>3.7209302325581395E-2</v>
      </c>
      <c r="H21" s="20">
        <v>1.3953488372093023E-2</v>
      </c>
      <c r="I21" s="20">
        <v>0.30697674418604654</v>
      </c>
      <c r="J21" s="20">
        <v>0.13953488372093023</v>
      </c>
      <c r="K21" s="20">
        <v>9.7674418604651161E-2</v>
      </c>
      <c r="L21" s="20">
        <v>0.20930232558139536</v>
      </c>
      <c r="M21" s="20">
        <v>0.13953488372093023</v>
      </c>
      <c r="N21" s="20">
        <v>4.6511627906976744E-3</v>
      </c>
      <c r="O21" s="20">
        <v>0</v>
      </c>
      <c r="P21" s="20">
        <v>3.255813953488372E-2</v>
      </c>
      <c r="Q21" s="20">
        <v>9.3023255813953487E-2</v>
      </c>
      <c r="R21" s="20">
        <v>0</v>
      </c>
      <c r="S21" s="20">
        <v>0.10232558139534884</v>
      </c>
      <c r="T21" s="20">
        <v>0.25116279069767444</v>
      </c>
    </row>
    <row r="22" spans="1:20" ht="15.95" customHeight="1">
      <c r="B22" s="58"/>
      <c r="C22" s="54" t="s">
        <v>227</v>
      </c>
      <c r="D22" s="21">
        <v>373</v>
      </c>
      <c r="E22" s="22">
        <v>95</v>
      </c>
      <c r="F22" s="23">
        <v>1</v>
      </c>
      <c r="G22" s="23">
        <v>9</v>
      </c>
      <c r="H22" s="23">
        <v>8</v>
      </c>
      <c r="I22" s="23">
        <v>136</v>
      </c>
      <c r="J22" s="23">
        <v>63</v>
      </c>
      <c r="K22" s="23">
        <v>35</v>
      </c>
      <c r="L22" s="23">
        <v>119</v>
      </c>
      <c r="M22" s="23">
        <v>66</v>
      </c>
      <c r="N22" s="23">
        <v>1</v>
      </c>
      <c r="O22" s="23">
        <v>0</v>
      </c>
      <c r="P22" s="23">
        <v>5</v>
      </c>
      <c r="Q22" s="23">
        <v>11</v>
      </c>
      <c r="R22" s="23">
        <v>0</v>
      </c>
      <c r="S22" s="23">
        <v>7</v>
      </c>
      <c r="T22" s="23">
        <v>85</v>
      </c>
    </row>
    <row r="23" spans="1:20" ht="15.95" customHeight="1">
      <c r="B23" s="58"/>
      <c r="C23" s="53"/>
      <c r="D23" s="24">
        <v>1</v>
      </c>
      <c r="E23" s="19">
        <v>0.2546916890080429</v>
      </c>
      <c r="F23" s="20">
        <v>2.6809651474530832E-3</v>
      </c>
      <c r="G23" s="20">
        <v>2.4128686327077747E-2</v>
      </c>
      <c r="H23" s="20">
        <v>2.1447721179624665E-2</v>
      </c>
      <c r="I23" s="20">
        <v>0.36461126005361932</v>
      </c>
      <c r="J23" s="20">
        <v>0.16890080428954424</v>
      </c>
      <c r="K23" s="20">
        <v>9.3833780160857902E-2</v>
      </c>
      <c r="L23" s="20">
        <v>0.31903485254691688</v>
      </c>
      <c r="M23" s="20">
        <v>0.17694369973190349</v>
      </c>
      <c r="N23" s="20">
        <v>2.6809651474530832E-3</v>
      </c>
      <c r="O23" s="20">
        <v>0</v>
      </c>
      <c r="P23" s="20">
        <v>1.3404825737265416E-2</v>
      </c>
      <c r="Q23" s="20">
        <v>2.9490616621983913E-2</v>
      </c>
      <c r="R23" s="20">
        <v>0</v>
      </c>
      <c r="S23" s="20">
        <v>1.876675603217158E-2</v>
      </c>
      <c r="T23" s="20">
        <v>0.22788203753351208</v>
      </c>
    </row>
    <row r="24" spans="1:20" ht="15.95" customHeight="1">
      <c r="B24" s="58"/>
      <c r="C24" s="54" t="s">
        <v>228</v>
      </c>
      <c r="D24" s="21">
        <v>901</v>
      </c>
      <c r="E24" s="22">
        <v>164</v>
      </c>
      <c r="F24" s="23">
        <v>6</v>
      </c>
      <c r="G24" s="23">
        <v>55</v>
      </c>
      <c r="H24" s="23">
        <v>15</v>
      </c>
      <c r="I24" s="23">
        <v>322</v>
      </c>
      <c r="J24" s="23">
        <v>220</v>
      </c>
      <c r="K24" s="23">
        <v>166</v>
      </c>
      <c r="L24" s="23">
        <v>351</v>
      </c>
      <c r="M24" s="23">
        <v>152</v>
      </c>
      <c r="N24" s="23">
        <v>0</v>
      </c>
      <c r="O24" s="23">
        <v>0</v>
      </c>
      <c r="P24" s="23">
        <v>9</v>
      </c>
      <c r="Q24" s="23">
        <v>32</v>
      </c>
      <c r="R24" s="23">
        <v>0</v>
      </c>
      <c r="S24" s="23">
        <v>21</v>
      </c>
      <c r="T24" s="23">
        <v>167</v>
      </c>
    </row>
    <row r="25" spans="1:20" ht="15.95" customHeight="1">
      <c r="B25" s="58"/>
      <c r="C25" s="53"/>
      <c r="D25" s="24">
        <v>1</v>
      </c>
      <c r="E25" s="19">
        <v>0.18201997780244172</v>
      </c>
      <c r="F25" s="20">
        <v>6.6592674805771362E-3</v>
      </c>
      <c r="G25" s="20">
        <v>6.1043285238623748E-2</v>
      </c>
      <c r="H25" s="20">
        <v>1.6648168701442843E-2</v>
      </c>
      <c r="I25" s="20">
        <v>0.35738068812430634</v>
      </c>
      <c r="J25" s="20">
        <v>0.24417314095449499</v>
      </c>
      <c r="K25" s="20">
        <v>0.18423973362930077</v>
      </c>
      <c r="L25" s="20">
        <v>0.38956714761376249</v>
      </c>
      <c r="M25" s="20">
        <v>0.16870144284128746</v>
      </c>
      <c r="N25" s="20">
        <v>0</v>
      </c>
      <c r="O25" s="20">
        <v>0</v>
      </c>
      <c r="P25" s="20">
        <v>9.9889012208657056E-3</v>
      </c>
      <c r="Q25" s="20">
        <v>3.5516093229744729E-2</v>
      </c>
      <c r="R25" s="20">
        <v>0</v>
      </c>
      <c r="S25" s="20">
        <v>2.3307436182019976E-2</v>
      </c>
      <c r="T25" s="20">
        <v>0.1853496115427303</v>
      </c>
    </row>
    <row r="26" spans="1:20" ht="15.95" customHeight="1">
      <c r="B26" s="58"/>
      <c r="C26" s="54" t="s">
        <v>106</v>
      </c>
      <c r="D26" s="21">
        <v>459</v>
      </c>
      <c r="E26" s="22">
        <v>93</v>
      </c>
      <c r="F26" s="23">
        <v>3</v>
      </c>
      <c r="G26" s="23">
        <v>25</v>
      </c>
      <c r="H26" s="23">
        <v>13</v>
      </c>
      <c r="I26" s="23">
        <v>162</v>
      </c>
      <c r="J26" s="23">
        <v>59</v>
      </c>
      <c r="K26" s="23">
        <v>55</v>
      </c>
      <c r="L26" s="23">
        <v>167</v>
      </c>
      <c r="M26" s="23">
        <v>46</v>
      </c>
      <c r="N26" s="23">
        <v>1</v>
      </c>
      <c r="O26" s="23">
        <v>0</v>
      </c>
      <c r="P26" s="23">
        <v>2</v>
      </c>
      <c r="Q26" s="23">
        <v>29</v>
      </c>
      <c r="R26" s="23">
        <v>0</v>
      </c>
      <c r="S26" s="23">
        <v>22</v>
      </c>
      <c r="T26" s="23">
        <v>127</v>
      </c>
    </row>
    <row r="27" spans="1:20" ht="15.95" customHeight="1">
      <c r="B27" s="58"/>
      <c r="C27" s="59"/>
      <c r="D27" s="18">
        <v>1</v>
      </c>
      <c r="E27" s="32">
        <v>0.20261437908496732</v>
      </c>
      <c r="F27" s="33">
        <v>6.5359477124183009E-3</v>
      </c>
      <c r="G27" s="33">
        <v>5.4466230936819175E-2</v>
      </c>
      <c r="H27" s="33">
        <v>2.8322440087145968E-2</v>
      </c>
      <c r="I27" s="33">
        <v>0.35294117647058826</v>
      </c>
      <c r="J27" s="33">
        <v>0.12854030501089325</v>
      </c>
      <c r="K27" s="33">
        <v>0.11982570806100218</v>
      </c>
      <c r="L27" s="33">
        <v>0.36383442265795207</v>
      </c>
      <c r="M27" s="33">
        <v>0.10021786492374728</v>
      </c>
      <c r="N27" s="33">
        <v>2.1786492374727671E-3</v>
      </c>
      <c r="O27" s="33">
        <v>0</v>
      </c>
      <c r="P27" s="33">
        <v>4.3572984749455342E-3</v>
      </c>
      <c r="Q27" s="33">
        <v>6.3180827886710242E-2</v>
      </c>
      <c r="R27" s="33">
        <v>0</v>
      </c>
      <c r="S27" s="33">
        <v>4.793028322440087E-2</v>
      </c>
      <c r="T27" s="33">
        <v>0.27668845315904139</v>
      </c>
    </row>
    <row r="28" spans="1:20" ht="15.95" customHeight="1">
      <c r="A28" s="38"/>
      <c r="B28" s="41"/>
      <c r="C28" s="47"/>
      <c r="D28" s="42"/>
      <c r="E28" s="42"/>
      <c r="F28" s="42"/>
      <c r="G28" s="42"/>
      <c r="H28" s="42"/>
      <c r="I28" s="42"/>
      <c r="J28" s="42"/>
      <c r="K28" s="42"/>
      <c r="L28" s="42"/>
      <c r="M28" s="42"/>
      <c r="N28" s="42"/>
      <c r="O28" s="42"/>
      <c r="P28" s="42"/>
      <c r="Q28" s="42"/>
      <c r="R28" s="42"/>
      <c r="S28" s="42"/>
      <c r="T28" s="42"/>
    </row>
    <row r="29" spans="1:20" ht="15.95" hidden="1" customHeight="1">
      <c r="A29" s="38"/>
      <c r="B29" s="43"/>
      <c r="C29" s="46"/>
      <c r="D29" s="44"/>
      <c r="E29" s="44"/>
      <c r="F29" s="44"/>
      <c r="G29" s="44"/>
      <c r="H29" s="44"/>
      <c r="I29" s="44"/>
      <c r="J29" s="44"/>
      <c r="K29" s="44"/>
      <c r="L29" s="44"/>
      <c r="M29" s="44"/>
      <c r="N29" s="44"/>
      <c r="O29" s="44"/>
      <c r="P29" s="44"/>
      <c r="Q29" s="44"/>
      <c r="R29" s="44"/>
      <c r="S29" s="44"/>
      <c r="T29" s="44"/>
    </row>
    <row r="30" spans="1:20" ht="15.95" hidden="1" customHeight="1">
      <c r="A30" s="38"/>
      <c r="B30" s="43"/>
      <c r="C30" s="46"/>
      <c r="D30" s="45"/>
      <c r="E30" s="45"/>
      <c r="F30" s="45"/>
      <c r="G30" s="45"/>
      <c r="H30" s="45"/>
      <c r="I30" s="45"/>
      <c r="J30" s="45"/>
      <c r="K30" s="45"/>
      <c r="L30" s="45"/>
      <c r="M30" s="45"/>
      <c r="N30" s="45"/>
      <c r="O30" s="45"/>
      <c r="P30" s="45"/>
      <c r="Q30" s="45"/>
      <c r="R30" s="45"/>
      <c r="S30" s="45"/>
      <c r="T30" s="45"/>
    </row>
    <row r="31" spans="1:20" ht="15.95" hidden="1" customHeight="1">
      <c r="A31" s="38"/>
      <c r="B31" s="43"/>
      <c r="C31" s="46"/>
      <c r="D31" s="44"/>
      <c r="E31" s="44"/>
      <c r="F31" s="44"/>
      <c r="G31" s="44"/>
      <c r="H31" s="44"/>
      <c r="I31" s="44"/>
      <c r="J31" s="44"/>
      <c r="K31" s="44"/>
      <c r="L31" s="44"/>
      <c r="M31" s="44"/>
      <c r="N31" s="44"/>
      <c r="O31" s="44"/>
      <c r="P31" s="44"/>
      <c r="Q31" s="44"/>
      <c r="R31" s="44"/>
      <c r="S31" s="44"/>
      <c r="T31" s="44"/>
    </row>
    <row r="32" spans="1:20" ht="15.95" hidden="1" customHeight="1">
      <c r="A32" s="38"/>
      <c r="B32" s="43"/>
      <c r="C32" s="46"/>
      <c r="D32" s="45"/>
      <c r="E32" s="45"/>
      <c r="F32" s="45"/>
      <c r="G32" s="45"/>
      <c r="H32" s="45"/>
      <c r="I32" s="45"/>
      <c r="J32" s="45"/>
      <c r="K32" s="45"/>
      <c r="L32" s="45"/>
      <c r="M32" s="45"/>
      <c r="N32" s="45"/>
      <c r="O32" s="45"/>
      <c r="P32" s="45"/>
      <c r="Q32" s="45"/>
      <c r="R32" s="45"/>
      <c r="S32" s="45"/>
      <c r="T32" s="45"/>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27"/>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4530" priority="90" rank="1"/>
  </conditionalFormatting>
  <conditionalFormatting sqref="E11:T11">
    <cfRule type="top10" dxfId="4529" priority="89" rank="1"/>
  </conditionalFormatting>
  <conditionalFormatting sqref="E13:T13">
    <cfRule type="top10" dxfId="4528" priority="88" rank="1"/>
  </conditionalFormatting>
  <conditionalFormatting sqref="E15:T15">
    <cfRule type="top10" dxfId="4527" priority="87" rank="1"/>
  </conditionalFormatting>
  <conditionalFormatting sqref="E17:T17">
    <cfRule type="top10" dxfId="4526" priority="86" rank="1"/>
  </conditionalFormatting>
  <conditionalFormatting sqref="E19:T19">
    <cfRule type="top10" dxfId="4525" priority="85" rank="1"/>
  </conditionalFormatting>
  <conditionalFormatting sqref="E21:T21">
    <cfRule type="top10" dxfId="4524" priority="84" rank="1"/>
  </conditionalFormatting>
  <conditionalFormatting sqref="E23:T23">
    <cfRule type="top10" dxfId="4523" priority="83" rank="1"/>
  </conditionalFormatting>
  <conditionalFormatting sqref="E25:T25">
    <cfRule type="top10" dxfId="4522" priority="82" rank="1"/>
  </conditionalFormatting>
  <conditionalFormatting sqref="E27:T27">
    <cfRule type="top10" dxfId="4521" priority="81" rank="1"/>
  </conditionalFormatting>
  <conditionalFormatting sqref="E29:T29">
    <cfRule type="top10" dxfId="4520" priority="79" rank="1"/>
  </conditionalFormatting>
  <conditionalFormatting sqref="E31:T31">
    <cfRule type="top10" dxfId="4519" priority="78" rank="1"/>
  </conditionalFormatting>
  <conditionalFormatting sqref="E33:T33">
    <cfRule type="top10" dxfId="4518" priority="77" rank="1"/>
  </conditionalFormatting>
  <conditionalFormatting sqref="E35:T35">
    <cfRule type="top10" dxfId="4517" priority="76" rank="1"/>
  </conditionalFormatting>
  <conditionalFormatting sqref="E37:T37">
    <cfRule type="top10" dxfId="4516" priority="75" rank="1"/>
  </conditionalFormatting>
  <conditionalFormatting sqref="E39:T39">
    <cfRule type="top10" dxfId="4515" priority="74" rank="1"/>
  </conditionalFormatting>
  <conditionalFormatting sqref="E41:T41">
    <cfRule type="top10" dxfId="4514" priority="73" rank="1"/>
  </conditionalFormatting>
  <conditionalFormatting sqref="E43:T43">
    <cfRule type="top10" dxfId="4513" priority="72" rank="1"/>
  </conditionalFormatting>
  <conditionalFormatting sqref="E45:T45">
    <cfRule type="top10" dxfId="4512" priority="71" rank="1"/>
  </conditionalFormatting>
  <conditionalFormatting sqref="E47:T47">
    <cfRule type="top10" dxfId="4511" priority="70" rank="1"/>
  </conditionalFormatting>
  <conditionalFormatting sqref="E49:T49">
    <cfRule type="top10" dxfId="4510" priority="69" rank="1"/>
  </conditionalFormatting>
  <conditionalFormatting sqref="E51:T51">
    <cfRule type="top10" dxfId="4509" priority="68" rank="1"/>
  </conditionalFormatting>
  <conditionalFormatting sqref="E53:T53">
    <cfRule type="top10" dxfId="4508" priority="67" rank="1"/>
  </conditionalFormatting>
  <conditionalFormatting sqref="E55:T55">
    <cfRule type="top10" dxfId="4507" priority="66" rank="1"/>
  </conditionalFormatting>
  <conditionalFormatting sqref="E57:T57">
    <cfRule type="top10" dxfId="4506" priority="65" rank="1"/>
  </conditionalFormatting>
  <conditionalFormatting sqref="E59:T59">
    <cfRule type="top10" dxfId="4505" priority="64" rank="1"/>
  </conditionalFormatting>
  <conditionalFormatting sqref="E61:T61">
    <cfRule type="top10" dxfId="4504" priority="63" rank="1"/>
  </conditionalFormatting>
  <conditionalFormatting sqref="E63:T63">
    <cfRule type="top10" dxfId="4503" priority="62" rank="1"/>
  </conditionalFormatting>
  <conditionalFormatting sqref="E65:T65">
    <cfRule type="top10" dxfId="4502" priority="61" rank="1"/>
  </conditionalFormatting>
  <conditionalFormatting sqref="E67:T67">
    <cfRule type="top10" dxfId="4501" priority="60" rank="1"/>
  </conditionalFormatting>
  <conditionalFormatting sqref="E69:T69">
    <cfRule type="top10" dxfId="4500" priority="59" rank="1"/>
  </conditionalFormatting>
  <conditionalFormatting sqref="E71:T71">
    <cfRule type="top10" dxfId="4499" priority="58" rank="1"/>
  </conditionalFormatting>
  <conditionalFormatting sqref="E73:T73">
    <cfRule type="top10" dxfId="4498" priority="57" rank="1"/>
  </conditionalFormatting>
  <conditionalFormatting sqref="E75:T75">
    <cfRule type="top10" dxfId="4497" priority="56" rank="1"/>
  </conditionalFormatting>
  <conditionalFormatting sqref="E77:T77">
    <cfRule type="top10" dxfId="4496" priority="55" rank="1"/>
  </conditionalFormatting>
  <conditionalFormatting sqref="E79:T79">
    <cfRule type="top10" dxfId="4495" priority="54" rank="1"/>
  </conditionalFormatting>
  <conditionalFormatting sqref="E81:T81">
    <cfRule type="top10" dxfId="4494" priority="53" rank="1"/>
  </conditionalFormatting>
  <conditionalFormatting sqref="E83:T83">
    <cfRule type="top10" dxfId="4493" priority="52" rank="1"/>
  </conditionalFormatting>
  <conditionalFormatting sqref="E85:T85">
    <cfRule type="top10" dxfId="4492" priority="51" rank="1"/>
  </conditionalFormatting>
  <conditionalFormatting sqref="E87:T87">
    <cfRule type="top10" dxfId="4491" priority="50" rank="1"/>
  </conditionalFormatting>
  <conditionalFormatting sqref="E89:T89">
    <cfRule type="top10" dxfId="4490" priority="49" rank="1"/>
  </conditionalFormatting>
  <conditionalFormatting sqref="E91:T91">
    <cfRule type="top10" dxfId="4489" priority="48" rank="1"/>
  </conditionalFormatting>
  <conditionalFormatting sqref="E93:T93">
    <cfRule type="top10" dxfId="4488" priority="47" rank="1"/>
  </conditionalFormatting>
  <conditionalFormatting sqref="E95:T95">
    <cfRule type="top10" dxfId="4487" priority="46" rank="1"/>
  </conditionalFormatting>
  <conditionalFormatting sqref="E97:T97">
    <cfRule type="top10" dxfId="4486" priority="45" rank="1"/>
  </conditionalFormatting>
  <conditionalFormatting sqref="E99:T99">
    <cfRule type="top10" dxfId="4485" priority="44" rank="1"/>
  </conditionalFormatting>
  <conditionalFormatting sqref="E101:T101">
    <cfRule type="top10" dxfId="4484" priority="43" rank="1"/>
  </conditionalFormatting>
  <conditionalFormatting sqref="E103:T103">
    <cfRule type="top10" dxfId="4483" priority="42" rank="1"/>
  </conditionalFormatting>
  <conditionalFormatting sqref="E105:T105">
    <cfRule type="top10" dxfId="4482" priority="41" rank="1"/>
  </conditionalFormatting>
  <conditionalFormatting sqref="E107:T107">
    <cfRule type="top10" dxfId="4481" priority="40" rank="1"/>
  </conditionalFormatting>
  <conditionalFormatting sqref="E109:T109">
    <cfRule type="top10" dxfId="4480" priority="39" rank="1"/>
  </conditionalFormatting>
  <conditionalFormatting sqref="E111:T111">
    <cfRule type="top10" dxfId="4479" priority="38" rank="1"/>
  </conditionalFormatting>
  <conditionalFormatting sqref="E113:T113">
    <cfRule type="top10" dxfId="4478" priority="37" rank="1"/>
  </conditionalFormatting>
  <conditionalFormatting sqref="E115:T115">
    <cfRule type="top10" dxfId="4477" priority="36" rank="1"/>
  </conditionalFormatting>
  <conditionalFormatting sqref="E117:T117">
    <cfRule type="top10" dxfId="4476" priority="35" rank="1"/>
  </conditionalFormatting>
  <conditionalFormatting sqref="E119:T119">
    <cfRule type="top10" dxfId="4475" priority="34" rank="1"/>
  </conditionalFormatting>
  <conditionalFormatting sqref="E121:T121">
    <cfRule type="top10" dxfId="4474" priority="33" rank="1"/>
  </conditionalFormatting>
  <conditionalFormatting sqref="E123:T123">
    <cfRule type="top10" dxfId="4473" priority="32" rank="1"/>
  </conditionalFormatting>
  <conditionalFormatting sqref="E125:T125">
    <cfRule type="top10" dxfId="4472" priority="31" rank="1"/>
  </conditionalFormatting>
  <conditionalFormatting sqref="E127:T127">
    <cfRule type="top10" dxfId="4471" priority="30" rank="1"/>
  </conditionalFormatting>
  <conditionalFormatting sqref="E129:T129">
    <cfRule type="top10" dxfId="4470" priority="29" rank="1"/>
  </conditionalFormatting>
  <conditionalFormatting sqref="E131:T131">
    <cfRule type="top10" dxfId="4469" priority="28" rank="1"/>
  </conditionalFormatting>
  <conditionalFormatting sqref="E133:T133">
    <cfRule type="top10" dxfId="4468" priority="27" rank="1"/>
  </conditionalFormatting>
  <conditionalFormatting sqref="E135:T135">
    <cfRule type="top10" dxfId="4467" priority="26" rank="1"/>
  </conditionalFormatting>
  <conditionalFormatting sqref="E137:T137">
    <cfRule type="top10" dxfId="4466" priority="25" rank="1"/>
  </conditionalFormatting>
  <conditionalFormatting sqref="E139:T139">
    <cfRule type="top10" dxfId="4465" priority="24" rank="1"/>
  </conditionalFormatting>
  <conditionalFormatting sqref="E141:T141">
    <cfRule type="top10" dxfId="4464" priority="23" rank="1"/>
  </conditionalFormatting>
  <conditionalFormatting sqref="E143:T143">
    <cfRule type="top10" dxfId="4463" priority="22" rank="1"/>
  </conditionalFormatting>
  <conditionalFormatting sqref="E145:T145">
    <cfRule type="top10" dxfId="4462" priority="21" rank="1"/>
  </conditionalFormatting>
  <conditionalFormatting sqref="E147:T147">
    <cfRule type="top10" dxfId="4461" priority="20" rank="1"/>
  </conditionalFormatting>
  <conditionalFormatting sqref="E149:T149">
    <cfRule type="top10" dxfId="4460" priority="19" rank="1"/>
  </conditionalFormatting>
  <conditionalFormatting sqref="E151:T151">
    <cfRule type="top10" dxfId="4459" priority="18" rank="1"/>
  </conditionalFormatting>
  <conditionalFormatting sqref="E153:T153">
    <cfRule type="top10" dxfId="4458" priority="17" rank="1"/>
  </conditionalFormatting>
  <conditionalFormatting sqref="E155:T155">
    <cfRule type="top10" dxfId="4457" priority="16" rank="1"/>
  </conditionalFormatting>
  <conditionalFormatting sqref="E157:T157">
    <cfRule type="top10" dxfId="4456" priority="15" rank="1"/>
  </conditionalFormatting>
  <conditionalFormatting sqref="E159:T159">
    <cfRule type="top10" dxfId="4455" priority="14" rank="1"/>
  </conditionalFormatting>
  <conditionalFormatting sqref="E161:T161">
    <cfRule type="top10" dxfId="4454" priority="13" rank="1"/>
  </conditionalFormatting>
  <conditionalFormatting sqref="E163:T163">
    <cfRule type="top10" dxfId="4453" priority="12" rank="1"/>
  </conditionalFormatting>
  <conditionalFormatting sqref="E165:T165">
    <cfRule type="top10" dxfId="4452" priority="11" rank="1"/>
  </conditionalFormatting>
  <conditionalFormatting sqref="E167:T167">
    <cfRule type="top10" dxfId="4451" priority="10" rank="1"/>
  </conditionalFormatting>
  <conditionalFormatting sqref="E169:T169">
    <cfRule type="top10" dxfId="4450" priority="9" rank="1"/>
  </conditionalFormatting>
  <conditionalFormatting sqref="E171:T171">
    <cfRule type="top10" dxfId="4449" priority="8" rank="1"/>
  </conditionalFormatting>
  <conditionalFormatting sqref="E173:T173">
    <cfRule type="top10" dxfId="4448" priority="7" rank="1"/>
  </conditionalFormatting>
  <conditionalFormatting sqref="E175:T175">
    <cfRule type="top10" dxfId="4447" priority="6" rank="1"/>
  </conditionalFormatting>
  <conditionalFormatting sqref="E177:T177">
    <cfRule type="top10" dxfId="4446" priority="5" rank="1"/>
  </conditionalFormatting>
  <conditionalFormatting sqref="E179:T179">
    <cfRule type="top10" dxfId="4445" priority="4" rank="1"/>
  </conditionalFormatting>
  <conditionalFormatting sqref="E181:T181">
    <cfRule type="top10" dxfId="4444" priority="3" rank="1"/>
  </conditionalFormatting>
  <conditionalFormatting sqref="E183:T183">
    <cfRule type="top10" dxfId="4443" priority="2" rank="1"/>
  </conditionalFormatting>
  <conditionalFormatting sqref="E185:T185">
    <cfRule type="top10" dxfId="444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318</v>
      </c>
    </row>
    <row r="3" spans="1:20" ht="15" customHeight="1">
      <c r="B3" s="4"/>
    </row>
    <row r="4" spans="1:20" ht="15" customHeight="1">
      <c r="B4" s="4" t="s">
        <v>56</v>
      </c>
    </row>
    <row r="5" spans="1:20" ht="15" customHeight="1">
      <c r="B5" s="4" t="s">
        <v>310</v>
      </c>
    </row>
    <row r="6" spans="1:20" ht="2.1" customHeight="1">
      <c r="B6" s="5"/>
      <c r="C6" s="6"/>
      <c r="D6" s="7"/>
      <c r="E6" s="8"/>
      <c r="F6" s="9"/>
      <c r="G6" s="9"/>
      <c r="H6" s="9"/>
      <c r="I6" s="9"/>
      <c r="J6" s="9"/>
      <c r="K6" s="9"/>
      <c r="L6" s="9"/>
      <c r="M6" s="9"/>
      <c r="N6" s="9"/>
      <c r="O6" s="9"/>
      <c r="P6" s="9"/>
      <c r="Q6" s="9"/>
      <c r="R6" s="9"/>
      <c r="S6" s="9"/>
      <c r="T6" s="9"/>
    </row>
    <row r="7" spans="1:20" ht="117.95" customHeight="1" thickBot="1">
      <c r="A7" s="10"/>
      <c r="B7" s="11"/>
      <c r="C7" s="12" t="s">
        <v>298</v>
      </c>
      <c r="D7" s="13" t="s">
        <v>299</v>
      </c>
      <c r="E7" s="14" t="s">
        <v>110</v>
      </c>
      <c r="F7" s="14" t="s">
        <v>111</v>
      </c>
      <c r="G7" s="14" t="s">
        <v>112</v>
      </c>
      <c r="H7" s="14" t="s">
        <v>113</v>
      </c>
      <c r="I7" s="14" t="s">
        <v>114</v>
      </c>
      <c r="J7" s="14" t="s">
        <v>115</v>
      </c>
      <c r="K7" s="14" t="s">
        <v>116</v>
      </c>
      <c r="L7" s="14" t="s">
        <v>117</v>
      </c>
      <c r="M7" s="14" t="s">
        <v>118</v>
      </c>
      <c r="N7" s="14" t="s">
        <v>119</v>
      </c>
      <c r="O7" s="14" t="s">
        <v>120</v>
      </c>
      <c r="P7" s="14" t="s">
        <v>121</v>
      </c>
      <c r="Q7" s="14" t="s">
        <v>122</v>
      </c>
      <c r="R7" s="14" t="s">
        <v>106</v>
      </c>
      <c r="S7" s="14" t="s">
        <v>123</v>
      </c>
      <c r="T7" s="14" t="s">
        <v>103</v>
      </c>
    </row>
    <row r="8" spans="1:20" ht="15.95" customHeight="1" thickTop="1">
      <c r="B8" s="48" t="s">
        <v>300</v>
      </c>
      <c r="C8" s="49"/>
      <c r="D8" s="15">
        <v>14325</v>
      </c>
      <c r="E8" s="16">
        <v>3250</v>
      </c>
      <c r="F8" s="17">
        <v>1569</v>
      </c>
      <c r="G8" s="17">
        <v>555</v>
      </c>
      <c r="H8" s="17">
        <v>679</v>
      </c>
      <c r="I8" s="17">
        <v>1685</v>
      </c>
      <c r="J8" s="17">
        <v>3658</v>
      </c>
      <c r="K8" s="17">
        <v>552</v>
      </c>
      <c r="L8" s="17">
        <v>1141</v>
      </c>
      <c r="M8" s="17">
        <v>276</v>
      </c>
      <c r="N8" s="17">
        <v>1074</v>
      </c>
      <c r="O8" s="17">
        <v>3257</v>
      </c>
      <c r="P8" s="17">
        <v>650</v>
      </c>
      <c r="Q8" s="17">
        <v>2823</v>
      </c>
      <c r="R8" s="17">
        <v>1704</v>
      </c>
      <c r="S8" s="17">
        <v>143</v>
      </c>
      <c r="T8" s="17">
        <v>927</v>
      </c>
    </row>
    <row r="9" spans="1:20" ht="15.95" customHeight="1">
      <c r="B9" s="50"/>
      <c r="C9" s="51"/>
      <c r="D9" s="18">
        <v>1</v>
      </c>
      <c r="E9" s="32">
        <v>0.2268760907504363</v>
      </c>
      <c r="F9" s="33">
        <v>0.10952879581151832</v>
      </c>
      <c r="G9" s="33">
        <v>3.8743455497382201E-2</v>
      </c>
      <c r="H9" s="33">
        <v>4.7399650959860387E-2</v>
      </c>
      <c r="I9" s="33">
        <v>0.11762652705061082</v>
      </c>
      <c r="J9" s="33">
        <v>0.25535776614310646</v>
      </c>
      <c r="K9" s="33">
        <v>3.8534031413612564E-2</v>
      </c>
      <c r="L9" s="33">
        <v>7.9650959860383938E-2</v>
      </c>
      <c r="M9" s="33">
        <v>1.9267015706806282E-2</v>
      </c>
      <c r="N9" s="33">
        <v>7.4973821989528802E-2</v>
      </c>
      <c r="O9" s="33">
        <v>0.22736474694589878</v>
      </c>
      <c r="P9" s="33">
        <v>4.5375218150087257E-2</v>
      </c>
      <c r="Q9" s="33">
        <v>0.19706806282722514</v>
      </c>
      <c r="R9" s="33">
        <v>0.11895287958115183</v>
      </c>
      <c r="S9" s="33">
        <v>0.01</v>
      </c>
      <c r="T9" s="33">
        <v>6.4712041884816759E-2</v>
      </c>
    </row>
    <row r="10" spans="1:20" ht="15.95" customHeight="1">
      <c r="B10" s="57" t="s">
        <v>486</v>
      </c>
      <c r="C10" s="52" t="s">
        <v>229</v>
      </c>
      <c r="D10" s="34">
        <v>1154</v>
      </c>
      <c r="E10" s="35">
        <v>270</v>
      </c>
      <c r="F10" s="36">
        <v>147</v>
      </c>
      <c r="G10" s="36">
        <v>45</v>
      </c>
      <c r="H10" s="36">
        <v>63</v>
      </c>
      <c r="I10" s="36">
        <v>149</v>
      </c>
      <c r="J10" s="36">
        <v>339</v>
      </c>
      <c r="K10" s="36">
        <v>50</v>
      </c>
      <c r="L10" s="36">
        <v>94</v>
      </c>
      <c r="M10" s="36">
        <v>23</v>
      </c>
      <c r="N10" s="36">
        <v>104</v>
      </c>
      <c r="O10" s="36">
        <v>303</v>
      </c>
      <c r="P10" s="36">
        <v>74</v>
      </c>
      <c r="Q10" s="36">
        <v>318</v>
      </c>
      <c r="R10" s="36">
        <v>104</v>
      </c>
      <c r="S10" s="36">
        <v>8</v>
      </c>
      <c r="T10" s="36">
        <v>84</v>
      </c>
    </row>
    <row r="11" spans="1:20" ht="15.95" customHeight="1">
      <c r="B11" s="58"/>
      <c r="C11" s="53"/>
      <c r="D11" s="18">
        <v>1</v>
      </c>
      <c r="E11" s="19">
        <v>0.2339688041594454</v>
      </c>
      <c r="F11" s="20">
        <v>0.12738301559792028</v>
      </c>
      <c r="G11" s="20">
        <v>3.8994800693240898E-2</v>
      </c>
      <c r="H11" s="20">
        <v>5.4592720970537259E-2</v>
      </c>
      <c r="I11" s="20">
        <v>0.1291161178509532</v>
      </c>
      <c r="J11" s="20">
        <v>0.29376083188908148</v>
      </c>
      <c r="K11" s="20">
        <v>4.3327556325823226E-2</v>
      </c>
      <c r="L11" s="20">
        <v>8.1455805892547667E-2</v>
      </c>
      <c r="M11" s="20">
        <v>1.9930675909878681E-2</v>
      </c>
      <c r="N11" s="20">
        <v>9.0121317157712308E-2</v>
      </c>
      <c r="O11" s="20">
        <v>0.26256499133448874</v>
      </c>
      <c r="P11" s="20">
        <v>6.4124783362218371E-2</v>
      </c>
      <c r="Q11" s="20">
        <v>0.27556325823223571</v>
      </c>
      <c r="R11" s="20">
        <v>9.0121317157712308E-2</v>
      </c>
      <c r="S11" s="20">
        <v>7.0000000000000001E-3</v>
      </c>
      <c r="T11" s="20">
        <v>7.2790294627383012E-2</v>
      </c>
    </row>
    <row r="12" spans="1:20" ht="15.95" customHeight="1">
      <c r="B12" s="58"/>
      <c r="C12" s="54" t="s">
        <v>230</v>
      </c>
      <c r="D12" s="21">
        <v>752</v>
      </c>
      <c r="E12" s="22">
        <v>138</v>
      </c>
      <c r="F12" s="23">
        <v>79</v>
      </c>
      <c r="G12" s="23">
        <v>22</v>
      </c>
      <c r="H12" s="23">
        <v>37</v>
      </c>
      <c r="I12" s="23">
        <v>67</v>
      </c>
      <c r="J12" s="23">
        <v>432</v>
      </c>
      <c r="K12" s="23">
        <v>31</v>
      </c>
      <c r="L12" s="23">
        <v>58</v>
      </c>
      <c r="M12" s="23">
        <v>7</v>
      </c>
      <c r="N12" s="23">
        <v>67</v>
      </c>
      <c r="O12" s="23">
        <v>178</v>
      </c>
      <c r="P12" s="23">
        <v>30</v>
      </c>
      <c r="Q12" s="23">
        <v>193</v>
      </c>
      <c r="R12" s="23">
        <v>55</v>
      </c>
      <c r="S12" s="23">
        <v>3</v>
      </c>
      <c r="T12" s="23">
        <v>50</v>
      </c>
    </row>
    <row r="13" spans="1:20" ht="15.95" customHeight="1">
      <c r="B13" s="58"/>
      <c r="C13" s="53"/>
      <c r="D13" s="24">
        <v>1</v>
      </c>
      <c r="E13" s="19">
        <v>0.18351063829787234</v>
      </c>
      <c r="F13" s="20">
        <v>0.10505319148936171</v>
      </c>
      <c r="G13" s="20">
        <v>2.9255319148936171E-2</v>
      </c>
      <c r="H13" s="20">
        <v>4.920212765957447E-2</v>
      </c>
      <c r="I13" s="20">
        <v>8.9095744680851061E-2</v>
      </c>
      <c r="J13" s="20">
        <v>0.57446808510638303</v>
      </c>
      <c r="K13" s="20">
        <v>4.1223404255319146E-2</v>
      </c>
      <c r="L13" s="20">
        <v>7.7127659574468085E-2</v>
      </c>
      <c r="M13" s="20">
        <v>9.3085106382978719E-3</v>
      </c>
      <c r="N13" s="20">
        <v>8.9095744680851061E-2</v>
      </c>
      <c r="O13" s="20">
        <v>0.23670212765957446</v>
      </c>
      <c r="P13" s="20">
        <v>3.9893617021276598E-2</v>
      </c>
      <c r="Q13" s="20">
        <v>0.25664893617021278</v>
      </c>
      <c r="R13" s="20">
        <v>7.3138297872340427E-2</v>
      </c>
      <c r="S13" s="20">
        <v>4.0000000000000001E-3</v>
      </c>
      <c r="T13" s="20">
        <v>6.6489361702127658E-2</v>
      </c>
    </row>
    <row r="14" spans="1:20" ht="15.95" customHeight="1">
      <c r="B14" s="58"/>
      <c r="C14" s="54" t="s">
        <v>231</v>
      </c>
      <c r="D14" s="21">
        <v>674</v>
      </c>
      <c r="E14" s="22">
        <v>137</v>
      </c>
      <c r="F14" s="23">
        <v>90</v>
      </c>
      <c r="G14" s="23">
        <v>20</v>
      </c>
      <c r="H14" s="23">
        <v>38</v>
      </c>
      <c r="I14" s="23">
        <v>89</v>
      </c>
      <c r="J14" s="23">
        <v>189</v>
      </c>
      <c r="K14" s="23">
        <v>26</v>
      </c>
      <c r="L14" s="23">
        <v>57</v>
      </c>
      <c r="M14" s="23">
        <v>7</v>
      </c>
      <c r="N14" s="23">
        <v>64</v>
      </c>
      <c r="O14" s="23">
        <v>175</v>
      </c>
      <c r="P14" s="23">
        <v>54</v>
      </c>
      <c r="Q14" s="23">
        <v>171</v>
      </c>
      <c r="R14" s="23">
        <v>68</v>
      </c>
      <c r="S14" s="23">
        <v>6</v>
      </c>
      <c r="T14" s="23">
        <v>64</v>
      </c>
    </row>
    <row r="15" spans="1:20" ht="15.95" customHeight="1">
      <c r="B15" s="58"/>
      <c r="C15" s="53"/>
      <c r="D15" s="24">
        <v>1</v>
      </c>
      <c r="E15" s="19">
        <v>0.20326409495548961</v>
      </c>
      <c r="F15" s="20">
        <v>0.13353115727002968</v>
      </c>
      <c r="G15" s="20">
        <v>2.967359050445104E-2</v>
      </c>
      <c r="H15" s="20">
        <v>5.637982195845697E-2</v>
      </c>
      <c r="I15" s="20">
        <v>0.13204747774480713</v>
      </c>
      <c r="J15" s="20">
        <v>0.28041543026706234</v>
      </c>
      <c r="K15" s="20">
        <v>3.857566765578635E-2</v>
      </c>
      <c r="L15" s="20">
        <v>8.4569732937685466E-2</v>
      </c>
      <c r="M15" s="20">
        <v>1.0385756676557863E-2</v>
      </c>
      <c r="N15" s="20">
        <v>9.4955489614243327E-2</v>
      </c>
      <c r="O15" s="20">
        <v>0.25964391691394662</v>
      </c>
      <c r="P15" s="20">
        <v>8.0118694362017809E-2</v>
      </c>
      <c r="Q15" s="20">
        <v>0.25370919881305637</v>
      </c>
      <c r="R15" s="20">
        <v>0.10089020771513353</v>
      </c>
      <c r="S15" s="20">
        <v>8.9999999999999993E-3</v>
      </c>
      <c r="T15" s="20">
        <v>9.4955489614243327E-2</v>
      </c>
    </row>
    <row r="16" spans="1:20" ht="15.95" customHeight="1">
      <c r="B16" s="58"/>
      <c r="C16" s="54" t="s">
        <v>232</v>
      </c>
      <c r="D16" s="21">
        <v>160</v>
      </c>
      <c r="E16" s="22">
        <v>25</v>
      </c>
      <c r="F16" s="23">
        <v>23</v>
      </c>
      <c r="G16" s="23">
        <v>8</v>
      </c>
      <c r="H16" s="23">
        <v>9</v>
      </c>
      <c r="I16" s="23">
        <v>29</v>
      </c>
      <c r="J16" s="23">
        <v>44</v>
      </c>
      <c r="K16" s="23">
        <v>4</v>
      </c>
      <c r="L16" s="23">
        <v>13</v>
      </c>
      <c r="M16" s="23">
        <v>4</v>
      </c>
      <c r="N16" s="23">
        <v>14</v>
      </c>
      <c r="O16" s="23">
        <v>44</v>
      </c>
      <c r="P16" s="23">
        <v>14</v>
      </c>
      <c r="Q16" s="23">
        <v>33</v>
      </c>
      <c r="R16" s="23">
        <v>19</v>
      </c>
      <c r="S16" s="23">
        <v>1</v>
      </c>
      <c r="T16" s="23">
        <v>16</v>
      </c>
    </row>
    <row r="17" spans="1:20" ht="15.95" customHeight="1">
      <c r="B17" s="58"/>
      <c r="C17" s="53"/>
      <c r="D17" s="24">
        <v>1</v>
      </c>
      <c r="E17" s="19">
        <v>0.15625</v>
      </c>
      <c r="F17" s="20">
        <v>0.14374999999999999</v>
      </c>
      <c r="G17" s="20">
        <v>0.05</v>
      </c>
      <c r="H17" s="20">
        <v>5.6250000000000001E-2</v>
      </c>
      <c r="I17" s="20">
        <v>0.18124999999999999</v>
      </c>
      <c r="J17" s="20">
        <v>0.27500000000000002</v>
      </c>
      <c r="K17" s="20">
        <v>2.5000000000000001E-2</v>
      </c>
      <c r="L17" s="20">
        <v>8.1250000000000003E-2</v>
      </c>
      <c r="M17" s="20">
        <v>2.5000000000000001E-2</v>
      </c>
      <c r="N17" s="20">
        <v>8.7499999999999994E-2</v>
      </c>
      <c r="O17" s="20">
        <v>0.27500000000000002</v>
      </c>
      <c r="P17" s="20">
        <v>8.7499999999999994E-2</v>
      </c>
      <c r="Q17" s="20">
        <v>0.20624999999999999</v>
      </c>
      <c r="R17" s="20">
        <v>0.11874999999999999</v>
      </c>
      <c r="S17" s="20">
        <v>6.0000000000000001E-3</v>
      </c>
      <c r="T17" s="20">
        <v>0.1</v>
      </c>
    </row>
    <row r="18" spans="1:20" ht="15.95" customHeight="1">
      <c r="B18" s="58"/>
      <c r="C18" s="55" t="s">
        <v>233</v>
      </c>
      <c r="D18" s="21">
        <v>303</v>
      </c>
      <c r="E18" s="22">
        <v>72</v>
      </c>
      <c r="F18" s="23">
        <v>35</v>
      </c>
      <c r="G18" s="23">
        <v>15</v>
      </c>
      <c r="H18" s="23">
        <v>22</v>
      </c>
      <c r="I18" s="23">
        <v>28</v>
      </c>
      <c r="J18" s="23">
        <v>116</v>
      </c>
      <c r="K18" s="23">
        <v>16</v>
      </c>
      <c r="L18" s="23">
        <v>34</v>
      </c>
      <c r="M18" s="23">
        <v>5</v>
      </c>
      <c r="N18" s="23">
        <v>33</v>
      </c>
      <c r="O18" s="23">
        <v>72</v>
      </c>
      <c r="P18" s="23">
        <v>23</v>
      </c>
      <c r="Q18" s="23">
        <v>80</v>
      </c>
      <c r="R18" s="23">
        <v>29</v>
      </c>
      <c r="S18" s="23">
        <v>2</v>
      </c>
      <c r="T18" s="23">
        <v>20</v>
      </c>
    </row>
    <row r="19" spans="1:20" ht="15.95" customHeight="1">
      <c r="B19" s="58"/>
      <c r="C19" s="62"/>
      <c r="D19" s="24">
        <v>1</v>
      </c>
      <c r="E19" s="19">
        <v>0.23762376237623761</v>
      </c>
      <c r="F19" s="20">
        <v>0.11551155115511551</v>
      </c>
      <c r="G19" s="20">
        <v>4.9504950495049507E-2</v>
      </c>
      <c r="H19" s="20">
        <v>7.2607260726072612E-2</v>
      </c>
      <c r="I19" s="20">
        <v>9.2409240924092403E-2</v>
      </c>
      <c r="J19" s="20">
        <v>0.38283828382838286</v>
      </c>
      <c r="K19" s="20">
        <v>5.2805280528052806E-2</v>
      </c>
      <c r="L19" s="20">
        <v>0.11221122112211221</v>
      </c>
      <c r="M19" s="20">
        <v>1.65016501650165E-2</v>
      </c>
      <c r="N19" s="20">
        <v>0.10891089108910891</v>
      </c>
      <c r="O19" s="20">
        <v>0.23762376237623761</v>
      </c>
      <c r="P19" s="20">
        <v>7.590759075907591E-2</v>
      </c>
      <c r="Q19" s="20">
        <v>0.264026402640264</v>
      </c>
      <c r="R19" s="20">
        <v>9.5709570957095716E-2</v>
      </c>
      <c r="S19" s="20">
        <v>7.0000000000000001E-3</v>
      </c>
      <c r="T19" s="20">
        <v>6.6006600660066E-2</v>
      </c>
    </row>
    <row r="20" spans="1:20" ht="15.95" customHeight="1">
      <c r="B20" s="58"/>
      <c r="C20" s="55" t="s">
        <v>234</v>
      </c>
      <c r="D20" s="21">
        <v>229</v>
      </c>
      <c r="E20" s="22">
        <v>55</v>
      </c>
      <c r="F20" s="23">
        <v>32</v>
      </c>
      <c r="G20" s="23">
        <v>12</v>
      </c>
      <c r="H20" s="23">
        <v>20</v>
      </c>
      <c r="I20" s="23">
        <v>23</v>
      </c>
      <c r="J20" s="23">
        <v>89</v>
      </c>
      <c r="K20" s="23">
        <v>9</v>
      </c>
      <c r="L20" s="23">
        <v>25</v>
      </c>
      <c r="M20" s="23">
        <v>4</v>
      </c>
      <c r="N20" s="23">
        <v>24</v>
      </c>
      <c r="O20" s="23">
        <v>57</v>
      </c>
      <c r="P20" s="23">
        <v>13</v>
      </c>
      <c r="Q20" s="23">
        <v>69</v>
      </c>
      <c r="R20" s="23">
        <v>31</v>
      </c>
      <c r="S20" s="23">
        <v>2</v>
      </c>
      <c r="T20" s="23">
        <v>20</v>
      </c>
    </row>
    <row r="21" spans="1:20" ht="15.95" customHeight="1">
      <c r="B21" s="58"/>
      <c r="C21" s="62"/>
      <c r="D21" s="24">
        <v>1</v>
      </c>
      <c r="E21" s="19">
        <v>0.24017467248908297</v>
      </c>
      <c r="F21" s="20">
        <v>0.13973799126637554</v>
      </c>
      <c r="G21" s="20">
        <v>5.2401746724890827E-2</v>
      </c>
      <c r="H21" s="20">
        <v>8.7336244541484712E-2</v>
      </c>
      <c r="I21" s="20">
        <v>0.10043668122270742</v>
      </c>
      <c r="J21" s="20">
        <v>0.388646288209607</v>
      </c>
      <c r="K21" s="20">
        <v>3.9301310043668124E-2</v>
      </c>
      <c r="L21" s="20">
        <v>0.1091703056768559</v>
      </c>
      <c r="M21" s="20">
        <v>1.7467248908296942E-2</v>
      </c>
      <c r="N21" s="20">
        <v>0.10480349344978165</v>
      </c>
      <c r="O21" s="20">
        <v>0.24890829694323144</v>
      </c>
      <c r="P21" s="20">
        <v>5.6768558951965066E-2</v>
      </c>
      <c r="Q21" s="20">
        <v>0.30131004366812225</v>
      </c>
      <c r="R21" s="20">
        <v>0.13537117903930132</v>
      </c>
      <c r="S21" s="20">
        <v>8.9999999999999993E-3</v>
      </c>
      <c r="T21" s="20">
        <v>8.7336244541484712E-2</v>
      </c>
    </row>
    <row r="22" spans="1:20" ht="15.95" customHeight="1">
      <c r="B22" s="58"/>
      <c r="C22" s="54" t="s">
        <v>235</v>
      </c>
      <c r="D22" s="21">
        <v>318</v>
      </c>
      <c r="E22" s="22">
        <v>64</v>
      </c>
      <c r="F22" s="23">
        <v>35</v>
      </c>
      <c r="G22" s="23">
        <v>9</v>
      </c>
      <c r="H22" s="23">
        <v>16</v>
      </c>
      <c r="I22" s="23">
        <v>35</v>
      </c>
      <c r="J22" s="23">
        <v>133</v>
      </c>
      <c r="K22" s="23">
        <v>13</v>
      </c>
      <c r="L22" s="23">
        <v>33</v>
      </c>
      <c r="M22" s="23">
        <v>1</v>
      </c>
      <c r="N22" s="23">
        <v>36</v>
      </c>
      <c r="O22" s="23">
        <v>89</v>
      </c>
      <c r="P22" s="23">
        <v>19</v>
      </c>
      <c r="Q22" s="23">
        <v>86</v>
      </c>
      <c r="R22" s="23">
        <v>26</v>
      </c>
      <c r="S22" s="23">
        <v>3</v>
      </c>
      <c r="T22" s="23">
        <v>19</v>
      </c>
    </row>
    <row r="23" spans="1:20" ht="15.95" customHeight="1">
      <c r="B23" s="58"/>
      <c r="C23" s="53"/>
      <c r="D23" s="24">
        <v>1</v>
      </c>
      <c r="E23" s="19">
        <v>0.20125786163522014</v>
      </c>
      <c r="F23" s="20">
        <v>0.11006289308176101</v>
      </c>
      <c r="G23" s="20">
        <v>2.8301886792452831E-2</v>
      </c>
      <c r="H23" s="20">
        <v>5.0314465408805034E-2</v>
      </c>
      <c r="I23" s="20">
        <v>0.11006289308176101</v>
      </c>
      <c r="J23" s="20">
        <v>0.41823899371069184</v>
      </c>
      <c r="K23" s="20">
        <v>4.0880503144654086E-2</v>
      </c>
      <c r="L23" s="20">
        <v>0.10377358490566038</v>
      </c>
      <c r="M23" s="20">
        <v>3.1446540880503146E-3</v>
      </c>
      <c r="N23" s="20">
        <v>0.11320754716981132</v>
      </c>
      <c r="O23" s="20">
        <v>0.27987421383647798</v>
      </c>
      <c r="P23" s="20">
        <v>5.9748427672955975E-2</v>
      </c>
      <c r="Q23" s="20">
        <v>0.27044025157232704</v>
      </c>
      <c r="R23" s="20">
        <v>8.1761006289308172E-2</v>
      </c>
      <c r="S23" s="20">
        <v>8.9999999999999993E-3</v>
      </c>
      <c r="T23" s="20">
        <v>5.9748427672955975E-2</v>
      </c>
    </row>
    <row r="24" spans="1:20" ht="15.95" customHeight="1">
      <c r="B24" s="58"/>
      <c r="C24" s="54" t="s">
        <v>236</v>
      </c>
      <c r="D24" s="21">
        <v>113</v>
      </c>
      <c r="E24" s="22">
        <v>29</v>
      </c>
      <c r="F24" s="23">
        <v>25</v>
      </c>
      <c r="G24" s="23">
        <v>4</v>
      </c>
      <c r="H24" s="23">
        <v>7</v>
      </c>
      <c r="I24" s="23">
        <v>19</v>
      </c>
      <c r="J24" s="23">
        <v>37</v>
      </c>
      <c r="K24" s="23">
        <v>5</v>
      </c>
      <c r="L24" s="23">
        <v>8</v>
      </c>
      <c r="M24" s="23">
        <v>3</v>
      </c>
      <c r="N24" s="23">
        <v>17</v>
      </c>
      <c r="O24" s="23">
        <v>30</v>
      </c>
      <c r="P24" s="23">
        <v>11</v>
      </c>
      <c r="Q24" s="23">
        <v>25</v>
      </c>
      <c r="R24" s="23">
        <v>19</v>
      </c>
      <c r="S24" s="23">
        <v>1</v>
      </c>
      <c r="T24" s="23">
        <v>6</v>
      </c>
    </row>
    <row r="25" spans="1:20" ht="15.95" customHeight="1">
      <c r="B25" s="58"/>
      <c r="C25" s="53"/>
      <c r="D25" s="24">
        <v>1</v>
      </c>
      <c r="E25" s="19">
        <v>0.25663716814159293</v>
      </c>
      <c r="F25" s="20">
        <v>0.22123893805309736</v>
      </c>
      <c r="G25" s="20">
        <v>3.5398230088495575E-2</v>
      </c>
      <c r="H25" s="20">
        <v>6.1946902654867256E-2</v>
      </c>
      <c r="I25" s="20">
        <v>0.16814159292035399</v>
      </c>
      <c r="J25" s="20">
        <v>0.32743362831858408</v>
      </c>
      <c r="K25" s="20">
        <v>4.4247787610619468E-2</v>
      </c>
      <c r="L25" s="20">
        <v>7.0796460176991149E-2</v>
      </c>
      <c r="M25" s="20">
        <v>2.6548672566371681E-2</v>
      </c>
      <c r="N25" s="20">
        <v>0.15044247787610621</v>
      </c>
      <c r="O25" s="20">
        <v>0.26548672566371684</v>
      </c>
      <c r="P25" s="20">
        <v>9.7345132743362831E-2</v>
      </c>
      <c r="Q25" s="20">
        <v>0.22123893805309736</v>
      </c>
      <c r="R25" s="20">
        <v>0.16814159292035399</v>
      </c>
      <c r="S25" s="20">
        <v>8.9999999999999993E-3</v>
      </c>
      <c r="T25" s="20">
        <v>5.3097345132743362E-2</v>
      </c>
    </row>
    <row r="26" spans="1:20" ht="15.95" customHeight="1">
      <c r="B26" s="58"/>
      <c r="C26" s="54" t="s">
        <v>237</v>
      </c>
      <c r="D26" s="21">
        <v>245</v>
      </c>
      <c r="E26" s="22">
        <v>52</v>
      </c>
      <c r="F26" s="23">
        <v>29</v>
      </c>
      <c r="G26" s="23">
        <v>8</v>
      </c>
      <c r="H26" s="23">
        <v>11</v>
      </c>
      <c r="I26" s="23">
        <v>18</v>
      </c>
      <c r="J26" s="23">
        <v>118</v>
      </c>
      <c r="K26" s="23">
        <v>18</v>
      </c>
      <c r="L26" s="23">
        <v>19</v>
      </c>
      <c r="M26" s="23">
        <v>6</v>
      </c>
      <c r="N26" s="23">
        <v>28</v>
      </c>
      <c r="O26" s="23">
        <v>78</v>
      </c>
      <c r="P26" s="23">
        <v>12</v>
      </c>
      <c r="Q26" s="23">
        <v>66</v>
      </c>
      <c r="R26" s="23">
        <v>30</v>
      </c>
      <c r="S26" s="23">
        <v>1</v>
      </c>
      <c r="T26" s="23">
        <v>13</v>
      </c>
    </row>
    <row r="27" spans="1:20" ht="15.95" customHeight="1">
      <c r="B27" s="58"/>
      <c r="C27" s="53"/>
      <c r="D27" s="24">
        <v>1</v>
      </c>
      <c r="E27" s="19">
        <v>0.21224489795918366</v>
      </c>
      <c r="F27" s="20">
        <v>0.11836734693877551</v>
      </c>
      <c r="G27" s="20">
        <v>3.2653061224489799E-2</v>
      </c>
      <c r="H27" s="20">
        <v>4.4897959183673466E-2</v>
      </c>
      <c r="I27" s="20">
        <v>7.3469387755102047E-2</v>
      </c>
      <c r="J27" s="20">
        <v>0.48163265306122449</v>
      </c>
      <c r="K27" s="20">
        <v>7.3469387755102047E-2</v>
      </c>
      <c r="L27" s="20">
        <v>7.7551020408163265E-2</v>
      </c>
      <c r="M27" s="20">
        <v>2.4489795918367346E-2</v>
      </c>
      <c r="N27" s="20">
        <v>0.11428571428571428</v>
      </c>
      <c r="O27" s="20">
        <v>0.3183673469387755</v>
      </c>
      <c r="P27" s="20">
        <v>4.8979591836734691E-2</v>
      </c>
      <c r="Q27" s="20">
        <v>0.26938775510204083</v>
      </c>
      <c r="R27" s="20">
        <v>0.12244897959183673</v>
      </c>
      <c r="S27" s="20">
        <v>4.0000000000000001E-3</v>
      </c>
      <c r="T27" s="20">
        <v>5.3061224489795916E-2</v>
      </c>
    </row>
    <row r="28" spans="1:20" ht="15.95" customHeight="1">
      <c r="B28" s="58"/>
      <c r="C28" s="54" t="s">
        <v>238</v>
      </c>
      <c r="D28" s="21">
        <v>548</v>
      </c>
      <c r="E28" s="22">
        <v>105</v>
      </c>
      <c r="F28" s="23">
        <v>60</v>
      </c>
      <c r="G28" s="23">
        <v>17</v>
      </c>
      <c r="H28" s="23">
        <v>28</v>
      </c>
      <c r="I28" s="23">
        <v>41</v>
      </c>
      <c r="J28" s="23">
        <v>264</v>
      </c>
      <c r="K28" s="23">
        <v>22</v>
      </c>
      <c r="L28" s="23">
        <v>47</v>
      </c>
      <c r="M28" s="23">
        <v>11</v>
      </c>
      <c r="N28" s="23">
        <v>48</v>
      </c>
      <c r="O28" s="23">
        <v>125</v>
      </c>
      <c r="P28" s="23">
        <v>26</v>
      </c>
      <c r="Q28" s="23">
        <v>145</v>
      </c>
      <c r="R28" s="23">
        <v>53</v>
      </c>
      <c r="S28" s="23">
        <v>4</v>
      </c>
      <c r="T28" s="23">
        <v>34</v>
      </c>
    </row>
    <row r="29" spans="1:20" ht="15.95" customHeight="1">
      <c r="B29" s="58"/>
      <c r="C29" s="53"/>
      <c r="D29" s="24">
        <v>1</v>
      </c>
      <c r="E29" s="19">
        <v>0.19160583941605838</v>
      </c>
      <c r="F29" s="20">
        <v>0.10948905109489052</v>
      </c>
      <c r="G29" s="20">
        <v>3.1021897810218978E-2</v>
      </c>
      <c r="H29" s="20">
        <v>5.1094890510948905E-2</v>
      </c>
      <c r="I29" s="20">
        <v>7.4817518248175188E-2</v>
      </c>
      <c r="J29" s="20">
        <v>0.48175182481751827</v>
      </c>
      <c r="K29" s="20">
        <v>4.0145985401459854E-2</v>
      </c>
      <c r="L29" s="20">
        <v>8.576642335766424E-2</v>
      </c>
      <c r="M29" s="20">
        <v>2.0072992700729927E-2</v>
      </c>
      <c r="N29" s="20">
        <v>8.7591240875912413E-2</v>
      </c>
      <c r="O29" s="20">
        <v>0.2281021897810219</v>
      </c>
      <c r="P29" s="20">
        <v>4.7445255474452552E-2</v>
      </c>
      <c r="Q29" s="20">
        <v>0.26459854014598538</v>
      </c>
      <c r="R29" s="20">
        <v>9.6715328467153291E-2</v>
      </c>
      <c r="S29" s="20">
        <v>7.0000000000000001E-3</v>
      </c>
      <c r="T29" s="20">
        <v>6.2043795620437957E-2</v>
      </c>
    </row>
    <row r="30" spans="1:20" ht="15.95" customHeight="1">
      <c r="B30" s="58"/>
      <c r="C30" s="54" t="s">
        <v>239</v>
      </c>
      <c r="D30" s="21">
        <v>10206</v>
      </c>
      <c r="E30" s="22">
        <v>2371</v>
      </c>
      <c r="F30" s="23">
        <v>1142</v>
      </c>
      <c r="G30" s="23">
        <v>394</v>
      </c>
      <c r="H30" s="23">
        <v>491</v>
      </c>
      <c r="I30" s="23">
        <v>1284</v>
      </c>
      <c r="J30" s="23">
        <v>2465</v>
      </c>
      <c r="K30" s="23">
        <v>383</v>
      </c>
      <c r="L30" s="23">
        <v>824</v>
      </c>
      <c r="M30" s="23">
        <v>193</v>
      </c>
      <c r="N30" s="23">
        <v>778</v>
      </c>
      <c r="O30" s="23">
        <v>2344</v>
      </c>
      <c r="P30" s="23">
        <v>416</v>
      </c>
      <c r="Q30" s="23">
        <v>1944</v>
      </c>
      <c r="R30" s="23">
        <v>1331</v>
      </c>
      <c r="S30" s="23">
        <v>116</v>
      </c>
      <c r="T30" s="23">
        <v>517</v>
      </c>
    </row>
    <row r="31" spans="1:20" ht="15.95" customHeight="1">
      <c r="B31" s="58"/>
      <c r="C31" s="59"/>
      <c r="D31" s="18">
        <v>1</v>
      </c>
      <c r="E31" s="32">
        <v>0.2323143249069175</v>
      </c>
      <c r="F31" s="33">
        <v>0.1118949637468156</v>
      </c>
      <c r="G31" s="33">
        <v>3.8604742308446009E-2</v>
      </c>
      <c r="H31" s="33">
        <v>4.8108955516362926E-2</v>
      </c>
      <c r="I31" s="33">
        <v>0.12580834803057026</v>
      </c>
      <c r="J31" s="33">
        <v>0.24152459337644522</v>
      </c>
      <c r="K31" s="33">
        <v>3.7526944934352345E-2</v>
      </c>
      <c r="L31" s="33">
        <v>8.0736821477562212E-2</v>
      </c>
      <c r="M31" s="33">
        <v>1.8910444836370763E-2</v>
      </c>
      <c r="N31" s="33">
        <v>7.6229668822261412E-2</v>
      </c>
      <c r="O31" s="33">
        <v>0.22966882226141486</v>
      </c>
      <c r="P31" s="33">
        <v>4.0760337056633351E-2</v>
      </c>
      <c r="Q31" s="33">
        <v>0.19047619047619047</v>
      </c>
      <c r="R31" s="33">
        <v>0.13041348226533411</v>
      </c>
      <c r="S31" s="33">
        <v>1.0999999999999999E-2</v>
      </c>
      <c r="T31" s="33">
        <v>5.0656476582402507E-2</v>
      </c>
    </row>
    <row r="32" spans="1:20" ht="15.95" customHeight="1">
      <c r="A32" s="38"/>
      <c r="B32" s="41"/>
      <c r="C32" s="47"/>
      <c r="D32" s="42"/>
      <c r="E32" s="42"/>
      <c r="F32" s="42"/>
      <c r="G32" s="42"/>
      <c r="H32" s="42"/>
      <c r="I32" s="42"/>
      <c r="J32" s="42"/>
      <c r="K32" s="42"/>
      <c r="L32" s="42"/>
      <c r="M32" s="42"/>
      <c r="N32" s="42"/>
      <c r="O32" s="42"/>
      <c r="P32" s="42"/>
      <c r="Q32" s="42"/>
      <c r="R32" s="42"/>
      <c r="S32" s="42"/>
      <c r="T32" s="42"/>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4441" priority="90" rank="1"/>
  </conditionalFormatting>
  <conditionalFormatting sqref="E11:T11">
    <cfRule type="top10" dxfId="4440" priority="89" rank="1"/>
  </conditionalFormatting>
  <conditionalFormatting sqref="E13:T13">
    <cfRule type="top10" dxfId="4439" priority="88" rank="1"/>
  </conditionalFormatting>
  <conditionalFormatting sqref="E15:T15">
    <cfRule type="top10" dxfId="4438" priority="87" rank="1"/>
  </conditionalFormatting>
  <conditionalFormatting sqref="E17:T17">
    <cfRule type="top10" dxfId="4437" priority="86" rank="1"/>
  </conditionalFormatting>
  <conditionalFormatting sqref="E19:T19">
    <cfRule type="top10" dxfId="4436" priority="85" rank="1"/>
  </conditionalFormatting>
  <conditionalFormatting sqref="E21:T21">
    <cfRule type="top10" dxfId="4435" priority="84" rank="1"/>
  </conditionalFormatting>
  <conditionalFormatting sqref="E23:T23">
    <cfRule type="top10" dxfId="4434" priority="83" rank="1"/>
  </conditionalFormatting>
  <conditionalFormatting sqref="E25:T25">
    <cfRule type="top10" dxfId="4433" priority="82" rank="1"/>
  </conditionalFormatting>
  <conditionalFormatting sqref="E27:T27">
    <cfRule type="top10" dxfId="4432" priority="81" rank="1"/>
  </conditionalFormatting>
  <conditionalFormatting sqref="E29:T29">
    <cfRule type="top10" dxfId="4431" priority="80" rank="1"/>
  </conditionalFormatting>
  <conditionalFormatting sqref="E31:T31">
    <cfRule type="top10" dxfId="4430" priority="79" rank="1"/>
  </conditionalFormatting>
  <conditionalFormatting sqref="E33:T33">
    <cfRule type="top10" dxfId="4429" priority="77" rank="1"/>
  </conditionalFormatting>
  <conditionalFormatting sqref="E35:T35">
    <cfRule type="top10" dxfId="4428" priority="76" rank="1"/>
  </conditionalFormatting>
  <conditionalFormatting sqref="E37:T37">
    <cfRule type="top10" dxfId="4427" priority="75" rank="1"/>
  </conditionalFormatting>
  <conditionalFormatting sqref="E39:T39">
    <cfRule type="top10" dxfId="4426" priority="74" rank="1"/>
  </conditionalFormatting>
  <conditionalFormatting sqref="E41:T41">
    <cfRule type="top10" dxfId="4425" priority="73" rank="1"/>
  </conditionalFormatting>
  <conditionalFormatting sqref="E43:T43">
    <cfRule type="top10" dxfId="4424" priority="72" rank="1"/>
  </conditionalFormatting>
  <conditionalFormatting sqref="E45:T45">
    <cfRule type="top10" dxfId="4423" priority="71" rank="1"/>
  </conditionalFormatting>
  <conditionalFormatting sqref="E47:T47">
    <cfRule type="top10" dxfId="4422" priority="70" rank="1"/>
  </conditionalFormatting>
  <conditionalFormatting sqref="E49:T49">
    <cfRule type="top10" dxfId="4421" priority="69" rank="1"/>
  </conditionalFormatting>
  <conditionalFormatting sqref="E51:T51">
    <cfRule type="top10" dxfId="4420" priority="68" rank="1"/>
  </conditionalFormatting>
  <conditionalFormatting sqref="E53:T53">
    <cfRule type="top10" dxfId="4419" priority="67" rank="1"/>
  </conditionalFormatting>
  <conditionalFormatting sqref="E55:T55">
    <cfRule type="top10" dxfId="4418" priority="66" rank="1"/>
  </conditionalFormatting>
  <conditionalFormatting sqref="E57:T57">
    <cfRule type="top10" dxfId="4417" priority="65" rank="1"/>
  </conditionalFormatting>
  <conditionalFormatting sqref="E59:T59">
    <cfRule type="top10" dxfId="4416" priority="64" rank="1"/>
  </conditionalFormatting>
  <conditionalFormatting sqref="E61:T61">
    <cfRule type="top10" dxfId="4415" priority="63" rank="1"/>
  </conditionalFormatting>
  <conditionalFormatting sqref="E63:T63">
    <cfRule type="top10" dxfId="4414" priority="62" rank="1"/>
  </conditionalFormatting>
  <conditionalFormatting sqref="E65:T65">
    <cfRule type="top10" dxfId="4413" priority="61" rank="1"/>
  </conditionalFormatting>
  <conditionalFormatting sqref="E67:T67">
    <cfRule type="top10" dxfId="4412" priority="60" rank="1"/>
  </conditionalFormatting>
  <conditionalFormatting sqref="E69:T69">
    <cfRule type="top10" dxfId="4411" priority="59" rank="1"/>
  </conditionalFormatting>
  <conditionalFormatting sqref="E71:T71">
    <cfRule type="top10" dxfId="4410" priority="58" rank="1"/>
  </conditionalFormatting>
  <conditionalFormatting sqref="E73:T73">
    <cfRule type="top10" dxfId="4409" priority="57" rank="1"/>
  </conditionalFormatting>
  <conditionalFormatting sqref="E75:T75">
    <cfRule type="top10" dxfId="4408" priority="56" rank="1"/>
  </conditionalFormatting>
  <conditionalFormatting sqref="E77:T77">
    <cfRule type="top10" dxfId="4407" priority="55" rank="1"/>
  </conditionalFormatting>
  <conditionalFormatting sqref="E79:T79">
    <cfRule type="top10" dxfId="4406" priority="54" rank="1"/>
  </conditionalFormatting>
  <conditionalFormatting sqref="E81:T81">
    <cfRule type="top10" dxfId="4405" priority="53" rank="1"/>
  </conditionalFormatting>
  <conditionalFormatting sqref="E83:T83">
    <cfRule type="top10" dxfId="4404" priority="52" rank="1"/>
  </conditionalFormatting>
  <conditionalFormatting sqref="E85:T85">
    <cfRule type="top10" dxfId="4403" priority="51" rank="1"/>
  </conditionalFormatting>
  <conditionalFormatting sqref="E87:T87">
    <cfRule type="top10" dxfId="4402" priority="50" rank="1"/>
  </conditionalFormatting>
  <conditionalFormatting sqref="E89:T89">
    <cfRule type="top10" dxfId="4401" priority="49" rank="1"/>
  </conditionalFormatting>
  <conditionalFormatting sqref="E91:T91">
    <cfRule type="top10" dxfId="4400" priority="48" rank="1"/>
  </conditionalFormatting>
  <conditionalFormatting sqref="E93:T93">
    <cfRule type="top10" dxfId="4399" priority="47" rank="1"/>
  </conditionalFormatting>
  <conditionalFormatting sqref="E95:T95">
    <cfRule type="top10" dxfId="4398" priority="46" rank="1"/>
  </conditionalFormatting>
  <conditionalFormatting sqref="E97:T97">
    <cfRule type="top10" dxfId="4397" priority="45" rank="1"/>
  </conditionalFormatting>
  <conditionalFormatting sqref="E99:T99">
    <cfRule type="top10" dxfId="4396" priority="44" rank="1"/>
  </conditionalFormatting>
  <conditionalFormatting sqref="E101:T101">
    <cfRule type="top10" dxfId="4395" priority="43" rank="1"/>
  </conditionalFormatting>
  <conditionalFormatting sqref="E103:T103">
    <cfRule type="top10" dxfId="4394" priority="42" rank="1"/>
  </conditionalFormatting>
  <conditionalFormatting sqref="E105:T105">
    <cfRule type="top10" dxfId="4393" priority="41" rank="1"/>
  </conditionalFormatting>
  <conditionalFormatting sqref="E107:T107">
    <cfRule type="top10" dxfId="4392" priority="40" rank="1"/>
  </conditionalFormatting>
  <conditionalFormatting sqref="E109:T109">
    <cfRule type="top10" dxfId="4391" priority="39" rank="1"/>
  </conditionalFormatting>
  <conditionalFormatting sqref="E111:T111">
    <cfRule type="top10" dxfId="4390" priority="38" rank="1"/>
  </conditionalFormatting>
  <conditionalFormatting sqref="E113:T113">
    <cfRule type="top10" dxfId="4389" priority="37" rank="1"/>
  </conditionalFormatting>
  <conditionalFormatting sqref="E115:T115">
    <cfRule type="top10" dxfId="4388" priority="36" rank="1"/>
  </conditionalFormatting>
  <conditionalFormatting sqref="E117:T117">
    <cfRule type="top10" dxfId="4387" priority="35" rank="1"/>
  </conditionalFormatting>
  <conditionalFormatting sqref="E119:T119">
    <cfRule type="top10" dxfId="4386" priority="34" rank="1"/>
  </conditionalFormatting>
  <conditionalFormatting sqref="E121:T121">
    <cfRule type="top10" dxfId="4385" priority="33" rank="1"/>
  </conditionalFormatting>
  <conditionalFormatting sqref="E123:T123">
    <cfRule type="top10" dxfId="4384" priority="32" rank="1"/>
  </conditionalFormatting>
  <conditionalFormatting sqref="E125:T125">
    <cfRule type="top10" dxfId="4383" priority="31" rank="1"/>
  </conditionalFormatting>
  <conditionalFormatting sqref="E127:T127">
    <cfRule type="top10" dxfId="4382" priority="30" rank="1"/>
  </conditionalFormatting>
  <conditionalFormatting sqref="E129:T129">
    <cfRule type="top10" dxfId="4381" priority="29" rank="1"/>
  </conditionalFormatting>
  <conditionalFormatting sqref="E131:T131">
    <cfRule type="top10" dxfId="4380" priority="28" rank="1"/>
  </conditionalFormatting>
  <conditionalFormatting sqref="E133:T133">
    <cfRule type="top10" dxfId="4379" priority="27" rank="1"/>
  </conditionalFormatting>
  <conditionalFormatting sqref="E135:T135">
    <cfRule type="top10" dxfId="4378" priority="26" rank="1"/>
  </conditionalFormatting>
  <conditionalFormatting sqref="E137:T137">
    <cfRule type="top10" dxfId="4377" priority="25" rank="1"/>
  </conditionalFormatting>
  <conditionalFormatting sqref="E139:T139">
    <cfRule type="top10" dxfId="4376" priority="24" rank="1"/>
  </conditionalFormatting>
  <conditionalFormatting sqref="E141:T141">
    <cfRule type="top10" dxfId="4375" priority="23" rank="1"/>
  </conditionalFormatting>
  <conditionalFormatting sqref="E143:T143">
    <cfRule type="top10" dxfId="4374" priority="22" rank="1"/>
  </conditionalFormatting>
  <conditionalFormatting sqref="E145:T145">
    <cfRule type="top10" dxfId="4373" priority="21" rank="1"/>
  </conditionalFormatting>
  <conditionalFormatting sqref="E147:T147">
    <cfRule type="top10" dxfId="4372" priority="20" rank="1"/>
  </conditionalFormatting>
  <conditionalFormatting sqref="E149:T149">
    <cfRule type="top10" dxfId="4371" priority="19" rank="1"/>
  </conditionalFormatting>
  <conditionalFormatting sqref="E151:T151">
    <cfRule type="top10" dxfId="4370" priority="18" rank="1"/>
  </conditionalFormatting>
  <conditionalFormatting sqref="E153:T153">
    <cfRule type="top10" dxfId="4369" priority="17" rank="1"/>
  </conditionalFormatting>
  <conditionalFormatting sqref="E155:T155">
    <cfRule type="top10" dxfId="4368" priority="16" rank="1"/>
  </conditionalFormatting>
  <conditionalFormatting sqref="E157:T157">
    <cfRule type="top10" dxfId="4367" priority="15" rank="1"/>
  </conditionalFormatting>
  <conditionalFormatting sqref="E159:T159">
    <cfRule type="top10" dxfId="4366" priority="14" rank="1"/>
  </conditionalFormatting>
  <conditionalFormatting sqref="E161:T161">
    <cfRule type="top10" dxfId="4365" priority="13" rank="1"/>
  </conditionalFormatting>
  <conditionalFormatting sqref="E163:T163">
    <cfRule type="top10" dxfId="4364" priority="12" rank="1"/>
  </conditionalFormatting>
  <conditionalFormatting sqref="E165:T165">
    <cfRule type="top10" dxfId="4363" priority="11" rank="1"/>
  </conditionalFormatting>
  <conditionalFormatting sqref="E167:T167">
    <cfRule type="top10" dxfId="4362" priority="10" rank="1"/>
  </conditionalFormatting>
  <conditionalFormatting sqref="E169:T169">
    <cfRule type="top10" dxfId="4361" priority="9" rank="1"/>
  </conditionalFormatting>
  <conditionalFormatting sqref="E171:T171">
    <cfRule type="top10" dxfId="4360" priority="8" rank="1"/>
  </conditionalFormatting>
  <conditionalFormatting sqref="E173:T173">
    <cfRule type="top10" dxfId="4359" priority="7" rank="1"/>
  </conditionalFormatting>
  <conditionalFormatting sqref="E175:T175">
    <cfRule type="top10" dxfId="4358" priority="6" rank="1"/>
  </conditionalFormatting>
  <conditionalFormatting sqref="E177:T177">
    <cfRule type="top10" dxfId="4357" priority="5" rank="1"/>
  </conditionalFormatting>
  <conditionalFormatting sqref="E179:T179">
    <cfRule type="top10" dxfId="4356" priority="4" rank="1"/>
  </conditionalFormatting>
  <conditionalFormatting sqref="E181:T181">
    <cfRule type="top10" dxfId="4355" priority="3" rank="1"/>
  </conditionalFormatting>
  <conditionalFormatting sqref="E183:T183">
    <cfRule type="top10" dxfId="4354" priority="2" rank="1"/>
  </conditionalFormatting>
  <conditionalFormatting sqref="E185:T185">
    <cfRule type="top10" dxfId="435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318</v>
      </c>
    </row>
    <row r="3" spans="1:15" ht="15" customHeight="1">
      <c r="B3" s="4"/>
    </row>
    <row r="4" spans="1:15" ht="15" customHeight="1">
      <c r="B4" s="4" t="s">
        <v>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486</v>
      </c>
      <c r="C10" s="52" t="s">
        <v>229</v>
      </c>
      <c r="D10" s="34">
        <v>1262</v>
      </c>
      <c r="E10" s="35">
        <v>533</v>
      </c>
      <c r="F10" s="36">
        <v>816</v>
      </c>
      <c r="G10" s="36">
        <v>436</v>
      </c>
      <c r="H10" s="36">
        <v>340</v>
      </c>
      <c r="I10" s="36">
        <v>357</v>
      </c>
      <c r="J10" s="36">
        <v>80</v>
      </c>
      <c r="K10" s="36">
        <v>116</v>
      </c>
      <c r="L10" s="36">
        <v>467</v>
      </c>
      <c r="M10" s="36">
        <v>82</v>
      </c>
      <c r="N10" s="36">
        <v>58</v>
      </c>
      <c r="O10" s="36">
        <v>49</v>
      </c>
    </row>
    <row r="11" spans="1:15" ht="15.95" customHeight="1">
      <c r="B11" s="58"/>
      <c r="C11" s="53"/>
      <c r="D11" s="18">
        <v>1</v>
      </c>
      <c r="E11" s="19">
        <v>0.42234548335974642</v>
      </c>
      <c r="F11" s="20">
        <v>0.64659270998415219</v>
      </c>
      <c r="G11" s="20">
        <v>0.34548335974643424</v>
      </c>
      <c r="H11" s="20">
        <v>0.26941362916006339</v>
      </c>
      <c r="I11" s="20">
        <v>0.28288431061806657</v>
      </c>
      <c r="J11" s="20">
        <v>6.3391442155309036E-2</v>
      </c>
      <c r="K11" s="20">
        <v>9.1917591125198095E-2</v>
      </c>
      <c r="L11" s="20">
        <v>0.37004754358161646</v>
      </c>
      <c r="M11" s="20">
        <v>6.4976228209191758E-2</v>
      </c>
      <c r="N11" s="20">
        <v>4.5958795562599047E-2</v>
      </c>
      <c r="O11" s="20">
        <v>3.8827258320126783E-2</v>
      </c>
    </row>
    <row r="12" spans="1:15" ht="15.95" customHeight="1">
      <c r="B12" s="58"/>
      <c r="C12" s="54" t="s">
        <v>230</v>
      </c>
      <c r="D12" s="21">
        <v>810</v>
      </c>
      <c r="E12" s="22">
        <v>321</v>
      </c>
      <c r="F12" s="23">
        <v>473</v>
      </c>
      <c r="G12" s="23">
        <v>428</v>
      </c>
      <c r="H12" s="23">
        <v>237</v>
      </c>
      <c r="I12" s="23">
        <v>246</v>
      </c>
      <c r="J12" s="23">
        <v>51</v>
      </c>
      <c r="K12" s="23">
        <v>64</v>
      </c>
      <c r="L12" s="23">
        <v>351</v>
      </c>
      <c r="M12" s="23">
        <v>55</v>
      </c>
      <c r="N12" s="23">
        <v>41</v>
      </c>
      <c r="O12" s="23">
        <v>32</v>
      </c>
    </row>
    <row r="13" spans="1:15" ht="15.95" customHeight="1">
      <c r="B13" s="58"/>
      <c r="C13" s="53"/>
      <c r="D13" s="24">
        <v>1</v>
      </c>
      <c r="E13" s="19">
        <v>0.39629629629629631</v>
      </c>
      <c r="F13" s="20">
        <v>0.58395061728395059</v>
      </c>
      <c r="G13" s="20">
        <v>0.52839506172839501</v>
      </c>
      <c r="H13" s="20">
        <v>0.29259259259259257</v>
      </c>
      <c r="I13" s="20">
        <v>0.3037037037037037</v>
      </c>
      <c r="J13" s="20">
        <v>6.2962962962962957E-2</v>
      </c>
      <c r="K13" s="20">
        <v>7.9012345679012344E-2</v>
      </c>
      <c r="L13" s="20">
        <v>0.43333333333333335</v>
      </c>
      <c r="M13" s="20">
        <v>6.7901234567901231E-2</v>
      </c>
      <c r="N13" s="20">
        <v>5.0617283950617285E-2</v>
      </c>
      <c r="O13" s="20">
        <v>3.9506172839506172E-2</v>
      </c>
    </row>
    <row r="14" spans="1:15" ht="15.95" customHeight="1">
      <c r="B14" s="58"/>
      <c r="C14" s="54" t="s">
        <v>231</v>
      </c>
      <c r="D14" s="21">
        <v>756</v>
      </c>
      <c r="E14" s="22">
        <v>319</v>
      </c>
      <c r="F14" s="23">
        <v>471</v>
      </c>
      <c r="G14" s="23">
        <v>281</v>
      </c>
      <c r="H14" s="23">
        <v>228</v>
      </c>
      <c r="I14" s="23">
        <v>245</v>
      </c>
      <c r="J14" s="23">
        <v>62</v>
      </c>
      <c r="K14" s="23">
        <v>70</v>
      </c>
      <c r="L14" s="23">
        <v>352</v>
      </c>
      <c r="M14" s="23">
        <v>46</v>
      </c>
      <c r="N14" s="23">
        <v>22</v>
      </c>
      <c r="O14" s="23">
        <v>35</v>
      </c>
    </row>
    <row r="15" spans="1:15" ht="15.95" customHeight="1">
      <c r="B15" s="58"/>
      <c r="C15" s="53"/>
      <c r="D15" s="24">
        <v>1</v>
      </c>
      <c r="E15" s="19">
        <v>0.42195767195767198</v>
      </c>
      <c r="F15" s="20">
        <v>0.62301587301587302</v>
      </c>
      <c r="G15" s="20">
        <v>0.37169312169312169</v>
      </c>
      <c r="H15" s="20">
        <v>0.30158730158730157</v>
      </c>
      <c r="I15" s="20">
        <v>0.32407407407407407</v>
      </c>
      <c r="J15" s="20">
        <v>8.2010582010582006E-2</v>
      </c>
      <c r="K15" s="20">
        <v>9.2592592592592587E-2</v>
      </c>
      <c r="L15" s="20">
        <v>0.46560846560846558</v>
      </c>
      <c r="M15" s="20">
        <v>6.0846560846560843E-2</v>
      </c>
      <c r="N15" s="20">
        <v>2.9100529100529099E-2</v>
      </c>
      <c r="O15" s="20">
        <v>4.6296296296296294E-2</v>
      </c>
    </row>
    <row r="16" spans="1:15" ht="15.95" customHeight="1">
      <c r="B16" s="58"/>
      <c r="C16" s="54" t="s">
        <v>232</v>
      </c>
      <c r="D16" s="21">
        <v>176</v>
      </c>
      <c r="E16" s="22">
        <v>86</v>
      </c>
      <c r="F16" s="23">
        <v>93</v>
      </c>
      <c r="G16" s="23">
        <v>57</v>
      </c>
      <c r="H16" s="23">
        <v>53</v>
      </c>
      <c r="I16" s="23">
        <v>61</v>
      </c>
      <c r="J16" s="23">
        <v>18</v>
      </c>
      <c r="K16" s="23">
        <v>21</v>
      </c>
      <c r="L16" s="23">
        <v>47</v>
      </c>
      <c r="M16" s="23">
        <v>18</v>
      </c>
      <c r="N16" s="23">
        <v>12</v>
      </c>
      <c r="O16" s="23">
        <v>7</v>
      </c>
    </row>
    <row r="17" spans="1:15" ht="15.95" customHeight="1">
      <c r="B17" s="58"/>
      <c r="C17" s="53"/>
      <c r="D17" s="24">
        <v>1</v>
      </c>
      <c r="E17" s="19">
        <v>0.48863636363636365</v>
      </c>
      <c r="F17" s="20">
        <v>0.52840909090909094</v>
      </c>
      <c r="G17" s="20">
        <v>0.32386363636363635</v>
      </c>
      <c r="H17" s="20">
        <v>0.30113636363636365</v>
      </c>
      <c r="I17" s="20">
        <v>0.34659090909090912</v>
      </c>
      <c r="J17" s="20">
        <v>0.10227272727272728</v>
      </c>
      <c r="K17" s="20">
        <v>0.11931818181818182</v>
      </c>
      <c r="L17" s="20">
        <v>0.26704545454545453</v>
      </c>
      <c r="M17" s="20">
        <v>0.10227272727272728</v>
      </c>
      <c r="N17" s="20">
        <v>6.8181818181818177E-2</v>
      </c>
      <c r="O17" s="20">
        <v>3.9772727272727272E-2</v>
      </c>
    </row>
    <row r="18" spans="1:15" ht="15.95" customHeight="1">
      <c r="B18" s="58"/>
      <c r="C18" s="55" t="s">
        <v>233</v>
      </c>
      <c r="D18" s="21">
        <v>327</v>
      </c>
      <c r="E18" s="22">
        <v>134</v>
      </c>
      <c r="F18" s="23">
        <v>210</v>
      </c>
      <c r="G18" s="23">
        <v>118</v>
      </c>
      <c r="H18" s="23">
        <v>115</v>
      </c>
      <c r="I18" s="23">
        <v>130</v>
      </c>
      <c r="J18" s="23">
        <v>30</v>
      </c>
      <c r="K18" s="23">
        <v>38</v>
      </c>
      <c r="L18" s="23">
        <v>184</v>
      </c>
      <c r="M18" s="23">
        <v>18</v>
      </c>
      <c r="N18" s="23">
        <v>12</v>
      </c>
      <c r="O18" s="23">
        <v>14</v>
      </c>
    </row>
    <row r="19" spans="1:15" ht="15.95" customHeight="1">
      <c r="B19" s="58"/>
      <c r="C19" s="62"/>
      <c r="D19" s="24">
        <v>1</v>
      </c>
      <c r="E19" s="19">
        <v>0.40978593272171254</v>
      </c>
      <c r="F19" s="20">
        <v>0.64220183486238536</v>
      </c>
      <c r="G19" s="20">
        <v>0.36085626911314983</v>
      </c>
      <c r="H19" s="20">
        <v>0.35168195718654433</v>
      </c>
      <c r="I19" s="20">
        <v>0.39755351681957185</v>
      </c>
      <c r="J19" s="20">
        <v>9.1743119266055051E-2</v>
      </c>
      <c r="K19" s="20">
        <v>0.11620795107033639</v>
      </c>
      <c r="L19" s="20">
        <v>0.56269113149847094</v>
      </c>
      <c r="M19" s="20">
        <v>5.5045871559633031E-2</v>
      </c>
      <c r="N19" s="20">
        <v>3.669724770642202E-2</v>
      </c>
      <c r="O19" s="20">
        <v>4.2813455657492352E-2</v>
      </c>
    </row>
    <row r="20" spans="1:15" ht="15.95" customHeight="1">
      <c r="B20" s="58"/>
      <c r="C20" s="55" t="s">
        <v>234</v>
      </c>
      <c r="D20" s="21">
        <v>240</v>
      </c>
      <c r="E20" s="22">
        <v>109</v>
      </c>
      <c r="F20" s="23">
        <v>155</v>
      </c>
      <c r="G20" s="23">
        <v>103</v>
      </c>
      <c r="H20" s="23">
        <v>86</v>
      </c>
      <c r="I20" s="23">
        <v>110</v>
      </c>
      <c r="J20" s="23">
        <v>27</v>
      </c>
      <c r="K20" s="23">
        <v>30</v>
      </c>
      <c r="L20" s="23">
        <v>139</v>
      </c>
      <c r="M20" s="23">
        <v>7</v>
      </c>
      <c r="N20" s="23">
        <v>9</v>
      </c>
      <c r="O20" s="23">
        <v>8</v>
      </c>
    </row>
    <row r="21" spans="1:15" ht="15.95" customHeight="1">
      <c r="B21" s="58"/>
      <c r="C21" s="62"/>
      <c r="D21" s="24">
        <v>1</v>
      </c>
      <c r="E21" s="19">
        <v>0.45416666666666666</v>
      </c>
      <c r="F21" s="20">
        <v>0.64583333333333337</v>
      </c>
      <c r="G21" s="20">
        <v>0.42916666666666664</v>
      </c>
      <c r="H21" s="20">
        <v>0.35833333333333334</v>
      </c>
      <c r="I21" s="20">
        <v>0.45833333333333331</v>
      </c>
      <c r="J21" s="20">
        <v>0.1125</v>
      </c>
      <c r="K21" s="20">
        <v>0.125</v>
      </c>
      <c r="L21" s="20">
        <v>0.57916666666666672</v>
      </c>
      <c r="M21" s="20">
        <v>2.9166666666666667E-2</v>
      </c>
      <c r="N21" s="20">
        <v>3.7499999999999999E-2</v>
      </c>
      <c r="O21" s="20">
        <v>3.3333333333333333E-2</v>
      </c>
    </row>
    <row r="22" spans="1:15" ht="15.95" customHeight="1">
      <c r="B22" s="58"/>
      <c r="C22" s="54" t="s">
        <v>235</v>
      </c>
      <c r="D22" s="21">
        <v>340</v>
      </c>
      <c r="E22" s="22">
        <v>144</v>
      </c>
      <c r="F22" s="23">
        <v>215</v>
      </c>
      <c r="G22" s="23">
        <v>133</v>
      </c>
      <c r="H22" s="23">
        <v>108</v>
      </c>
      <c r="I22" s="23">
        <v>128</v>
      </c>
      <c r="J22" s="23">
        <v>31</v>
      </c>
      <c r="K22" s="23">
        <v>39</v>
      </c>
      <c r="L22" s="23">
        <v>167</v>
      </c>
      <c r="M22" s="23">
        <v>12</v>
      </c>
      <c r="N22" s="23">
        <v>24</v>
      </c>
      <c r="O22" s="23">
        <v>9</v>
      </c>
    </row>
    <row r="23" spans="1:15" ht="15.95" customHeight="1">
      <c r="B23" s="58"/>
      <c r="C23" s="53"/>
      <c r="D23" s="24">
        <v>1</v>
      </c>
      <c r="E23" s="19">
        <v>0.42352941176470588</v>
      </c>
      <c r="F23" s="20">
        <v>0.63235294117647056</v>
      </c>
      <c r="G23" s="20">
        <v>0.39117647058823529</v>
      </c>
      <c r="H23" s="20">
        <v>0.31764705882352939</v>
      </c>
      <c r="I23" s="20">
        <v>0.37647058823529411</v>
      </c>
      <c r="J23" s="20">
        <v>9.1176470588235289E-2</v>
      </c>
      <c r="K23" s="20">
        <v>0.11470588235294117</v>
      </c>
      <c r="L23" s="20">
        <v>0.49117647058823527</v>
      </c>
      <c r="M23" s="20">
        <v>3.5294117647058823E-2</v>
      </c>
      <c r="N23" s="20">
        <v>7.0588235294117646E-2</v>
      </c>
      <c r="O23" s="20">
        <v>2.6470588235294117E-2</v>
      </c>
    </row>
    <row r="24" spans="1:15" ht="15.95" customHeight="1">
      <c r="B24" s="58"/>
      <c r="C24" s="54" t="s">
        <v>236</v>
      </c>
      <c r="D24" s="21">
        <v>122</v>
      </c>
      <c r="E24" s="22">
        <v>59</v>
      </c>
      <c r="F24" s="23">
        <v>70</v>
      </c>
      <c r="G24" s="23">
        <v>31</v>
      </c>
      <c r="H24" s="23">
        <v>36</v>
      </c>
      <c r="I24" s="23">
        <v>55</v>
      </c>
      <c r="J24" s="23">
        <v>10</v>
      </c>
      <c r="K24" s="23">
        <v>33</v>
      </c>
      <c r="L24" s="23">
        <v>55</v>
      </c>
      <c r="M24" s="23">
        <v>9</v>
      </c>
      <c r="N24" s="23">
        <v>3</v>
      </c>
      <c r="O24" s="23">
        <v>4</v>
      </c>
    </row>
    <row r="25" spans="1:15" ht="15.95" customHeight="1">
      <c r="B25" s="58"/>
      <c r="C25" s="53"/>
      <c r="D25" s="24">
        <v>1</v>
      </c>
      <c r="E25" s="19">
        <v>0.48360655737704916</v>
      </c>
      <c r="F25" s="20">
        <v>0.57377049180327866</v>
      </c>
      <c r="G25" s="20">
        <v>0.25409836065573771</v>
      </c>
      <c r="H25" s="20">
        <v>0.29508196721311475</v>
      </c>
      <c r="I25" s="20">
        <v>0.45081967213114754</v>
      </c>
      <c r="J25" s="20">
        <v>8.1967213114754092E-2</v>
      </c>
      <c r="K25" s="20">
        <v>0.27049180327868855</v>
      </c>
      <c r="L25" s="20">
        <v>0.45081967213114754</v>
      </c>
      <c r="M25" s="20">
        <v>7.3770491803278687E-2</v>
      </c>
      <c r="N25" s="20">
        <v>2.4590163934426229E-2</v>
      </c>
      <c r="O25" s="20">
        <v>3.2786885245901641E-2</v>
      </c>
    </row>
    <row r="26" spans="1:15" ht="15.95" customHeight="1">
      <c r="B26" s="58"/>
      <c r="C26" s="54" t="s">
        <v>237</v>
      </c>
      <c r="D26" s="21">
        <v>254</v>
      </c>
      <c r="E26" s="22">
        <v>121</v>
      </c>
      <c r="F26" s="23">
        <v>140</v>
      </c>
      <c r="G26" s="23">
        <v>75</v>
      </c>
      <c r="H26" s="23">
        <v>82</v>
      </c>
      <c r="I26" s="23">
        <v>89</v>
      </c>
      <c r="J26" s="23">
        <v>15</v>
      </c>
      <c r="K26" s="23">
        <v>28</v>
      </c>
      <c r="L26" s="23">
        <v>100</v>
      </c>
      <c r="M26" s="23">
        <v>18</v>
      </c>
      <c r="N26" s="23">
        <v>24</v>
      </c>
      <c r="O26" s="23">
        <v>10</v>
      </c>
    </row>
    <row r="27" spans="1:15" ht="15.95" customHeight="1">
      <c r="B27" s="58"/>
      <c r="C27" s="53"/>
      <c r="D27" s="24">
        <v>1</v>
      </c>
      <c r="E27" s="19">
        <v>0.4763779527559055</v>
      </c>
      <c r="F27" s="20">
        <v>0.55118110236220474</v>
      </c>
      <c r="G27" s="20">
        <v>0.29527559055118108</v>
      </c>
      <c r="H27" s="20">
        <v>0.32283464566929132</v>
      </c>
      <c r="I27" s="20">
        <v>0.35039370078740156</v>
      </c>
      <c r="J27" s="20">
        <v>5.905511811023622E-2</v>
      </c>
      <c r="K27" s="20">
        <v>0.11023622047244094</v>
      </c>
      <c r="L27" s="20">
        <v>0.39370078740157483</v>
      </c>
      <c r="M27" s="20">
        <v>7.0866141732283464E-2</v>
      </c>
      <c r="N27" s="20">
        <v>9.4488188976377951E-2</v>
      </c>
      <c r="O27" s="20">
        <v>3.937007874015748E-2</v>
      </c>
    </row>
    <row r="28" spans="1:15" ht="15.95" customHeight="1">
      <c r="B28" s="58"/>
      <c r="C28" s="54" t="s">
        <v>238</v>
      </c>
      <c r="D28" s="21">
        <v>577</v>
      </c>
      <c r="E28" s="22">
        <v>206</v>
      </c>
      <c r="F28" s="23">
        <v>296</v>
      </c>
      <c r="G28" s="23">
        <v>186</v>
      </c>
      <c r="H28" s="23">
        <v>140</v>
      </c>
      <c r="I28" s="23">
        <v>137</v>
      </c>
      <c r="J28" s="23">
        <v>24</v>
      </c>
      <c r="K28" s="23">
        <v>48</v>
      </c>
      <c r="L28" s="23">
        <v>211</v>
      </c>
      <c r="M28" s="23">
        <v>54</v>
      </c>
      <c r="N28" s="23">
        <v>73</v>
      </c>
      <c r="O28" s="23">
        <v>16</v>
      </c>
    </row>
    <row r="29" spans="1:15" ht="15.95" customHeight="1">
      <c r="B29" s="58"/>
      <c r="C29" s="53"/>
      <c r="D29" s="24">
        <v>1</v>
      </c>
      <c r="E29" s="19">
        <v>0.35701906412478335</v>
      </c>
      <c r="F29" s="20">
        <v>0.51299826689774697</v>
      </c>
      <c r="G29" s="20">
        <v>0.32235701906412478</v>
      </c>
      <c r="H29" s="20">
        <v>0.24263431542461006</v>
      </c>
      <c r="I29" s="20">
        <v>0.23743500866551126</v>
      </c>
      <c r="J29" s="20">
        <v>4.1594454072790298E-2</v>
      </c>
      <c r="K29" s="20">
        <v>8.3188908145580595E-2</v>
      </c>
      <c r="L29" s="20">
        <v>0.36568457538994803</v>
      </c>
      <c r="M29" s="20">
        <v>9.3587521663778164E-2</v>
      </c>
      <c r="N29" s="20">
        <v>0.1265164644714038</v>
      </c>
      <c r="O29" s="20">
        <v>2.7729636048526862E-2</v>
      </c>
    </row>
    <row r="30" spans="1:15" ht="15.95" customHeight="1">
      <c r="B30" s="58"/>
      <c r="C30" s="54" t="s">
        <v>239</v>
      </c>
      <c r="D30" s="21">
        <v>11334</v>
      </c>
      <c r="E30" s="22">
        <v>3770</v>
      </c>
      <c r="F30" s="23">
        <v>5938</v>
      </c>
      <c r="G30" s="23">
        <v>2869</v>
      </c>
      <c r="H30" s="23">
        <v>1524</v>
      </c>
      <c r="I30" s="23">
        <v>1819</v>
      </c>
      <c r="J30" s="23">
        <v>275</v>
      </c>
      <c r="K30" s="23">
        <v>645</v>
      </c>
      <c r="L30" s="23">
        <v>2572</v>
      </c>
      <c r="M30" s="23">
        <v>2091</v>
      </c>
      <c r="N30" s="23">
        <v>664</v>
      </c>
      <c r="O30" s="23">
        <v>253</v>
      </c>
    </row>
    <row r="31" spans="1:15" ht="15.95" customHeight="1">
      <c r="B31" s="58"/>
      <c r="C31" s="59"/>
      <c r="D31" s="18">
        <v>1</v>
      </c>
      <c r="E31" s="32">
        <v>0.33262749250044116</v>
      </c>
      <c r="F31" s="33">
        <v>0.52391035821422272</v>
      </c>
      <c r="G31" s="33">
        <v>0.25313216869595906</v>
      </c>
      <c r="H31" s="33">
        <v>0.13446267866596082</v>
      </c>
      <c r="I31" s="33">
        <v>0.16049055937886006</v>
      </c>
      <c r="J31" s="33">
        <v>2.4263278630668784E-2</v>
      </c>
      <c r="K31" s="33">
        <v>5.690841715193224E-2</v>
      </c>
      <c r="L31" s="33">
        <v>0.22692782777483678</v>
      </c>
      <c r="M31" s="33">
        <v>0.18448914769719429</v>
      </c>
      <c r="N31" s="33">
        <v>5.8584789130051176E-2</v>
      </c>
      <c r="O31" s="33">
        <v>2.2322216340215282E-2</v>
      </c>
    </row>
    <row r="32" spans="1:15" ht="15.95" customHeight="1">
      <c r="A32" s="38"/>
      <c r="B32" s="41"/>
      <c r="C32" s="47"/>
      <c r="D32" s="42"/>
      <c r="E32" s="42"/>
      <c r="F32" s="42"/>
      <c r="G32" s="42"/>
      <c r="H32" s="42"/>
      <c r="I32" s="42"/>
      <c r="J32" s="42"/>
      <c r="K32" s="42"/>
      <c r="L32" s="42"/>
      <c r="M32" s="42"/>
      <c r="N32" s="42"/>
      <c r="O32" s="42"/>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4352" priority="90" rank="1"/>
  </conditionalFormatting>
  <conditionalFormatting sqref="E11:O11">
    <cfRule type="top10" dxfId="4351" priority="89" rank="1"/>
  </conditionalFormatting>
  <conditionalFormatting sqref="E13:O13">
    <cfRule type="top10" dxfId="4350" priority="88" rank="1"/>
  </conditionalFormatting>
  <conditionalFormatting sqref="E15:O15">
    <cfRule type="top10" dxfId="4349" priority="87" rank="1"/>
  </conditionalFormatting>
  <conditionalFormatting sqref="E17:O17">
    <cfRule type="top10" dxfId="4348" priority="86" rank="1"/>
  </conditionalFormatting>
  <conditionalFormatting sqref="E19:O19">
    <cfRule type="top10" dxfId="4347" priority="85" rank="1"/>
  </conditionalFormatting>
  <conditionalFormatting sqref="E21:O21">
    <cfRule type="top10" dxfId="4346" priority="84" rank="1"/>
  </conditionalFormatting>
  <conditionalFormatting sqref="E23:O23">
    <cfRule type="top10" dxfId="4345" priority="83" rank="1"/>
  </conditionalFormatting>
  <conditionalFormatting sqref="E25:O25">
    <cfRule type="top10" dxfId="4344" priority="82" rank="1"/>
  </conditionalFormatting>
  <conditionalFormatting sqref="E27:O27">
    <cfRule type="top10" dxfId="4343" priority="81" rank="1"/>
  </conditionalFormatting>
  <conditionalFormatting sqref="E29:O29">
    <cfRule type="top10" dxfId="4342" priority="80" rank="1"/>
  </conditionalFormatting>
  <conditionalFormatting sqref="E31:O31">
    <cfRule type="top10" dxfId="4341" priority="79" rank="1"/>
  </conditionalFormatting>
  <conditionalFormatting sqref="E33:O33">
    <cfRule type="top10" dxfId="4340" priority="77" rank="1"/>
  </conditionalFormatting>
  <conditionalFormatting sqref="E35:O35">
    <cfRule type="top10" dxfId="4339" priority="76" rank="1"/>
  </conditionalFormatting>
  <conditionalFormatting sqref="E37:O37">
    <cfRule type="top10" dxfId="4338" priority="75" rank="1"/>
  </conditionalFormatting>
  <conditionalFormatting sqref="E39:O39">
    <cfRule type="top10" dxfId="4337" priority="74" rank="1"/>
  </conditionalFormatting>
  <conditionalFormatting sqref="E41:O41">
    <cfRule type="top10" dxfId="4336" priority="73" rank="1"/>
  </conditionalFormatting>
  <conditionalFormatting sqref="E43:O43">
    <cfRule type="top10" dxfId="4335" priority="72" rank="1"/>
  </conditionalFormatting>
  <conditionalFormatting sqref="E45:O45">
    <cfRule type="top10" dxfId="4334" priority="71" rank="1"/>
  </conditionalFormatting>
  <conditionalFormatting sqref="E47:O47">
    <cfRule type="top10" dxfId="4333" priority="70" rank="1"/>
  </conditionalFormatting>
  <conditionalFormatting sqref="E49:O49">
    <cfRule type="top10" dxfId="4332" priority="69" rank="1"/>
  </conditionalFormatting>
  <conditionalFormatting sqref="E51:O51">
    <cfRule type="top10" dxfId="4331" priority="68" rank="1"/>
  </conditionalFormatting>
  <conditionalFormatting sqref="E53:O53">
    <cfRule type="top10" dxfId="4330" priority="67" rank="1"/>
  </conditionalFormatting>
  <conditionalFormatting sqref="E55:O55">
    <cfRule type="top10" dxfId="4329" priority="66" rank="1"/>
  </conditionalFormatting>
  <conditionalFormatting sqref="E57:O57">
    <cfRule type="top10" dxfId="4328" priority="65" rank="1"/>
  </conditionalFormatting>
  <conditionalFormatting sqref="E59:O59">
    <cfRule type="top10" dxfId="4327" priority="64" rank="1"/>
  </conditionalFormatting>
  <conditionalFormatting sqref="E61:O61">
    <cfRule type="top10" dxfId="4326" priority="63" rank="1"/>
  </conditionalFormatting>
  <conditionalFormatting sqref="E63:O63">
    <cfRule type="top10" dxfId="4325" priority="62" rank="1"/>
  </conditionalFormatting>
  <conditionalFormatting sqref="E65:O65">
    <cfRule type="top10" dxfId="4324" priority="61" rank="1"/>
  </conditionalFormatting>
  <conditionalFormatting sqref="E67:O67">
    <cfRule type="top10" dxfId="4323" priority="60" rank="1"/>
  </conditionalFormatting>
  <conditionalFormatting sqref="E69:O69">
    <cfRule type="top10" dxfId="4322" priority="59" rank="1"/>
  </conditionalFormatting>
  <conditionalFormatting sqref="E71:O71">
    <cfRule type="top10" dxfId="4321" priority="58" rank="1"/>
  </conditionalFormatting>
  <conditionalFormatting sqref="E73:O73">
    <cfRule type="top10" dxfId="4320" priority="57" rank="1"/>
  </conditionalFormatting>
  <conditionalFormatting sqref="E75:O75">
    <cfRule type="top10" dxfId="4319" priority="56" rank="1"/>
  </conditionalFormatting>
  <conditionalFormatting sqref="E77:O77">
    <cfRule type="top10" dxfId="4318" priority="55" rank="1"/>
  </conditionalFormatting>
  <conditionalFormatting sqref="E79:O79">
    <cfRule type="top10" dxfId="4317" priority="54" rank="1"/>
  </conditionalFormatting>
  <conditionalFormatting sqref="E81:O81">
    <cfRule type="top10" dxfId="4316" priority="53" rank="1"/>
  </conditionalFormatting>
  <conditionalFormatting sqref="E83:O83">
    <cfRule type="top10" dxfId="4315" priority="52" rank="1"/>
  </conditionalFormatting>
  <conditionalFormatting sqref="E85:O85">
    <cfRule type="top10" dxfId="4314" priority="51" rank="1"/>
  </conditionalFormatting>
  <conditionalFormatting sqref="E87:O87">
    <cfRule type="top10" dxfId="4313" priority="50" rank="1"/>
  </conditionalFormatting>
  <conditionalFormatting sqref="E89:O89">
    <cfRule type="top10" dxfId="4312" priority="49" rank="1"/>
  </conditionalFormatting>
  <conditionalFormatting sqref="E91:O91">
    <cfRule type="top10" dxfId="4311" priority="48" rank="1"/>
  </conditionalFormatting>
  <conditionalFormatting sqref="E93:O93">
    <cfRule type="top10" dxfId="4310" priority="47" rank="1"/>
  </conditionalFormatting>
  <conditionalFormatting sqref="E95:O95">
    <cfRule type="top10" dxfId="4309" priority="46" rank="1"/>
  </conditionalFormatting>
  <conditionalFormatting sqref="E97:O97">
    <cfRule type="top10" dxfId="4308" priority="45" rank="1"/>
  </conditionalFormatting>
  <conditionalFormatting sqref="E99:O99">
    <cfRule type="top10" dxfId="4307" priority="44" rank="1"/>
  </conditionalFormatting>
  <conditionalFormatting sqref="E101:O101">
    <cfRule type="top10" dxfId="4306" priority="43" rank="1"/>
  </conditionalFormatting>
  <conditionalFormatting sqref="E103:O103">
    <cfRule type="top10" dxfId="4305" priority="42" rank="1"/>
  </conditionalFormatting>
  <conditionalFormatting sqref="E105:O105">
    <cfRule type="top10" dxfId="4304" priority="41" rank="1"/>
  </conditionalFormatting>
  <conditionalFormatting sqref="E107:O107">
    <cfRule type="top10" dxfId="4303" priority="40" rank="1"/>
  </conditionalFormatting>
  <conditionalFormatting sqref="E109:O109">
    <cfRule type="top10" dxfId="4302" priority="39" rank="1"/>
  </conditionalFormatting>
  <conditionalFormatting sqref="E111:O111">
    <cfRule type="top10" dxfId="4301" priority="38" rank="1"/>
  </conditionalFormatting>
  <conditionalFormatting sqref="E113:O113">
    <cfRule type="top10" dxfId="4300" priority="37" rank="1"/>
  </conditionalFormatting>
  <conditionalFormatting sqref="E115:O115">
    <cfRule type="top10" dxfId="4299" priority="36" rank="1"/>
  </conditionalFormatting>
  <conditionalFormatting sqref="E117:O117">
    <cfRule type="top10" dxfId="4298" priority="35" rank="1"/>
  </conditionalFormatting>
  <conditionalFormatting sqref="E119:O119">
    <cfRule type="top10" dxfId="4297" priority="34" rank="1"/>
  </conditionalFormatting>
  <conditionalFormatting sqref="E121:O121">
    <cfRule type="top10" dxfId="4296" priority="33" rank="1"/>
  </conditionalFormatting>
  <conditionalFormatting sqref="E123:O123">
    <cfRule type="top10" dxfId="4295" priority="32" rank="1"/>
  </conditionalFormatting>
  <conditionalFormatting sqref="E125:O125">
    <cfRule type="top10" dxfId="4294" priority="31" rank="1"/>
  </conditionalFormatting>
  <conditionalFormatting sqref="E127:O127">
    <cfRule type="top10" dxfId="4293" priority="30" rank="1"/>
  </conditionalFormatting>
  <conditionalFormatting sqref="E129:O129">
    <cfRule type="top10" dxfId="4292" priority="29" rank="1"/>
  </conditionalFormatting>
  <conditionalFormatting sqref="E131:O131">
    <cfRule type="top10" dxfId="4291" priority="28" rank="1"/>
  </conditionalFormatting>
  <conditionalFormatting sqref="E133:O133">
    <cfRule type="top10" dxfId="4290" priority="27" rank="1"/>
  </conditionalFormatting>
  <conditionalFormatting sqref="E135:O135">
    <cfRule type="top10" dxfId="4289" priority="26" rank="1"/>
  </conditionalFormatting>
  <conditionalFormatting sqref="E137:O137">
    <cfRule type="top10" dxfId="4288" priority="25" rank="1"/>
  </conditionalFormatting>
  <conditionalFormatting sqref="E139:O139">
    <cfRule type="top10" dxfId="4287" priority="24" rank="1"/>
  </conditionalFormatting>
  <conditionalFormatting sqref="E141:O141">
    <cfRule type="top10" dxfId="4286" priority="23" rank="1"/>
  </conditionalFormatting>
  <conditionalFormatting sqref="E143:O143">
    <cfRule type="top10" dxfId="4285" priority="22" rank="1"/>
  </conditionalFormatting>
  <conditionalFormatting sqref="E145:O145">
    <cfRule type="top10" dxfId="4284" priority="21" rank="1"/>
  </conditionalFormatting>
  <conditionalFormatting sqref="E147:O147">
    <cfRule type="top10" dxfId="4283" priority="20" rank="1"/>
  </conditionalFormatting>
  <conditionalFormatting sqref="E149:O149">
    <cfRule type="top10" dxfId="4282" priority="19" rank="1"/>
  </conditionalFormatting>
  <conditionalFormatting sqref="E151:O151">
    <cfRule type="top10" dxfId="4281" priority="18" rank="1"/>
  </conditionalFormatting>
  <conditionalFormatting sqref="E153:O153">
    <cfRule type="top10" dxfId="4280" priority="17" rank="1"/>
  </conditionalFormatting>
  <conditionalFormatting sqref="E155:O155">
    <cfRule type="top10" dxfId="4279" priority="16" rank="1"/>
  </conditionalFormatting>
  <conditionalFormatting sqref="E157:O157">
    <cfRule type="top10" dxfId="4278" priority="15" rank="1"/>
  </conditionalFormatting>
  <conditionalFormatting sqref="E159:O159">
    <cfRule type="top10" dxfId="4277" priority="14" rank="1"/>
  </conditionalFormatting>
  <conditionalFormatting sqref="E161:O161">
    <cfRule type="top10" dxfId="4276" priority="13" rank="1"/>
  </conditionalFormatting>
  <conditionalFormatting sqref="E163:O163">
    <cfRule type="top10" dxfId="4275" priority="12" rank="1"/>
  </conditionalFormatting>
  <conditionalFormatting sqref="E165:O165">
    <cfRule type="top10" dxfId="4274" priority="11" rank="1"/>
  </conditionalFormatting>
  <conditionalFormatting sqref="E167:O167">
    <cfRule type="top10" dxfId="4273" priority="10" rank="1"/>
  </conditionalFormatting>
  <conditionalFormatting sqref="E169:O169">
    <cfRule type="top10" dxfId="4272" priority="9" rank="1"/>
  </conditionalFormatting>
  <conditionalFormatting sqref="E171:O171">
    <cfRule type="top10" dxfId="4271" priority="8" rank="1"/>
  </conditionalFormatting>
  <conditionalFormatting sqref="E173:O173">
    <cfRule type="top10" dxfId="4270" priority="7" rank="1"/>
  </conditionalFormatting>
  <conditionalFormatting sqref="E175:O175">
    <cfRule type="top10" dxfId="4269" priority="6" rank="1"/>
  </conditionalFormatting>
  <conditionalFormatting sqref="E177:O177">
    <cfRule type="top10" dxfId="4268" priority="5" rank="1"/>
  </conditionalFormatting>
  <conditionalFormatting sqref="E179:O179">
    <cfRule type="top10" dxfId="4267" priority="4" rank="1"/>
  </conditionalFormatting>
  <conditionalFormatting sqref="E181:O181">
    <cfRule type="top10" dxfId="4266" priority="3" rank="1"/>
  </conditionalFormatting>
  <conditionalFormatting sqref="E183:O183">
    <cfRule type="top10" dxfId="4265" priority="2" rank="1"/>
  </conditionalFormatting>
  <conditionalFormatting sqref="E185:O185">
    <cfRule type="top10" dxfId="426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318</v>
      </c>
    </row>
    <row r="3" spans="1:15" ht="15" customHeight="1">
      <c r="B3" s="4"/>
    </row>
    <row r="4" spans="1:15" ht="15" customHeight="1">
      <c r="B4" s="4" t="s">
        <v>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486</v>
      </c>
      <c r="C10" s="52" t="s">
        <v>229</v>
      </c>
      <c r="D10" s="34">
        <v>1262</v>
      </c>
      <c r="E10" s="35">
        <v>355</v>
      </c>
      <c r="F10" s="36">
        <v>313</v>
      </c>
      <c r="G10" s="36">
        <v>300</v>
      </c>
      <c r="H10" s="36">
        <v>109</v>
      </c>
      <c r="I10" s="36">
        <v>322</v>
      </c>
      <c r="J10" s="36">
        <v>130</v>
      </c>
      <c r="K10" s="36">
        <v>382</v>
      </c>
      <c r="L10" s="36">
        <v>43</v>
      </c>
      <c r="M10" s="36">
        <v>198</v>
      </c>
      <c r="N10" s="36">
        <v>120</v>
      </c>
      <c r="O10" s="36">
        <v>145</v>
      </c>
    </row>
    <row r="11" spans="1:15" ht="15.95" customHeight="1">
      <c r="B11" s="58"/>
      <c r="C11" s="53"/>
      <c r="D11" s="18">
        <v>1</v>
      </c>
      <c r="E11" s="19">
        <v>0.28129952456418383</v>
      </c>
      <c r="F11" s="20">
        <v>0.24801901743264659</v>
      </c>
      <c r="G11" s="20">
        <v>0.23771790808240886</v>
      </c>
      <c r="H11" s="20">
        <v>8.6370839936608559E-2</v>
      </c>
      <c r="I11" s="20">
        <v>0.25515055467511888</v>
      </c>
      <c r="J11" s="20">
        <v>0.10301109350237718</v>
      </c>
      <c r="K11" s="20">
        <v>0.30269413629160064</v>
      </c>
      <c r="L11" s="20">
        <v>3.4072900158478608E-2</v>
      </c>
      <c r="M11" s="20">
        <v>0.15689381933438987</v>
      </c>
      <c r="N11" s="20">
        <v>9.5087163232963554E-2</v>
      </c>
      <c r="O11" s="20">
        <v>0.11489698890649762</v>
      </c>
    </row>
    <row r="12" spans="1:15" ht="15.95" customHeight="1">
      <c r="B12" s="58"/>
      <c r="C12" s="54" t="s">
        <v>230</v>
      </c>
      <c r="D12" s="21">
        <v>810</v>
      </c>
      <c r="E12" s="22">
        <v>235</v>
      </c>
      <c r="F12" s="23">
        <v>196</v>
      </c>
      <c r="G12" s="23">
        <v>183</v>
      </c>
      <c r="H12" s="23">
        <v>78</v>
      </c>
      <c r="I12" s="23">
        <v>209</v>
      </c>
      <c r="J12" s="23">
        <v>95</v>
      </c>
      <c r="K12" s="23">
        <v>232</v>
      </c>
      <c r="L12" s="23">
        <v>33</v>
      </c>
      <c r="M12" s="23">
        <v>135</v>
      </c>
      <c r="N12" s="23">
        <v>96</v>
      </c>
      <c r="O12" s="23">
        <v>89</v>
      </c>
    </row>
    <row r="13" spans="1:15" ht="15.95" customHeight="1">
      <c r="B13" s="58"/>
      <c r="C13" s="53"/>
      <c r="D13" s="24">
        <v>1</v>
      </c>
      <c r="E13" s="19">
        <v>0.29012345679012347</v>
      </c>
      <c r="F13" s="20">
        <v>0.24197530864197531</v>
      </c>
      <c r="G13" s="20">
        <v>0.22592592592592592</v>
      </c>
      <c r="H13" s="20">
        <v>9.6296296296296297E-2</v>
      </c>
      <c r="I13" s="20">
        <v>0.25802469135802469</v>
      </c>
      <c r="J13" s="20">
        <v>0.11728395061728394</v>
      </c>
      <c r="K13" s="20">
        <v>0.28641975308641976</v>
      </c>
      <c r="L13" s="20">
        <v>4.0740740740740744E-2</v>
      </c>
      <c r="M13" s="20">
        <v>0.16666666666666666</v>
      </c>
      <c r="N13" s="20">
        <v>0.11851851851851852</v>
      </c>
      <c r="O13" s="20">
        <v>0.10987654320987654</v>
      </c>
    </row>
    <row r="14" spans="1:15" ht="15.95" customHeight="1">
      <c r="B14" s="58"/>
      <c r="C14" s="54" t="s">
        <v>231</v>
      </c>
      <c r="D14" s="21">
        <v>756</v>
      </c>
      <c r="E14" s="22">
        <v>223</v>
      </c>
      <c r="F14" s="23">
        <v>206</v>
      </c>
      <c r="G14" s="23">
        <v>178</v>
      </c>
      <c r="H14" s="23">
        <v>76</v>
      </c>
      <c r="I14" s="23">
        <v>222</v>
      </c>
      <c r="J14" s="23">
        <v>97</v>
      </c>
      <c r="K14" s="23">
        <v>250</v>
      </c>
      <c r="L14" s="23">
        <v>18</v>
      </c>
      <c r="M14" s="23">
        <v>110</v>
      </c>
      <c r="N14" s="23">
        <v>68</v>
      </c>
      <c r="O14" s="23">
        <v>88</v>
      </c>
    </row>
    <row r="15" spans="1:15" ht="15.95" customHeight="1">
      <c r="B15" s="58"/>
      <c r="C15" s="53"/>
      <c r="D15" s="24">
        <v>1</v>
      </c>
      <c r="E15" s="19">
        <v>0.294973544973545</v>
      </c>
      <c r="F15" s="20">
        <v>0.2724867724867725</v>
      </c>
      <c r="G15" s="20">
        <v>0.23544973544973544</v>
      </c>
      <c r="H15" s="20">
        <v>0.10052910052910052</v>
      </c>
      <c r="I15" s="20">
        <v>0.29365079365079366</v>
      </c>
      <c r="J15" s="20">
        <v>0.12830687830687831</v>
      </c>
      <c r="K15" s="20">
        <v>0.3306878306878307</v>
      </c>
      <c r="L15" s="20">
        <v>2.3809523809523808E-2</v>
      </c>
      <c r="M15" s="20">
        <v>0.14550264550264549</v>
      </c>
      <c r="N15" s="20">
        <v>8.9947089947089942E-2</v>
      </c>
      <c r="O15" s="20">
        <v>0.1164021164021164</v>
      </c>
    </row>
    <row r="16" spans="1:15" ht="15.95" customHeight="1">
      <c r="B16" s="58"/>
      <c r="C16" s="54" t="s">
        <v>232</v>
      </c>
      <c r="D16" s="21">
        <v>176</v>
      </c>
      <c r="E16" s="22">
        <v>55</v>
      </c>
      <c r="F16" s="23">
        <v>68</v>
      </c>
      <c r="G16" s="23">
        <v>60</v>
      </c>
      <c r="H16" s="23">
        <v>27</v>
      </c>
      <c r="I16" s="23">
        <v>63</v>
      </c>
      <c r="J16" s="23">
        <v>32</v>
      </c>
      <c r="K16" s="23">
        <v>63</v>
      </c>
      <c r="L16" s="23">
        <v>6</v>
      </c>
      <c r="M16" s="23">
        <v>22</v>
      </c>
      <c r="N16" s="23">
        <v>20</v>
      </c>
      <c r="O16" s="23">
        <v>13</v>
      </c>
    </row>
    <row r="17" spans="1:15" ht="15.95" customHeight="1">
      <c r="B17" s="58"/>
      <c r="C17" s="53"/>
      <c r="D17" s="24">
        <v>1</v>
      </c>
      <c r="E17" s="19">
        <v>0.3125</v>
      </c>
      <c r="F17" s="20">
        <v>0.38636363636363635</v>
      </c>
      <c r="G17" s="20">
        <v>0.34090909090909088</v>
      </c>
      <c r="H17" s="20">
        <v>0.15340909090909091</v>
      </c>
      <c r="I17" s="20">
        <v>0.35795454545454547</v>
      </c>
      <c r="J17" s="20">
        <v>0.18181818181818182</v>
      </c>
      <c r="K17" s="20">
        <v>0.35795454545454547</v>
      </c>
      <c r="L17" s="20">
        <v>3.4090909090909088E-2</v>
      </c>
      <c r="M17" s="20">
        <v>0.125</v>
      </c>
      <c r="N17" s="20">
        <v>0.11363636363636363</v>
      </c>
      <c r="O17" s="20">
        <v>7.3863636363636367E-2</v>
      </c>
    </row>
    <row r="18" spans="1:15" ht="15.95" customHeight="1">
      <c r="B18" s="58"/>
      <c r="C18" s="55" t="s">
        <v>233</v>
      </c>
      <c r="D18" s="21">
        <v>327</v>
      </c>
      <c r="E18" s="22">
        <v>90</v>
      </c>
      <c r="F18" s="23">
        <v>80</v>
      </c>
      <c r="G18" s="23">
        <v>75</v>
      </c>
      <c r="H18" s="23">
        <v>30</v>
      </c>
      <c r="I18" s="23">
        <v>90</v>
      </c>
      <c r="J18" s="23">
        <v>51</v>
      </c>
      <c r="K18" s="23">
        <v>107</v>
      </c>
      <c r="L18" s="23">
        <v>11</v>
      </c>
      <c r="M18" s="23">
        <v>36</v>
      </c>
      <c r="N18" s="23">
        <v>40</v>
      </c>
      <c r="O18" s="23">
        <v>39</v>
      </c>
    </row>
    <row r="19" spans="1:15" ht="15.95" customHeight="1">
      <c r="B19" s="58"/>
      <c r="C19" s="62"/>
      <c r="D19" s="24">
        <v>1</v>
      </c>
      <c r="E19" s="19">
        <v>0.27522935779816515</v>
      </c>
      <c r="F19" s="20">
        <v>0.24464831804281345</v>
      </c>
      <c r="G19" s="20">
        <v>0.22935779816513763</v>
      </c>
      <c r="H19" s="20">
        <v>9.1743119266055051E-2</v>
      </c>
      <c r="I19" s="20">
        <v>0.27522935779816515</v>
      </c>
      <c r="J19" s="20">
        <v>0.15596330275229359</v>
      </c>
      <c r="K19" s="20">
        <v>0.327217125382263</v>
      </c>
      <c r="L19" s="20">
        <v>3.3639143730886847E-2</v>
      </c>
      <c r="M19" s="20">
        <v>0.11009174311926606</v>
      </c>
      <c r="N19" s="20">
        <v>0.12232415902140673</v>
      </c>
      <c r="O19" s="20">
        <v>0.11926605504587157</v>
      </c>
    </row>
    <row r="20" spans="1:15" ht="15.95" customHeight="1">
      <c r="B20" s="58"/>
      <c r="C20" s="55" t="s">
        <v>234</v>
      </c>
      <c r="D20" s="21">
        <v>240</v>
      </c>
      <c r="E20" s="22">
        <v>76</v>
      </c>
      <c r="F20" s="23">
        <v>61</v>
      </c>
      <c r="G20" s="23">
        <v>54</v>
      </c>
      <c r="H20" s="23">
        <v>29</v>
      </c>
      <c r="I20" s="23">
        <v>72</v>
      </c>
      <c r="J20" s="23">
        <v>38</v>
      </c>
      <c r="K20" s="23">
        <v>85</v>
      </c>
      <c r="L20" s="23">
        <v>10</v>
      </c>
      <c r="M20" s="23">
        <v>25</v>
      </c>
      <c r="N20" s="23">
        <v>31</v>
      </c>
      <c r="O20" s="23">
        <v>27</v>
      </c>
    </row>
    <row r="21" spans="1:15" ht="15.95" customHeight="1">
      <c r="B21" s="58"/>
      <c r="C21" s="62"/>
      <c r="D21" s="24">
        <v>1</v>
      </c>
      <c r="E21" s="19">
        <v>0.31666666666666665</v>
      </c>
      <c r="F21" s="20">
        <v>0.25416666666666665</v>
      </c>
      <c r="G21" s="20">
        <v>0.22500000000000001</v>
      </c>
      <c r="H21" s="20">
        <v>0.12083333333333333</v>
      </c>
      <c r="I21" s="20">
        <v>0.3</v>
      </c>
      <c r="J21" s="20">
        <v>0.15833333333333333</v>
      </c>
      <c r="K21" s="20">
        <v>0.35416666666666669</v>
      </c>
      <c r="L21" s="20">
        <v>4.1666666666666664E-2</v>
      </c>
      <c r="M21" s="20">
        <v>0.10416666666666667</v>
      </c>
      <c r="N21" s="20">
        <v>0.12916666666666668</v>
      </c>
      <c r="O21" s="20">
        <v>0.1125</v>
      </c>
    </row>
    <row r="22" spans="1:15" ht="15.95" customHeight="1">
      <c r="B22" s="58"/>
      <c r="C22" s="54" t="s">
        <v>235</v>
      </c>
      <c r="D22" s="21">
        <v>340</v>
      </c>
      <c r="E22" s="22">
        <v>114</v>
      </c>
      <c r="F22" s="23">
        <v>106</v>
      </c>
      <c r="G22" s="23">
        <v>88</v>
      </c>
      <c r="H22" s="23">
        <v>38</v>
      </c>
      <c r="I22" s="23">
        <v>97</v>
      </c>
      <c r="J22" s="23">
        <v>43</v>
      </c>
      <c r="K22" s="23">
        <v>103</v>
      </c>
      <c r="L22" s="23">
        <v>12</v>
      </c>
      <c r="M22" s="23">
        <v>47</v>
      </c>
      <c r="N22" s="23">
        <v>37</v>
      </c>
      <c r="O22" s="23">
        <v>43</v>
      </c>
    </row>
    <row r="23" spans="1:15" ht="15.95" customHeight="1">
      <c r="B23" s="58"/>
      <c r="C23" s="53"/>
      <c r="D23" s="24">
        <v>1</v>
      </c>
      <c r="E23" s="19">
        <v>0.3352941176470588</v>
      </c>
      <c r="F23" s="20">
        <v>0.31176470588235294</v>
      </c>
      <c r="G23" s="20">
        <v>0.25882352941176473</v>
      </c>
      <c r="H23" s="20">
        <v>0.11176470588235295</v>
      </c>
      <c r="I23" s="20">
        <v>0.28529411764705881</v>
      </c>
      <c r="J23" s="20">
        <v>0.12647058823529411</v>
      </c>
      <c r="K23" s="20">
        <v>0.30294117647058821</v>
      </c>
      <c r="L23" s="20">
        <v>3.5294117647058823E-2</v>
      </c>
      <c r="M23" s="20">
        <v>0.13823529411764707</v>
      </c>
      <c r="N23" s="20">
        <v>0.10882352941176471</v>
      </c>
      <c r="O23" s="20">
        <v>0.12647058823529411</v>
      </c>
    </row>
    <row r="24" spans="1:15" ht="15.95" customHeight="1">
      <c r="B24" s="58"/>
      <c r="C24" s="54" t="s">
        <v>236</v>
      </c>
      <c r="D24" s="21">
        <v>122</v>
      </c>
      <c r="E24" s="22">
        <v>33</v>
      </c>
      <c r="F24" s="23">
        <v>29</v>
      </c>
      <c r="G24" s="23">
        <v>36</v>
      </c>
      <c r="H24" s="23">
        <v>19</v>
      </c>
      <c r="I24" s="23">
        <v>36</v>
      </c>
      <c r="J24" s="23">
        <v>15</v>
      </c>
      <c r="K24" s="23">
        <v>39</v>
      </c>
      <c r="L24" s="23">
        <v>4</v>
      </c>
      <c r="M24" s="23">
        <v>16</v>
      </c>
      <c r="N24" s="23">
        <v>9</v>
      </c>
      <c r="O24" s="23">
        <v>17</v>
      </c>
    </row>
    <row r="25" spans="1:15" ht="15.95" customHeight="1">
      <c r="B25" s="58"/>
      <c r="C25" s="53"/>
      <c r="D25" s="24">
        <v>1</v>
      </c>
      <c r="E25" s="19">
        <v>0.27049180327868855</v>
      </c>
      <c r="F25" s="20">
        <v>0.23770491803278687</v>
      </c>
      <c r="G25" s="20">
        <v>0.29508196721311475</v>
      </c>
      <c r="H25" s="20">
        <v>0.15573770491803279</v>
      </c>
      <c r="I25" s="20">
        <v>0.29508196721311475</v>
      </c>
      <c r="J25" s="20">
        <v>0.12295081967213115</v>
      </c>
      <c r="K25" s="20">
        <v>0.31967213114754101</v>
      </c>
      <c r="L25" s="20">
        <v>3.2786885245901641E-2</v>
      </c>
      <c r="M25" s="20">
        <v>0.13114754098360656</v>
      </c>
      <c r="N25" s="20">
        <v>7.3770491803278687E-2</v>
      </c>
      <c r="O25" s="20">
        <v>0.13934426229508196</v>
      </c>
    </row>
    <row r="26" spans="1:15" ht="15.95" customHeight="1">
      <c r="B26" s="58"/>
      <c r="C26" s="54" t="s">
        <v>237</v>
      </c>
      <c r="D26" s="21">
        <v>254</v>
      </c>
      <c r="E26" s="22">
        <v>70</v>
      </c>
      <c r="F26" s="23">
        <v>64</v>
      </c>
      <c r="G26" s="23">
        <v>59</v>
      </c>
      <c r="H26" s="23">
        <v>32</v>
      </c>
      <c r="I26" s="23">
        <v>67</v>
      </c>
      <c r="J26" s="23">
        <v>36</v>
      </c>
      <c r="K26" s="23">
        <v>73</v>
      </c>
      <c r="L26" s="23">
        <v>13</v>
      </c>
      <c r="M26" s="23">
        <v>42</v>
      </c>
      <c r="N26" s="23">
        <v>35</v>
      </c>
      <c r="O26" s="23">
        <v>29</v>
      </c>
    </row>
    <row r="27" spans="1:15" ht="15.95" customHeight="1">
      <c r="B27" s="58"/>
      <c r="C27" s="53"/>
      <c r="D27" s="24">
        <v>1</v>
      </c>
      <c r="E27" s="19">
        <v>0.27559055118110237</v>
      </c>
      <c r="F27" s="20">
        <v>0.25196850393700787</v>
      </c>
      <c r="G27" s="20">
        <v>0.23228346456692914</v>
      </c>
      <c r="H27" s="20">
        <v>0.12598425196850394</v>
      </c>
      <c r="I27" s="20">
        <v>0.26377952755905509</v>
      </c>
      <c r="J27" s="20">
        <v>0.14173228346456693</v>
      </c>
      <c r="K27" s="20">
        <v>0.2874015748031496</v>
      </c>
      <c r="L27" s="20">
        <v>5.1181102362204724E-2</v>
      </c>
      <c r="M27" s="20">
        <v>0.16535433070866143</v>
      </c>
      <c r="N27" s="20">
        <v>0.13779527559055119</v>
      </c>
      <c r="O27" s="20">
        <v>0.1141732283464567</v>
      </c>
    </row>
    <row r="28" spans="1:15" ht="15.95" customHeight="1">
      <c r="B28" s="58"/>
      <c r="C28" s="54" t="s">
        <v>238</v>
      </c>
      <c r="D28" s="21">
        <v>577</v>
      </c>
      <c r="E28" s="22">
        <v>148</v>
      </c>
      <c r="F28" s="23">
        <v>134</v>
      </c>
      <c r="G28" s="23">
        <v>131</v>
      </c>
      <c r="H28" s="23">
        <v>58</v>
      </c>
      <c r="I28" s="23">
        <v>140</v>
      </c>
      <c r="J28" s="23">
        <v>62</v>
      </c>
      <c r="K28" s="23">
        <v>148</v>
      </c>
      <c r="L28" s="23">
        <v>25</v>
      </c>
      <c r="M28" s="23">
        <v>104</v>
      </c>
      <c r="N28" s="23">
        <v>110</v>
      </c>
      <c r="O28" s="23">
        <v>45</v>
      </c>
    </row>
    <row r="29" spans="1:15" ht="15.95" customHeight="1">
      <c r="B29" s="58"/>
      <c r="C29" s="53"/>
      <c r="D29" s="24">
        <v>1</v>
      </c>
      <c r="E29" s="19">
        <v>0.25649913344887348</v>
      </c>
      <c r="F29" s="20">
        <v>0.23223570190641249</v>
      </c>
      <c r="G29" s="20">
        <v>0.22703639514731369</v>
      </c>
      <c r="H29" s="20">
        <v>0.10051993067590988</v>
      </c>
      <c r="I29" s="20">
        <v>0.24263431542461006</v>
      </c>
      <c r="J29" s="20">
        <v>0.10745233968804159</v>
      </c>
      <c r="K29" s="20">
        <v>0.25649913344887348</v>
      </c>
      <c r="L29" s="20">
        <v>4.3327556325823226E-2</v>
      </c>
      <c r="M29" s="20">
        <v>0.18024263431542462</v>
      </c>
      <c r="N29" s="20">
        <v>0.19064124783362218</v>
      </c>
      <c r="O29" s="20">
        <v>7.7989601386481797E-2</v>
      </c>
    </row>
    <row r="30" spans="1:15" ht="15.95" customHeight="1">
      <c r="B30" s="58"/>
      <c r="C30" s="54" t="s">
        <v>239</v>
      </c>
      <c r="D30" s="21">
        <v>11334</v>
      </c>
      <c r="E30" s="22">
        <v>1711</v>
      </c>
      <c r="F30" s="23">
        <v>1745</v>
      </c>
      <c r="G30" s="23">
        <v>2016</v>
      </c>
      <c r="H30" s="23">
        <v>593</v>
      </c>
      <c r="I30" s="23">
        <v>1923</v>
      </c>
      <c r="J30" s="23">
        <v>500</v>
      </c>
      <c r="K30" s="23">
        <v>2686</v>
      </c>
      <c r="L30" s="23">
        <v>218</v>
      </c>
      <c r="M30" s="23">
        <v>3829</v>
      </c>
      <c r="N30" s="23">
        <v>1265</v>
      </c>
      <c r="O30" s="23">
        <v>741</v>
      </c>
    </row>
    <row r="31" spans="1:15" ht="15.95" customHeight="1">
      <c r="B31" s="58"/>
      <c r="C31" s="59"/>
      <c r="D31" s="18">
        <v>1</v>
      </c>
      <c r="E31" s="32">
        <v>0.1509617081348156</v>
      </c>
      <c r="F31" s="33">
        <v>0.15396153167460738</v>
      </c>
      <c r="G31" s="33">
        <v>0.17787188988883007</v>
      </c>
      <c r="H31" s="33">
        <v>5.2320451738133052E-2</v>
      </c>
      <c r="I31" s="33">
        <v>0.16966649020645844</v>
      </c>
      <c r="J31" s="33">
        <v>4.4115052055761425E-2</v>
      </c>
      <c r="K31" s="33">
        <v>0.23698605964355038</v>
      </c>
      <c r="L31" s="33">
        <v>1.9234162696311983E-2</v>
      </c>
      <c r="M31" s="33">
        <v>0.33783306864302098</v>
      </c>
      <c r="N31" s="33">
        <v>0.11161108170107641</v>
      </c>
      <c r="O31" s="33">
        <v>6.537850714663844E-2</v>
      </c>
    </row>
    <row r="32" spans="1:15" ht="15.95" customHeight="1">
      <c r="A32" s="38"/>
      <c r="B32" s="41"/>
      <c r="C32" s="47"/>
      <c r="D32" s="42"/>
      <c r="E32" s="42"/>
      <c r="F32" s="42"/>
      <c r="G32" s="42"/>
      <c r="H32" s="42"/>
      <c r="I32" s="42"/>
      <c r="J32" s="42"/>
      <c r="K32" s="42"/>
      <c r="L32" s="42"/>
      <c r="M32" s="42"/>
      <c r="N32" s="42"/>
      <c r="O32" s="42"/>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4263" priority="90" rank="1"/>
  </conditionalFormatting>
  <conditionalFormatting sqref="E11:O11">
    <cfRule type="top10" dxfId="4262" priority="89" rank="1"/>
  </conditionalFormatting>
  <conditionalFormatting sqref="E13:O13">
    <cfRule type="top10" dxfId="4261" priority="88" rank="1"/>
  </conditionalFormatting>
  <conditionalFormatting sqref="E15:O15">
    <cfRule type="top10" dxfId="4260" priority="87" rank="1"/>
  </conditionalFormatting>
  <conditionalFormatting sqref="E17:O17">
    <cfRule type="top10" dxfId="4259" priority="86" rank="1"/>
  </conditionalFormatting>
  <conditionalFormatting sqref="E19:O19">
    <cfRule type="top10" dxfId="4258" priority="85" rank="1"/>
  </conditionalFormatting>
  <conditionalFormatting sqref="E21:O21">
    <cfRule type="top10" dxfId="4257" priority="84" rank="1"/>
  </conditionalFormatting>
  <conditionalFormatting sqref="E23:O23">
    <cfRule type="top10" dxfId="4256" priority="83" rank="1"/>
  </conditionalFormatting>
  <conditionalFormatting sqref="E25:O25">
    <cfRule type="top10" dxfId="4255" priority="82" rank="1"/>
  </conditionalFormatting>
  <conditionalFormatting sqref="E27:O27">
    <cfRule type="top10" dxfId="4254" priority="81" rank="1"/>
  </conditionalFormatting>
  <conditionalFormatting sqref="E29:O29">
    <cfRule type="top10" dxfId="4253" priority="80" rank="1"/>
  </conditionalFormatting>
  <conditionalFormatting sqref="E31:O31">
    <cfRule type="top10" dxfId="4252" priority="79" rank="1"/>
  </conditionalFormatting>
  <conditionalFormatting sqref="E33:O33">
    <cfRule type="top10" dxfId="4251" priority="77" rank="1"/>
  </conditionalFormatting>
  <conditionalFormatting sqref="E35:O35">
    <cfRule type="top10" dxfId="4250" priority="76" rank="1"/>
  </conditionalFormatting>
  <conditionalFormatting sqref="E37:O37">
    <cfRule type="top10" dxfId="4249" priority="75" rank="1"/>
  </conditionalFormatting>
  <conditionalFormatting sqref="E39:O39">
    <cfRule type="top10" dxfId="4248" priority="74" rank="1"/>
  </conditionalFormatting>
  <conditionalFormatting sqref="E41:O41">
    <cfRule type="top10" dxfId="4247" priority="73" rank="1"/>
  </conditionalFormatting>
  <conditionalFormatting sqref="E43:O43">
    <cfRule type="top10" dxfId="4246" priority="72" rank="1"/>
  </conditionalFormatting>
  <conditionalFormatting sqref="E45:O45">
    <cfRule type="top10" dxfId="4245" priority="71" rank="1"/>
  </conditionalFormatting>
  <conditionalFormatting sqref="E47:O47">
    <cfRule type="top10" dxfId="4244" priority="70" rank="1"/>
  </conditionalFormatting>
  <conditionalFormatting sqref="E49:O49">
    <cfRule type="top10" dxfId="4243" priority="69" rank="1"/>
  </conditionalFormatting>
  <conditionalFormatting sqref="E51:O51">
    <cfRule type="top10" dxfId="4242" priority="68" rank="1"/>
  </conditionalFormatting>
  <conditionalFormatting sqref="E53:O53">
    <cfRule type="top10" dxfId="4241" priority="67" rank="1"/>
  </conditionalFormatting>
  <conditionalFormatting sqref="E55:O55">
    <cfRule type="top10" dxfId="4240" priority="66" rank="1"/>
  </conditionalFormatting>
  <conditionalFormatting sqref="E57:O57">
    <cfRule type="top10" dxfId="4239" priority="65" rank="1"/>
  </conditionalFormatting>
  <conditionalFormatting sqref="E59:O59">
    <cfRule type="top10" dxfId="4238" priority="64" rank="1"/>
  </conditionalFormatting>
  <conditionalFormatting sqref="E61:O61">
    <cfRule type="top10" dxfId="4237" priority="63" rank="1"/>
  </conditionalFormatting>
  <conditionalFormatting sqref="E63:O63">
    <cfRule type="top10" dxfId="4236" priority="62" rank="1"/>
  </conditionalFormatting>
  <conditionalFormatting sqref="E65:O65">
    <cfRule type="top10" dxfId="4235" priority="61" rank="1"/>
  </conditionalFormatting>
  <conditionalFormatting sqref="E67:O67">
    <cfRule type="top10" dxfId="4234" priority="60" rank="1"/>
  </conditionalFormatting>
  <conditionalFormatting sqref="E69:O69">
    <cfRule type="top10" dxfId="4233" priority="59" rank="1"/>
  </conditionalFormatting>
  <conditionalFormatting sqref="E71:O71">
    <cfRule type="top10" dxfId="4232" priority="58" rank="1"/>
  </conditionalFormatting>
  <conditionalFormatting sqref="E73:O73">
    <cfRule type="top10" dxfId="4231" priority="57" rank="1"/>
  </conditionalFormatting>
  <conditionalFormatting sqref="E75:O75">
    <cfRule type="top10" dxfId="4230" priority="56" rank="1"/>
  </conditionalFormatting>
  <conditionalFormatting sqref="E77:O77">
    <cfRule type="top10" dxfId="4229" priority="55" rank="1"/>
  </conditionalFormatting>
  <conditionalFormatting sqref="E79:O79">
    <cfRule type="top10" dxfId="4228" priority="54" rank="1"/>
  </conditionalFormatting>
  <conditionalFormatting sqref="E81:O81">
    <cfRule type="top10" dxfId="4227" priority="53" rank="1"/>
  </conditionalFormatting>
  <conditionalFormatting sqref="E83:O83">
    <cfRule type="top10" dxfId="4226" priority="52" rank="1"/>
  </conditionalFormatting>
  <conditionalFormatting sqref="E85:O85">
    <cfRule type="top10" dxfId="4225" priority="51" rank="1"/>
  </conditionalFormatting>
  <conditionalFormatting sqref="E87:O87">
    <cfRule type="top10" dxfId="4224" priority="50" rank="1"/>
  </conditionalFormatting>
  <conditionalFormatting sqref="E89:O89">
    <cfRule type="top10" dxfId="4223" priority="49" rank="1"/>
  </conditionalFormatting>
  <conditionalFormatting sqref="E91:O91">
    <cfRule type="top10" dxfId="4222" priority="48" rank="1"/>
  </conditionalFormatting>
  <conditionalFormatting sqref="E93:O93">
    <cfRule type="top10" dxfId="4221" priority="47" rank="1"/>
  </conditionalFormatting>
  <conditionalFormatting sqref="E95:O95">
    <cfRule type="top10" dxfId="4220" priority="46" rank="1"/>
  </conditionalFormatting>
  <conditionalFormatting sqref="E97:O97">
    <cfRule type="top10" dxfId="4219" priority="45" rank="1"/>
  </conditionalFormatting>
  <conditionalFormatting sqref="E99:O99">
    <cfRule type="top10" dxfId="4218" priority="44" rank="1"/>
  </conditionalFormatting>
  <conditionalFormatting sqref="E101:O101">
    <cfRule type="top10" dxfId="4217" priority="43" rank="1"/>
  </conditionalFormatting>
  <conditionalFormatting sqref="E103:O103">
    <cfRule type="top10" dxfId="4216" priority="42" rank="1"/>
  </conditionalFormatting>
  <conditionalFormatting sqref="E105:O105">
    <cfRule type="top10" dxfId="4215" priority="41" rank="1"/>
  </conditionalFormatting>
  <conditionalFormatting sqref="E107:O107">
    <cfRule type="top10" dxfId="4214" priority="40" rank="1"/>
  </conditionalFormatting>
  <conditionalFormatting sqref="E109:O109">
    <cfRule type="top10" dxfId="4213" priority="39" rank="1"/>
  </conditionalFormatting>
  <conditionalFormatting sqref="E111:O111">
    <cfRule type="top10" dxfId="4212" priority="38" rank="1"/>
  </conditionalFormatting>
  <conditionalFormatting sqref="E113:O113">
    <cfRule type="top10" dxfId="4211" priority="37" rank="1"/>
  </conditionalFormatting>
  <conditionalFormatting sqref="E115:O115">
    <cfRule type="top10" dxfId="4210" priority="36" rank="1"/>
  </conditionalFormatting>
  <conditionalFormatting sqref="E117:O117">
    <cfRule type="top10" dxfId="4209" priority="35" rank="1"/>
  </conditionalFormatting>
  <conditionalFormatting sqref="E119:O119">
    <cfRule type="top10" dxfId="4208" priority="34" rank="1"/>
  </conditionalFormatting>
  <conditionalFormatting sqref="E121:O121">
    <cfRule type="top10" dxfId="4207" priority="33" rank="1"/>
  </conditionalFormatting>
  <conditionalFormatting sqref="E123:O123">
    <cfRule type="top10" dxfId="4206" priority="32" rank="1"/>
  </conditionalFormatting>
  <conditionalFormatting sqref="E125:O125">
    <cfRule type="top10" dxfId="4205" priority="31" rank="1"/>
  </conditionalFormatting>
  <conditionalFormatting sqref="E127:O127">
    <cfRule type="top10" dxfId="4204" priority="30" rank="1"/>
  </conditionalFormatting>
  <conditionalFormatting sqref="E129:O129">
    <cfRule type="top10" dxfId="4203" priority="29" rank="1"/>
  </conditionalFormatting>
  <conditionalFormatting sqref="E131:O131">
    <cfRule type="top10" dxfId="4202" priority="28" rank="1"/>
  </conditionalFormatting>
  <conditionalFormatting sqref="E133:O133">
    <cfRule type="top10" dxfId="4201" priority="27" rank="1"/>
  </conditionalFormatting>
  <conditionalFormatting sqref="E135:O135">
    <cfRule type="top10" dxfId="4200" priority="26" rank="1"/>
  </conditionalFormatting>
  <conditionalFormatting sqref="E137:O137">
    <cfRule type="top10" dxfId="4199" priority="25" rank="1"/>
  </conditionalFormatting>
  <conditionalFormatting sqref="E139:O139">
    <cfRule type="top10" dxfId="4198" priority="24" rank="1"/>
  </conditionalFormatting>
  <conditionalFormatting sqref="E141:O141">
    <cfRule type="top10" dxfId="4197" priority="23" rank="1"/>
  </conditionalFormatting>
  <conditionalFormatting sqref="E143:O143">
    <cfRule type="top10" dxfId="4196" priority="22" rank="1"/>
  </conditionalFormatting>
  <conditionalFormatting sqref="E145:O145">
    <cfRule type="top10" dxfId="4195" priority="21" rank="1"/>
  </conditionalFormatting>
  <conditionalFormatting sqref="E147:O147">
    <cfRule type="top10" dxfId="4194" priority="20" rank="1"/>
  </conditionalFormatting>
  <conditionalFormatting sqref="E149:O149">
    <cfRule type="top10" dxfId="4193" priority="19" rank="1"/>
  </conditionalFormatting>
  <conditionalFormatting sqref="E151:O151">
    <cfRule type="top10" dxfId="4192" priority="18" rank="1"/>
  </conditionalFormatting>
  <conditionalFormatting sqref="E153:O153">
    <cfRule type="top10" dxfId="4191" priority="17" rank="1"/>
  </conditionalFormatting>
  <conditionalFormatting sqref="E155:O155">
    <cfRule type="top10" dxfId="4190" priority="16" rank="1"/>
  </conditionalFormatting>
  <conditionalFormatting sqref="E157:O157">
    <cfRule type="top10" dxfId="4189" priority="15" rank="1"/>
  </conditionalFormatting>
  <conditionalFormatting sqref="E159:O159">
    <cfRule type="top10" dxfId="4188" priority="14" rank="1"/>
  </conditionalFormatting>
  <conditionalFormatting sqref="E161:O161">
    <cfRule type="top10" dxfId="4187" priority="13" rank="1"/>
  </conditionalFormatting>
  <conditionalFormatting sqref="E163:O163">
    <cfRule type="top10" dxfId="4186" priority="12" rank="1"/>
  </conditionalFormatting>
  <conditionalFormatting sqref="E165:O165">
    <cfRule type="top10" dxfId="4185" priority="11" rank="1"/>
  </conditionalFormatting>
  <conditionalFormatting sqref="E167:O167">
    <cfRule type="top10" dxfId="4184" priority="10" rank="1"/>
  </conditionalFormatting>
  <conditionalFormatting sqref="E169:O169">
    <cfRule type="top10" dxfId="4183" priority="9" rank="1"/>
  </conditionalFormatting>
  <conditionalFormatting sqref="E171:O171">
    <cfRule type="top10" dxfId="4182" priority="8" rank="1"/>
  </conditionalFormatting>
  <conditionalFormatting sqref="E173:O173">
    <cfRule type="top10" dxfId="4181" priority="7" rank="1"/>
  </conditionalFormatting>
  <conditionalFormatting sqref="E175:O175">
    <cfRule type="top10" dxfId="4180" priority="6" rank="1"/>
  </conditionalFormatting>
  <conditionalFormatting sqref="E177:O177">
    <cfRule type="top10" dxfId="4179" priority="5" rank="1"/>
  </conditionalFormatting>
  <conditionalFormatting sqref="E179:O179">
    <cfRule type="top10" dxfId="4178" priority="4" rank="1"/>
  </conditionalFormatting>
  <conditionalFormatting sqref="E181:O181">
    <cfRule type="top10" dxfId="4177" priority="3" rank="1"/>
  </conditionalFormatting>
  <conditionalFormatting sqref="E183:O183">
    <cfRule type="top10" dxfId="4176" priority="2" rank="1"/>
  </conditionalFormatting>
  <conditionalFormatting sqref="E185:O185">
    <cfRule type="top10" dxfId="417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318</v>
      </c>
    </row>
    <row r="3" spans="1:14" ht="15" customHeight="1">
      <c r="B3" s="4"/>
    </row>
    <row r="4" spans="1:14" ht="15" customHeight="1">
      <c r="B4" s="4" t="s">
        <v>47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486</v>
      </c>
      <c r="C10" s="52" t="s">
        <v>229</v>
      </c>
      <c r="D10" s="34">
        <v>1262</v>
      </c>
      <c r="E10" s="35">
        <v>725</v>
      </c>
      <c r="F10" s="36">
        <v>17</v>
      </c>
      <c r="G10" s="36">
        <v>3</v>
      </c>
      <c r="H10" s="36">
        <v>7</v>
      </c>
      <c r="I10" s="36">
        <v>9</v>
      </c>
      <c r="J10" s="36">
        <v>42</v>
      </c>
      <c r="K10" s="36">
        <v>76</v>
      </c>
      <c r="L10" s="36">
        <v>230</v>
      </c>
      <c r="M10" s="36">
        <v>57</v>
      </c>
      <c r="N10" s="36">
        <v>96</v>
      </c>
    </row>
    <row r="11" spans="1:14" ht="15.95" customHeight="1">
      <c r="B11" s="58"/>
      <c r="C11" s="53"/>
      <c r="D11" s="18">
        <v>1</v>
      </c>
      <c r="E11" s="19">
        <v>0.57448494453248811</v>
      </c>
      <c r="F11" s="20">
        <v>1.347068145800317E-2</v>
      </c>
      <c r="G11" s="20">
        <v>2.3771790808240888E-3</v>
      </c>
      <c r="H11" s="20">
        <v>5.5467511885895406E-3</v>
      </c>
      <c r="I11" s="20">
        <v>7.1315372424722665E-3</v>
      </c>
      <c r="J11" s="20">
        <v>3.328050713153724E-2</v>
      </c>
      <c r="K11" s="20">
        <v>6.0221870047543584E-2</v>
      </c>
      <c r="L11" s="20">
        <v>0.18225039619651348</v>
      </c>
      <c r="M11" s="20">
        <v>4.5166402535657686E-2</v>
      </c>
      <c r="N11" s="20">
        <v>7.6069730586370843E-2</v>
      </c>
    </row>
    <row r="12" spans="1:14" ht="15.95" customHeight="1">
      <c r="B12" s="58"/>
      <c r="C12" s="54" t="s">
        <v>230</v>
      </c>
      <c r="D12" s="21">
        <v>810</v>
      </c>
      <c r="E12" s="22">
        <v>428</v>
      </c>
      <c r="F12" s="23">
        <v>6</v>
      </c>
      <c r="G12" s="23">
        <v>2</v>
      </c>
      <c r="H12" s="23">
        <v>4</v>
      </c>
      <c r="I12" s="23">
        <v>5</v>
      </c>
      <c r="J12" s="23">
        <v>50</v>
      </c>
      <c r="K12" s="23">
        <v>49</v>
      </c>
      <c r="L12" s="23">
        <v>149</v>
      </c>
      <c r="M12" s="23">
        <v>45</v>
      </c>
      <c r="N12" s="23">
        <v>72</v>
      </c>
    </row>
    <row r="13" spans="1:14" ht="15.95" customHeight="1">
      <c r="B13" s="58"/>
      <c r="C13" s="53"/>
      <c r="D13" s="24">
        <v>1</v>
      </c>
      <c r="E13" s="19">
        <v>0.52839506172839501</v>
      </c>
      <c r="F13" s="20">
        <v>7.4074074074074077E-3</v>
      </c>
      <c r="G13" s="20">
        <v>2.4691358024691358E-3</v>
      </c>
      <c r="H13" s="20">
        <v>4.9382716049382715E-3</v>
      </c>
      <c r="I13" s="20">
        <v>6.1728395061728392E-3</v>
      </c>
      <c r="J13" s="20">
        <v>6.1728395061728392E-2</v>
      </c>
      <c r="K13" s="20">
        <v>6.0493827160493827E-2</v>
      </c>
      <c r="L13" s="20">
        <v>0.18395061728395062</v>
      </c>
      <c r="M13" s="20">
        <v>5.5555555555555552E-2</v>
      </c>
      <c r="N13" s="20">
        <v>8.8888888888888892E-2</v>
      </c>
    </row>
    <row r="14" spans="1:14" ht="15.95" customHeight="1">
      <c r="B14" s="58"/>
      <c r="C14" s="54" t="s">
        <v>231</v>
      </c>
      <c r="D14" s="21">
        <v>756</v>
      </c>
      <c r="E14" s="22">
        <v>420</v>
      </c>
      <c r="F14" s="23">
        <v>10</v>
      </c>
      <c r="G14" s="23">
        <v>3</v>
      </c>
      <c r="H14" s="23">
        <v>6</v>
      </c>
      <c r="I14" s="23">
        <v>4</v>
      </c>
      <c r="J14" s="23">
        <v>30</v>
      </c>
      <c r="K14" s="23">
        <v>57</v>
      </c>
      <c r="L14" s="23">
        <v>142</v>
      </c>
      <c r="M14" s="23">
        <v>17</v>
      </c>
      <c r="N14" s="23">
        <v>67</v>
      </c>
    </row>
    <row r="15" spans="1:14" ht="15.95" customHeight="1">
      <c r="B15" s="58"/>
      <c r="C15" s="53"/>
      <c r="D15" s="24">
        <v>1</v>
      </c>
      <c r="E15" s="19">
        <v>0.55555555555555558</v>
      </c>
      <c r="F15" s="20">
        <v>1.3227513227513227E-2</v>
      </c>
      <c r="G15" s="20">
        <v>3.968253968253968E-3</v>
      </c>
      <c r="H15" s="20">
        <v>7.9365079365079361E-3</v>
      </c>
      <c r="I15" s="20">
        <v>5.2910052910052907E-3</v>
      </c>
      <c r="J15" s="20">
        <v>3.968253968253968E-2</v>
      </c>
      <c r="K15" s="20">
        <v>7.5396825396825393E-2</v>
      </c>
      <c r="L15" s="20">
        <v>0.18783068783068782</v>
      </c>
      <c r="M15" s="20">
        <v>2.2486772486772486E-2</v>
      </c>
      <c r="N15" s="20">
        <v>8.8624338624338619E-2</v>
      </c>
    </row>
    <row r="16" spans="1:14" ht="15.95" customHeight="1">
      <c r="B16" s="58"/>
      <c r="C16" s="54" t="s">
        <v>232</v>
      </c>
      <c r="D16" s="21">
        <v>176</v>
      </c>
      <c r="E16" s="22">
        <v>74</v>
      </c>
      <c r="F16" s="23">
        <v>1</v>
      </c>
      <c r="G16" s="23">
        <v>0</v>
      </c>
      <c r="H16" s="23">
        <v>0</v>
      </c>
      <c r="I16" s="23">
        <v>6</v>
      </c>
      <c r="J16" s="23">
        <v>6</v>
      </c>
      <c r="K16" s="23">
        <v>22</v>
      </c>
      <c r="L16" s="23">
        <v>41</v>
      </c>
      <c r="M16" s="23">
        <v>11</v>
      </c>
      <c r="N16" s="23">
        <v>15</v>
      </c>
    </row>
    <row r="17" spans="1:14" ht="15.95" customHeight="1">
      <c r="B17" s="58"/>
      <c r="C17" s="53"/>
      <c r="D17" s="24">
        <v>1</v>
      </c>
      <c r="E17" s="19">
        <v>0.42045454545454547</v>
      </c>
      <c r="F17" s="20">
        <v>5.681818181818182E-3</v>
      </c>
      <c r="G17" s="20">
        <v>0</v>
      </c>
      <c r="H17" s="20">
        <v>0</v>
      </c>
      <c r="I17" s="20">
        <v>3.4090909090909088E-2</v>
      </c>
      <c r="J17" s="20">
        <v>3.4090909090909088E-2</v>
      </c>
      <c r="K17" s="20">
        <v>0.125</v>
      </c>
      <c r="L17" s="20">
        <v>0.23295454545454544</v>
      </c>
      <c r="M17" s="20">
        <v>6.25E-2</v>
      </c>
      <c r="N17" s="20">
        <v>8.5227272727272721E-2</v>
      </c>
    </row>
    <row r="18" spans="1:14" ht="15.95" customHeight="1">
      <c r="B18" s="58"/>
      <c r="C18" s="55" t="s">
        <v>233</v>
      </c>
      <c r="D18" s="21">
        <v>327</v>
      </c>
      <c r="E18" s="22">
        <v>171</v>
      </c>
      <c r="F18" s="23">
        <v>5</v>
      </c>
      <c r="G18" s="23">
        <v>1</v>
      </c>
      <c r="H18" s="23">
        <v>3</v>
      </c>
      <c r="I18" s="23">
        <v>6</v>
      </c>
      <c r="J18" s="23">
        <v>9</v>
      </c>
      <c r="K18" s="23">
        <v>17</v>
      </c>
      <c r="L18" s="23">
        <v>75</v>
      </c>
      <c r="M18" s="23">
        <v>12</v>
      </c>
      <c r="N18" s="23">
        <v>28</v>
      </c>
    </row>
    <row r="19" spans="1:14" ht="15.95" customHeight="1">
      <c r="B19" s="58"/>
      <c r="C19" s="62"/>
      <c r="D19" s="24">
        <v>1</v>
      </c>
      <c r="E19" s="19">
        <v>0.52293577981651373</v>
      </c>
      <c r="F19" s="20">
        <v>1.5290519877675841E-2</v>
      </c>
      <c r="G19" s="20">
        <v>3.0581039755351682E-3</v>
      </c>
      <c r="H19" s="20">
        <v>9.1743119266055051E-3</v>
      </c>
      <c r="I19" s="20">
        <v>1.834862385321101E-2</v>
      </c>
      <c r="J19" s="20">
        <v>2.7522935779816515E-2</v>
      </c>
      <c r="K19" s="20">
        <v>5.1987767584097858E-2</v>
      </c>
      <c r="L19" s="20">
        <v>0.22935779816513763</v>
      </c>
      <c r="M19" s="20">
        <v>3.669724770642202E-2</v>
      </c>
      <c r="N19" s="20">
        <v>8.5626911314984705E-2</v>
      </c>
    </row>
    <row r="20" spans="1:14" ht="15.95" customHeight="1">
      <c r="B20" s="58"/>
      <c r="C20" s="55" t="s">
        <v>234</v>
      </c>
      <c r="D20" s="21">
        <v>240</v>
      </c>
      <c r="E20" s="22">
        <v>127</v>
      </c>
      <c r="F20" s="23">
        <v>2</v>
      </c>
      <c r="G20" s="23">
        <v>0</v>
      </c>
      <c r="H20" s="23">
        <v>4</v>
      </c>
      <c r="I20" s="23">
        <v>3</v>
      </c>
      <c r="J20" s="23">
        <v>5</v>
      </c>
      <c r="K20" s="23">
        <v>12</v>
      </c>
      <c r="L20" s="23">
        <v>59</v>
      </c>
      <c r="M20" s="23">
        <v>9</v>
      </c>
      <c r="N20" s="23">
        <v>19</v>
      </c>
    </row>
    <row r="21" spans="1:14" ht="15.95" customHeight="1">
      <c r="B21" s="58"/>
      <c r="C21" s="62"/>
      <c r="D21" s="24">
        <v>1</v>
      </c>
      <c r="E21" s="19">
        <v>0.52916666666666667</v>
      </c>
      <c r="F21" s="20">
        <v>8.3333333333333332E-3</v>
      </c>
      <c r="G21" s="20">
        <v>0</v>
      </c>
      <c r="H21" s="20">
        <v>1.6666666666666666E-2</v>
      </c>
      <c r="I21" s="20">
        <v>1.2500000000000001E-2</v>
      </c>
      <c r="J21" s="20">
        <v>2.0833333333333332E-2</v>
      </c>
      <c r="K21" s="20">
        <v>0.05</v>
      </c>
      <c r="L21" s="20">
        <v>0.24583333333333332</v>
      </c>
      <c r="M21" s="20">
        <v>3.7499999999999999E-2</v>
      </c>
      <c r="N21" s="20">
        <v>7.9166666666666663E-2</v>
      </c>
    </row>
    <row r="22" spans="1:14" ht="15.95" customHeight="1">
      <c r="B22" s="58"/>
      <c r="C22" s="54" t="s">
        <v>235</v>
      </c>
      <c r="D22" s="21">
        <v>340</v>
      </c>
      <c r="E22" s="22">
        <v>162</v>
      </c>
      <c r="F22" s="23">
        <v>4</v>
      </c>
      <c r="G22" s="23">
        <v>1</v>
      </c>
      <c r="H22" s="23">
        <v>7</v>
      </c>
      <c r="I22" s="23">
        <v>2</v>
      </c>
      <c r="J22" s="23">
        <v>13</v>
      </c>
      <c r="K22" s="23">
        <v>23</v>
      </c>
      <c r="L22" s="23">
        <v>90</v>
      </c>
      <c r="M22" s="23">
        <v>14</v>
      </c>
      <c r="N22" s="23">
        <v>24</v>
      </c>
    </row>
    <row r="23" spans="1:14" ht="15.95" customHeight="1">
      <c r="B23" s="58"/>
      <c r="C23" s="53"/>
      <c r="D23" s="24">
        <v>1</v>
      </c>
      <c r="E23" s="19">
        <v>0.47647058823529409</v>
      </c>
      <c r="F23" s="20">
        <v>1.1764705882352941E-2</v>
      </c>
      <c r="G23" s="20">
        <v>2.9411764705882353E-3</v>
      </c>
      <c r="H23" s="20">
        <v>2.0588235294117647E-2</v>
      </c>
      <c r="I23" s="20">
        <v>5.8823529411764705E-3</v>
      </c>
      <c r="J23" s="20">
        <v>3.8235294117647062E-2</v>
      </c>
      <c r="K23" s="20">
        <v>6.7647058823529407E-2</v>
      </c>
      <c r="L23" s="20">
        <v>0.26470588235294118</v>
      </c>
      <c r="M23" s="20">
        <v>4.1176470588235294E-2</v>
      </c>
      <c r="N23" s="20">
        <v>7.0588235294117646E-2</v>
      </c>
    </row>
    <row r="24" spans="1:14" ht="15.95" customHeight="1">
      <c r="B24" s="58"/>
      <c r="C24" s="54" t="s">
        <v>236</v>
      </c>
      <c r="D24" s="21">
        <v>122</v>
      </c>
      <c r="E24" s="22">
        <v>29</v>
      </c>
      <c r="F24" s="23">
        <v>8</v>
      </c>
      <c r="G24" s="23">
        <v>0</v>
      </c>
      <c r="H24" s="23">
        <v>0</v>
      </c>
      <c r="I24" s="23">
        <v>2</v>
      </c>
      <c r="J24" s="23">
        <v>4</v>
      </c>
      <c r="K24" s="23">
        <v>12</v>
      </c>
      <c r="L24" s="23">
        <v>43</v>
      </c>
      <c r="M24" s="23">
        <v>10</v>
      </c>
      <c r="N24" s="23">
        <v>14</v>
      </c>
    </row>
    <row r="25" spans="1:14" ht="15.95" customHeight="1">
      <c r="B25" s="58"/>
      <c r="C25" s="53"/>
      <c r="D25" s="24">
        <v>1</v>
      </c>
      <c r="E25" s="19">
        <v>0.23770491803278687</v>
      </c>
      <c r="F25" s="20">
        <v>6.5573770491803282E-2</v>
      </c>
      <c r="G25" s="20">
        <v>0</v>
      </c>
      <c r="H25" s="20">
        <v>0</v>
      </c>
      <c r="I25" s="20">
        <v>1.6393442622950821E-2</v>
      </c>
      <c r="J25" s="20">
        <v>3.2786885245901641E-2</v>
      </c>
      <c r="K25" s="20">
        <v>9.8360655737704916E-2</v>
      </c>
      <c r="L25" s="20">
        <v>0.35245901639344263</v>
      </c>
      <c r="M25" s="20">
        <v>8.1967213114754092E-2</v>
      </c>
      <c r="N25" s="20">
        <v>0.11475409836065574</v>
      </c>
    </row>
    <row r="26" spans="1:14" ht="15.95" customHeight="1">
      <c r="B26" s="58"/>
      <c r="C26" s="54" t="s">
        <v>237</v>
      </c>
      <c r="D26" s="21">
        <v>254</v>
      </c>
      <c r="E26" s="22">
        <v>122</v>
      </c>
      <c r="F26" s="23">
        <v>1</v>
      </c>
      <c r="G26" s="23">
        <v>0</v>
      </c>
      <c r="H26" s="23">
        <v>3</v>
      </c>
      <c r="I26" s="23">
        <v>4</v>
      </c>
      <c r="J26" s="23">
        <v>19</v>
      </c>
      <c r="K26" s="23">
        <v>21</v>
      </c>
      <c r="L26" s="23">
        <v>51</v>
      </c>
      <c r="M26" s="23">
        <v>19</v>
      </c>
      <c r="N26" s="23">
        <v>14</v>
      </c>
    </row>
    <row r="27" spans="1:14" ht="15.95" customHeight="1">
      <c r="B27" s="58"/>
      <c r="C27" s="53"/>
      <c r="D27" s="24">
        <v>1</v>
      </c>
      <c r="E27" s="19">
        <v>0.48031496062992124</v>
      </c>
      <c r="F27" s="20">
        <v>3.937007874015748E-3</v>
      </c>
      <c r="G27" s="20">
        <v>0</v>
      </c>
      <c r="H27" s="20">
        <v>1.1811023622047244E-2</v>
      </c>
      <c r="I27" s="20">
        <v>1.5748031496062992E-2</v>
      </c>
      <c r="J27" s="20">
        <v>7.4803149606299218E-2</v>
      </c>
      <c r="K27" s="20">
        <v>8.2677165354330714E-2</v>
      </c>
      <c r="L27" s="20">
        <v>0.20078740157480315</v>
      </c>
      <c r="M27" s="20">
        <v>7.4803149606299218E-2</v>
      </c>
      <c r="N27" s="20">
        <v>5.5118110236220472E-2</v>
      </c>
    </row>
    <row r="28" spans="1:14" ht="15.95" customHeight="1">
      <c r="B28" s="58"/>
      <c r="C28" s="54" t="s">
        <v>238</v>
      </c>
      <c r="D28" s="21">
        <v>577</v>
      </c>
      <c r="E28" s="22">
        <v>301</v>
      </c>
      <c r="F28" s="23">
        <v>2</v>
      </c>
      <c r="G28" s="23">
        <v>2</v>
      </c>
      <c r="H28" s="23">
        <v>10</v>
      </c>
      <c r="I28" s="23">
        <v>6</v>
      </c>
      <c r="J28" s="23">
        <v>34</v>
      </c>
      <c r="K28" s="23">
        <v>41</v>
      </c>
      <c r="L28" s="23">
        <v>110</v>
      </c>
      <c r="M28" s="23">
        <v>45</v>
      </c>
      <c r="N28" s="23">
        <v>26</v>
      </c>
    </row>
    <row r="29" spans="1:14" ht="15.95" customHeight="1">
      <c r="B29" s="58"/>
      <c r="C29" s="53"/>
      <c r="D29" s="24">
        <v>1</v>
      </c>
      <c r="E29" s="19">
        <v>0.52166377816291165</v>
      </c>
      <c r="F29" s="20">
        <v>3.4662045060658577E-3</v>
      </c>
      <c r="G29" s="20">
        <v>3.4662045060658577E-3</v>
      </c>
      <c r="H29" s="20">
        <v>1.7331022530329289E-2</v>
      </c>
      <c r="I29" s="20">
        <v>1.0398613518197574E-2</v>
      </c>
      <c r="J29" s="20">
        <v>5.8925476603119586E-2</v>
      </c>
      <c r="K29" s="20">
        <v>7.1057192374350084E-2</v>
      </c>
      <c r="L29" s="20">
        <v>0.19064124783362218</v>
      </c>
      <c r="M29" s="20">
        <v>7.7989601386481797E-2</v>
      </c>
      <c r="N29" s="20">
        <v>4.5060658578856154E-2</v>
      </c>
    </row>
    <row r="30" spans="1:14" ht="15.95" customHeight="1">
      <c r="B30" s="58"/>
      <c r="C30" s="54" t="s">
        <v>239</v>
      </c>
      <c r="D30" s="21">
        <v>11334</v>
      </c>
      <c r="E30" s="22">
        <v>9657</v>
      </c>
      <c r="F30" s="23">
        <v>97</v>
      </c>
      <c r="G30" s="23">
        <v>14</v>
      </c>
      <c r="H30" s="23">
        <v>130</v>
      </c>
      <c r="I30" s="23">
        <v>66</v>
      </c>
      <c r="J30" s="23">
        <v>100</v>
      </c>
      <c r="K30" s="23">
        <v>214</v>
      </c>
      <c r="L30" s="23">
        <v>455</v>
      </c>
      <c r="M30" s="23">
        <v>288</v>
      </c>
      <c r="N30" s="23">
        <v>313</v>
      </c>
    </row>
    <row r="31" spans="1:14" ht="15.95" customHeight="1">
      <c r="B31" s="58"/>
      <c r="C31" s="59"/>
      <c r="D31" s="18">
        <v>1</v>
      </c>
      <c r="E31" s="32">
        <v>0.8520381154049762</v>
      </c>
      <c r="F31" s="33">
        <v>8.5583200988177174E-3</v>
      </c>
      <c r="G31" s="33">
        <v>1.2352214575613199E-3</v>
      </c>
      <c r="H31" s="33">
        <v>1.146991353449797E-2</v>
      </c>
      <c r="I31" s="33">
        <v>5.8231868713605082E-3</v>
      </c>
      <c r="J31" s="33">
        <v>8.823010411152285E-3</v>
      </c>
      <c r="K31" s="33">
        <v>1.888124227986589E-2</v>
      </c>
      <c r="L31" s="33">
        <v>4.0144697370742895E-2</v>
      </c>
      <c r="M31" s="33">
        <v>2.5410269984118581E-2</v>
      </c>
      <c r="N31" s="33">
        <v>2.7616022586906652E-2</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4174" priority="90" rank="1"/>
  </conditionalFormatting>
  <conditionalFormatting sqref="E11:N11">
    <cfRule type="top10" dxfId="4173" priority="89" rank="1"/>
  </conditionalFormatting>
  <conditionalFormatting sqref="E13:N13">
    <cfRule type="top10" dxfId="4172" priority="88" rank="1"/>
  </conditionalFormatting>
  <conditionalFormatting sqref="E15:N15">
    <cfRule type="top10" dxfId="4171" priority="87" rank="1"/>
  </conditionalFormatting>
  <conditionalFormatting sqref="E17:N17">
    <cfRule type="top10" dxfId="4170" priority="86" rank="1"/>
  </conditionalFormatting>
  <conditionalFormatting sqref="E19:N19">
    <cfRule type="top10" dxfId="4169" priority="85" rank="1"/>
  </conditionalFormatting>
  <conditionalFormatting sqref="E21:N21">
    <cfRule type="top10" dxfId="4168" priority="84" rank="1"/>
  </conditionalFormatting>
  <conditionalFormatting sqref="E23:N23">
    <cfRule type="top10" dxfId="4167" priority="83" rank="1"/>
  </conditionalFormatting>
  <conditionalFormatting sqref="E25:N25">
    <cfRule type="top10" dxfId="4166" priority="82" rank="1"/>
  </conditionalFormatting>
  <conditionalFormatting sqref="E27:N27">
    <cfRule type="top10" dxfId="4165" priority="81" rank="1"/>
  </conditionalFormatting>
  <conditionalFormatting sqref="E29:N29">
    <cfRule type="top10" dxfId="4164" priority="80" rank="1"/>
  </conditionalFormatting>
  <conditionalFormatting sqref="E31:N31">
    <cfRule type="top10" dxfId="4163" priority="79" rank="1"/>
  </conditionalFormatting>
  <conditionalFormatting sqref="E33:N33">
    <cfRule type="top10" dxfId="4162" priority="77" rank="1"/>
  </conditionalFormatting>
  <conditionalFormatting sqref="E35:N35">
    <cfRule type="top10" dxfId="4161" priority="76" rank="1"/>
  </conditionalFormatting>
  <conditionalFormatting sqref="E37:N37">
    <cfRule type="top10" dxfId="4160" priority="75" rank="1"/>
  </conditionalFormatting>
  <conditionalFormatting sqref="E39:N39">
    <cfRule type="top10" dxfId="4159" priority="74" rank="1"/>
  </conditionalFormatting>
  <conditionalFormatting sqref="E41:N41">
    <cfRule type="top10" dxfId="4158" priority="73" rank="1"/>
  </conditionalFormatting>
  <conditionalFormatting sqref="E43:N43">
    <cfRule type="top10" dxfId="4157" priority="72" rank="1"/>
  </conditionalFormatting>
  <conditionalFormatting sqref="E45:N45">
    <cfRule type="top10" dxfId="4156" priority="71" rank="1"/>
  </conditionalFormatting>
  <conditionalFormatting sqref="E47:N47">
    <cfRule type="top10" dxfId="4155" priority="70" rank="1"/>
  </conditionalFormatting>
  <conditionalFormatting sqref="E49:N49">
    <cfRule type="top10" dxfId="4154" priority="69" rank="1"/>
  </conditionalFormatting>
  <conditionalFormatting sqref="E51:N51">
    <cfRule type="top10" dxfId="4153" priority="68" rank="1"/>
  </conditionalFormatting>
  <conditionalFormatting sqref="E53:N53">
    <cfRule type="top10" dxfId="4152" priority="67" rank="1"/>
  </conditionalFormatting>
  <conditionalFormatting sqref="E55:N55">
    <cfRule type="top10" dxfId="4151" priority="66" rank="1"/>
  </conditionalFormatting>
  <conditionalFormatting sqref="E57:N57">
    <cfRule type="top10" dxfId="4150" priority="65" rank="1"/>
  </conditionalFormatting>
  <conditionalFormatting sqref="E59:N59">
    <cfRule type="top10" dxfId="4149" priority="64" rank="1"/>
  </conditionalFormatting>
  <conditionalFormatting sqref="E61:N61">
    <cfRule type="top10" dxfId="4148" priority="63" rank="1"/>
  </conditionalFormatting>
  <conditionalFormatting sqref="E63:N63">
    <cfRule type="top10" dxfId="4147" priority="62" rank="1"/>
  </conditionalFormatting>
  <conditionalFormatting sqref="E65:N65">
    <cfRule type="top10" dxfId="4146" priority="61" rank="1"/>
  </conditionalFormatting>
  <conditionalFormatting sqref="E67:N67">
    <cfRule type="top10" dxfId="4145" priority="60" rank="1"/>
  </conditionalFormatting>
  <conditionalFormatting sqref="E69:N69">
    <cfRule type="top10" dxfId="4144" priority="59" rank="1"/>
  </conditionalFormatting>
  <conditionalFormatting sqref="E71:N71">
    <cfRule type="top10" dxfId="4143" priority="58" rank="1"/>
  </conditionalFormatting>
  <conditionalFormatting sqref="E73:N73">
    <cfRule type="top10" dxfId="4142" priority="57" rank="1"/>
  </conditionalFormatting>
  <conditionalFormatting sqref="E75:N75">
    <cfRule type="top10" dxfId="4141" priority="56" rank="1"/>
  </conditionalFormatting>
  <conditionalFormatting sqref="E77:N77">
    <cfRule type="top10" dxfId="4140" priority="55" rank="1"/>
  </conditionalFormatting>
  <conditionalFormatting sqref="E79:N79">
    <cfRule type="top10" dxfId="4139" priority="54" rank="1"/>
  </conditionalFormatting>
  <conditionalFormatting sqref="E81:N81">
    <cfRule type="top10" dxfId="4138" priority="53" rank="1"/>
  </conditionalFormatting>
  <conditionalFormatting sqref="E83:N83">
    <cfRule type="top10" dxfId="4137" priority="52" rank="1"/>
  </conditionalFormatting>
  <conditionalFormatting sqref="E85:N85">
    <cfRule type="top10" dxfId="4136" priority="51" rank="1"/>
  </conditionalFormatting>
  <conditionalFormatting sqref="E87:N87">
    <cfRule type="top10" dxfId="4135" priority="50" rank="1"/>
  </conditionalFormatting>
  <conditionalFormatting sqref="E89:N89">
    <cfRule type="top10" dxfId="4134" priority="49" rank="1"/>
  </conditionalFormatting>
  <conditionalFormatting sqref="E91:N91">
    <cfRule type="top10" dxfId="4133" priority="48" rank="1"/>
  </conditionalFormatting>
  <conditionalFormatting sqref="E93:N93">
    <cfRule type="top10" dxfId="4132" priority="47" rank="1"/>
  </conditionalFormatting>
  <conditionalFormatting sqref="E95:N95">
    <cfRule type="top10" dxfId="4131" priority="46" rank="1"/>
  </conditionalFormatting>
  <conditionalFormatting sqref="E97:N97">
    <cfRule type="top10" dxfId="4130" priority="45" rank="1"/>
  </conditionalFormatting>
  <conditionalFormatting sqref="E99:N99">
    <cfRule type="top10" dxfId="4129" priority="44" rank="1"/>
  </conditionalFormatting>
  <conditionalFormatting sqref="E101:N101">
    <cfRule type="top10" dxfId="4128" priority="43" rank="1"/>
  </conditionalFormatting>
  <conditionalFormatting sqref="E103:N103">
    <cfRule type="top10" dxfId="4127" priority="42" rank="1"/>
  </conditionalFormatting>
  <conditionalFormatting sqref="E105:N105">
    <cfRule type="top10" dxfId="4126" priority="41" rank="1"/>
  </conditionalFormatting>
  <conditionalFormatting sqref="E107:N107">
    <cfRule type="top10" dxfId="4125" priority="40" rank="1"/>
  </conditionalFormatting>
  <conditionalFormatting sqref="E109:N109">
    <cfRule type="top10" dxfId="4124" priority="39" rank="1"/>
  </conditionalFormatting>
  <conditionalFormatting sqref="E111:N111">
    <cfRule type="top10" dxfId="4123" priority="38" rank="1"/>
  </conditionalFormatting>
  <conditionalFormatting sqref="E113:N113">
    <cfRule type="top10" dxfId="4122" priority="37" rank="1"/>
  </conditionalFormatting>
  <conditionalFormatting sqref="E115:N115">
    <cfRule type="top10" dxfId="4121" priority="36" rank="1"/>
  </conditionalFormatting>
  <conditionalFormatting sqref="E117:N117">
    <cfRule type="top10" dxfId="4120" priority="35" rank="1"/>
  </conditionalFormatting>
  <conditionalFormatting sqref="E119:N119">
    <cfRule type="top10" dxfId="4119" priority="34" rank="1"/>
  </conditionalFormatting>
  <conditionalFormatting sqref="E121:N121">
    <cfRule type="top10" dxfId="4118" priority="33" rank="1"/>
  </conditionalFormatting>
  <conditionalFormatting sqref="E123:N123">
    <cfRule type="top10" dxfId="4117" priority="32" rank="1"/>
  </conditionalFormatting>
  <conditionalFormatting sqref="E125:N125">
    <cfRule type="top10" dxfId="4116" priority="31" rank="1"/>
  </conditionalFormatting>
  <conditionalFormatting sqref="E127:N127">
    <cfRule type="top10" dxfId="4115" priority="30" rank="1"/>
  </conditionalFormatting>
  <conditionalFormatting sqref="E129:N129">
    <cfRule type="top10" dxfId="4114" priority="29" rank="1"/>
  </conditionalFormatting>
  <conditionalFormatting sqref="E131:N131">
    <cfRule type="top10" dxfId="4113" priority="28" rank="1"/>
  </conditionalFormatting>
  <conditionalFormatting sqref="E133:N133">
    <cfRule type="top10" dxfId="4112" priority="27" rank="1"/>
  </conditionalFormatting>
  <conditionalFormatting sqref="E135:N135">
    <cfRule type="top10" dxfId="4111" priority="26" rank="1"/>
  </conditionalFormatting>
  <conditionalFormatting sqref="E137:N137">
    <cfRule type="top10" dxfId="4110" priority="25" rank="1"/>
  </conditionalFormatting>
  <conditionalFormatting sqref="E139:N139">
    <cfRule type="top10" dxfId="4109" priority="24" rank="1"/>
  </conditionalFormatting>
  <conditionalFormatting sqref="E141:N141">
    <cfRule type="top10" dxfId="4108" priority="23" rank="1"/>
  </conditionalFormatting>
  <conditionalFormatting sqref="E143:N143">
    <cfRule type="top10" dxfId="4107" priority="22" rank="1"/>
  </conditionalFormatting>
  <conditionalFormatting sqref="E145:N145">
    <cfRule type="top10" dxfId="4106" priority="21" rank="1"/>
  </conditionalFormatting>
  <conditionalFormatting sqref="E147:N147">
    <cfRule type="top10" dxfId="4105" priority="20" rank="1"/>
  </conditionalFormatting>
  <conditionalFormatting sqref="E149:N149">
    <cfRule type="top10" dxfId="4104" priority="19" rank="1"/>
  </conditionalFormatting>
  <conditionalFormatting sqref="E151:N151">
    <cfRule type="top10" dxfId="4103" priority="18" rank="1"/>
  </conditionalFormatting>
  <conditionalFormatting sqref="E153:N153">
    <cfRule type="top10" dxfId="4102" priority="17" rank="1"/>
  </conditionalFormatting>
  <conditionalFormatting sqref="E155:N155">
    <cfRule type="top10" dxfId="4101" priority="16" rank="1"/>
  </conditionalFormatting>
  <conditionalFormatting sqref="E157:N157">
    <cfRule type="top10" dxfId="4100" priority="15" rank="1"/>
  </conditionalFormatting>
  <conditionalFormatting sqref="E159:N159">
    <cfRule type="top10" dxfId="4099" priority="14" rank="1"/>
  </conditionalFormatting>
  <conditionalFormatting sqref="E161:N161">
    <cfRule type="top10" dxfId="4098" priority="13" rank="1"/>
  </conditionalFormatting>
  <conditionalFormatting sqref="E163:N163">
    <cfRule type="top10" dxfId="4097" priority="12" rank="1"/>
  </conditionalFormatting>
  <conditionalFormatting sqref="E165:N165">
    <cfRule type="top10" dxfId="4096" priority="11" rank="1"/>
  </conditionalFormatting>
  <conditionalFormatting sqref="E167:N167">
    <cfRule type="top10" dxfId="4095" priority="10" rank="1"/>
  </conditionalFormatting>
  <conditionalFormatting sqref="E169:N169">
    <cfRule type="top10" dxfId="4094" priority="9" rank="1"/>
  </conditionalFormatting>
  <conditionalFormatting sqref="E171:N171">
    <cfRule type="top10" dxfId="4093" priority="8" rank="1"/>
  </conditionalFormatting>
  <conditionalFormatting sqref="E173:N173">
    <cfRule type="top10" dxfId="4092" priority="7" rank="1"/>
  </conditionalFormatting>
  <conditionalFormatting sqref="E175:N175">
    <cfRule type="top10" dxfId="4091" priority="6" rank="1"/>
  </conditionalFormatting>
  <conditionalFormatting sqref="E177:N177">
    <cfRule type="top10" dxfId="4090" priority="5" rank="1"/>
  </conditionalFormatting>
  <conditionalFormatting sqref="E179:N179">
    <cfRule type="top10" dxfId="4089" priority="4" rank="1"/>
  </conditionalFormatting>
  <conditionalFormatting sqref="E181:N181">
    <cfRule type="top10" dxfId="4088" priority="3" rank="1"/>
  </conditionalFormatting>
  <conditionalFormatting sqref="E183:N183">
    <cfRule type="top10" dxfId="4087" priority="2" rank="1"/>
  </conditionalFormatting>
  <conditionalFormatting sqref="E185:N185">
    <cfRule type="top10" dxfId="408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318</v>
      </c>
    </row>
    <row r="3" spans="1:14" ht="15" customHeight="1">
      <c r="B3" s="4"/>
    </row>
    <row r="4" spans="1:14" ht="15" customHeight="1">
      <c r="B4" s="4" t="s">
        <v>53</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1857</v>
      </c>
      <c r="F8" s="17">
        <v>459</v>
      </c>
      <c r="G8" s="17">
        <v>429</v>
      </c>
      <c r="H8" s="17">
        <v>495</v>
      </c>
      <c r="I8" s="17">
        <v>1752</v>
      </c>
      <c r="J8" s="17">
        <v>700</v>
      </c>
      <c r="K8" s="17">
        <v>428</v>
      </c>
      <c r="L8" s="17">
        <v>2463</v>
      </c>
      <c r="M8" s="17">
        <v>2089</v>
      </c>
      <c r="N8" s="17">
        <v>9311</v>
      </c>
    </row>
    <row r="9" spans="1:14" ht="15.95" customHeight="1">
      <c r="B9" s="50"/>
      <c r="C9" s="51"/>
      <c r="D9" s="18">
        <v>1</v>
      </c>
      <c r="E9" s="32">
        <v>0.1149275900482733</v>
      </c>
      <c r="F9" s="33">
        <v>2.8406981062012625E-2</v>
      </c>
      <c r="G9" s="33">
        <v>2.655031563312291E-2</v>
      </c>
      <c r="H9" s="33">
        <v>3.0634979576680283E-2</v>
      </c>
      <c r="I9" s="33">
        <v>0.1084292610471593</v>
      </c>
      <c r="J9" s="33">
        <v>4.3322193340759999E-2</v>
      </c>
      <c r="K9" s="33">
        <v>2.6488426785493253E-2</v>
      </c>
      <c r="L9" s="33">
        <v>0.15243223171184553</v>
      </c>
      <c r="M9" s="33">
        <v>0.12928580269835377</v>
      </c>
      <c r="N9" s="33">
        <v>0.5762470602797376</v>
      </c>
    </row>
    <row r="10" spans="1:14" ht="15.95" customHeight="1">
      <c r="B10" s="57" t="s">
        <v>486</v>
      </c>
      <c r="C10" s="52" t="s">
        <v>229</v>
      </c>
      <c r="D10" s="34">
        <v>1262</v>
      </c>
      <c r="E10" s="35">
        <v>244</v>
      </c>
      <c r="F10" s="36">
        <v>71</v>
      </c>
      <c r="G10" s="36">
        <v>62</v>
      </c>
      <c r="H10" s="36">
        <v>74</v>
      </c>
      <c r="I10" s="36">
        <v>250</v>
      </c>
      <c r="J10" s="36">
        <v>83</v>
      </c>
      <c r="K10" s="36">
        <v>53</v>
      </c>
      <c r="L10" s="36">
        <v>264</v>
      </c>
      <c r="M10" s="36">
        <v>94</v>
      </c>
      <c r="N10" s="36">
        <v>654</v>
      </c>
    </row>
    <row r="11" spans="1:14" ht="15.95" customHeight="1">
      <c r="B11" s="58"/>
      <c r="C11" s="53"/>
      <c r="D11" s="18">
        <v>1</v>
      </c>
      <c r="E11" s="19">
        <v>0.19334389857369255</v>
      </c>
      <c r="F11" s="20">
        <v>5.6259904912836764E-2</v>
      </c>
      <c r="G11" s="20">
        <v>4.9128367670364499E-2</v>
      </c>
      <c r="H11" s="20">
        <v>5.8637083993660855E-2</v>
      </c>
      <c r="I11" s="20">
        <v>0.19809825673534073</v>
      </c>
      <c r="J11" s="20">
        <v>6.5768621236133126E-2</v>
      </c>
      <c r="K11" s="20">
        <v>4.1996830427892234E-2</v>
      </c>
      <c r="L11" s="20">
        <v>0.2091917591125198</v>
      </c>
      <c r="M11" s="20">
        <v>7.448494453248812E-2</v>
      </c>
      <c r="N11" s="20">
        <v>0.51822503961965138</v>
      </c>
    </row>
    <row r="12" spans="1:14" ht="15.95" customHeight="1">
      <c r="B12" s="58"/>
      <c r="C12" s="54" t="s">
        <v>230</v>
      </c>
      <c r="D12" s="21">
        <v>810</v>
      </c>
      <c r="E12" s="22">
        <v>172</v>
      </c>
      <c r="F12" s="23">
        <v>53</v>
      </c>
      <c r="G12" s="23">
        <v>46</v>
      </c>
      <c r="H12" s="23">
        <v>52</v>
      </c>
      <c r="I12" s="23">
        <v>188</v>
      </c>
      <c r="J12" s="23">
        <v>44</v>
      </c>
      <c r="K12" s="23">
        <v>48</v>
      </c>
      <c r="L12" s="23">
        <v>156</v>
      </c>
      <c r="M12" s="23">
        <v>64</v>
      </c>
      <c r="N12" s="23">
        <v>391</v>
      </c>
    </row>
    <row r="13" spans="1:14" ht="15.95" customHeight="1">
      <c r="B13" s="58"/>
      <c r="C13" s="53"/>
      <c r="D13" s="24">
        <v>1</v>
      </c>
      <c r="E13" s="19">
        <v>0.21234567901234569</v>
      </c>
      <c r="F13" s="20">
        <v>6.5432098765432101E-2</v>
      </c>
      <c r="G13" s="20">
        <v>5.6790123456790124E-2</v>
      </c>
      <c r="H13" s="20">
        <v>6.4197530864197536E-2</v>
      </c>
      <c r="I13" s="20">
        <v>0.23209876543209876</v>
      </c>
      <c r="J13" s="20">
        <v>5.4320987654320987E-2</v>
      </c>
      <c r="K13" s="20">
        <v>5.9259259259259262E-2</v>
      </c>
      <c r="L13" s="20">
        <v>0.19259259259259259</v>
      </c>
      <c r="M13" s="20">
        <v>7.9012345679012344E-2</v>
      </c>
      <c r="N13" s="20">
        <v>0.48271604938271606</v>
      </c>
    </row>
    <row r="14" spans="1:14" ht="15.95" customHeight="1">
      <c r="B14" s="58"/>
      <c r="C14" s="54" t="s">
        <v>231</v>
      </c>
      <c r="D14" s="21">
        <v>756</v>
      </c>
      <c r="E14" s="22">
        <v>157</v>
      </c>
      <c r="F14" s="23">
        <v>52</v>
      </c>
      <c r="G14" s="23">
        <v>47</v>
      </c>
      <c r="H14" s="23">
        <v>60</v>
      </c>
      <c r="I14" s="23">
        <v>165</v>
      </c>
      <c r="J14" s="23">
        <v>45</v>
      </c>
      <c r="K14" s="23">
        <v>37</v>
      </c>
      <c r="L14" s="23">
        <v>163</v>
      </c>
      <c r="M14" s="23">
        <v>44</v>
      </c>
      <c r="N14" s="23">
        <v>395</v>
      </c>
    </row>
    <row r="15" spans="1:14" ht="15.95" customHeight="1">
      <c r="B15" s="58"/>
      <c r="C15" s="53"/>
      <c r="D15" s="24">
        <v>1</v>
      </c>
      <c r="E15" s="19">
        <v>0.20767195767195767</v>
      </c>
      <c r="F15" s="20">
        <v>6.8783068783068779E-2</v>
      </c>
      <c r="G15" s="20">
        <v>6.2169312169312166E-2</v>
      </c>
      <c r="H15" s="20">
        <v>7.9365079365079361E-2</v>
      </c>
      <c r="I15" s="20">
        <v>0.21825396825396826</v>
      </c>
      <c r="J15" s="20">
        <v>5.9523809523809521E-2</v>
      </c>
      <c r="K15" s="20">
        <v>4.8941798941798939E-2</v>
      </c>
      <c r="L15" s="20">
        <v>0.21560846560846561</v>
      </c>
      <c r="M15" s="20">
        <v>5.8201058201058198E-2</v>
      </c>
      <c r="N15" s="20">
        <v>0.52248677248677244</v>
      </c>
    </row>
    <row r="16" spans="1:14" ht="15.95" customHeight="1">
      <c r="B16" s="58"/>
      <c r="C16" s="54" t="s">
        <v>232</v>
      </c>
      <c r="D16" s="21">
        <v>176</v>
      </c>
      <c r="E16" s="22">
        <v>34</v>
      </c>
      <c r="F16" s="23">
        <v>10</v>
      </c>
      <c r="G16" s="23">
        <v>13</v>
      </c>
      <c r="H16" s="23">
        <v>10</v>
      </c>
      <c r="I16" s="23">
        <v>33</v>
      </c>
      <c r="J16" s="23">
        <v>11</v>
      </c>
      <c r="K16" s="23">
        <v>9</v>
      </c>
      <c r="L16" s="23">
        <v>24</v>
      </c>
      <c r="M16" s="23">
        <v>8</v>
      </c>
      <c r="N16" s="23">
        <v>104</v>
      </c>
    </row>
    <row r="17" spans="1:14" ht="15.95" customHeight="1">
      <c r="B17" s="58"/>
      <c r="C17" s="53"/>
      <c r="D17" s="24">
        <v>1</v>
      </c>
      <c r="E17" s="19">
        <v>0.19318181818181818</v>
      </c>
      <c r="F17" s="20">
        <v>5.6818181818181816E-2</v>
      </c>
      <c r="G17" s="20">
        <v>7.3863636363636367E-2</v>
      </c>
      <c r="H17" s="20">
        <v>5.6818181818181816E-2</v>
      </c>
      <c r="I17" s="20">
        <v>0.1875</v>
      </c>
      <c r="J17" s="20">
        <v>6.25E-2</v>
      </c>
      <c r="K17" s="20">
        <v>5.113636363636364E-2</v>
      </c>
      <c r="L17" s="20">
        <v>0.13636363636363635</v>
      </c>
      <c r="M17" s="20">
        <v>4.5454545454545456E-2</v>
      </c>
      <c r="N17" s="20">
        <v>0.59090909090909094</v>
      </c>
    </row>
    <row r="18" spans="1:14" ht="15.95" customHeight="1">
      <c r="B18" s="58"/>
      <c r="C18" s="55" t="s">
        <v>233</v>
      </c>
      <c r="D18" s="21">
        <v>327</v>
      </c>
      <c r="E18" s="22">
        <v>75</v>
      </c>
      <c r="F18" s="23">
        <v>33</v>
      </c>
      <c r="G18" s="23">
        <v>22</v>
      </c>
      <c r="H18" s="23">
        <v>27</v>
      </c>
      <c r="I18" s="23">
        <v>82</v>
      </c>
      <c r="J18" s="23">
        <v>24</v>
      </c>
      <c r="K18" s="23">
        <v>20</v>
      </c>
      <c r="L18" s="23">
        <v>80</v>
      </c>
      <c r="M18" s="23">
        <v>14</v>
      </c>
      <c r="N18" s="23">
        <v>158</v>
      </c>
    </row>
    <row r="19" spans="1:14" ht="15.95" customHeight="1">
      <c r="B19" s="58"/>
      <c r="C19" s="62"/>
      <c r="D19" s="24">
        <v>1</v>
      </c>
      <c r="E19" s="19">
        <v>0.22935779816513763</v>
      </c>
      <c r="F19" s="20">
        <v>0.10091743119266056</v>
      </c>
      <c r="G19" s="20">
        <v>6.7278287461773695E-2</v>
      </c>
      <c r="H19" s="20">
        <v>8.2568807339449546E-2</v>
      </c>
      <c r="I19" s="20">
        <v>0.25076452599388377</v>
      </c>
      <c r="J19" s="20">
        <v>7.3394495412844041E-2</v>
      </c>
      <c r="K19" s="20">
        <v>6.1162079510703363E-2</v>
      </c>
      <c r="L19" s="20">
        <v>0.24464831804281345</v>
      </c>
      <c r="M19" s="20">
        <v>4.2813455657492352E-2</v>
      </c>
      <c r="N19" s="20">
        <v>0.48318042813455658</v>
      </c>
    </row>
    <row r="20" spans="1:14" ht="15.95" customHeight="1">
      <c r="B20" s="58"/>
      <c r="C20" s="55" t="s">
        <v>234</v>
      </c>
      <c r="D20" s="21">
        <v>240</v>
      </c>
      <c r="E20" s="22">
        <v>69</v>
      </c>
      <c r="F20" s="23">
        <v>19</v>
      </c>
      <c r="G20" s="23">
        <v>22</v>
      </c>
      <c r="H20" s="23">
        <v>22</v>
      </c>
      <c r="I20" s="23">
        <v>64</v>
      </c>
      <c r="J20" s="23">
        <v>19</v>
      </c>
      <c r="K20" s="23">
        <v>23</v>
      </c>
      <c r="L20" s="23">
        <v>53</v>
      </c>
      <c r="M20" s="23">
        <v>11</v>
      </c>
      <c r="N20" s="23">
        <v>102</v>
      </c>
    </row>
    <row r="21" spans="1:14" ht="15.95" customHeight="1">
      <c r="B21" s="58"/>
      <c r="C21" s="62"/>
      <c r="D21" s="24">
        <v>1</v>
      </c>
      <c r="E21" s="19">
        <v>0.28749999999999998</v>
      </c>
      <c r="F21" s="20">
        <v>7.9166666666666663E-2</v>
      </c>
      <c r="G21" s="20">
        <v>9.166666666666666E-2</v>
      </c>
      <c r="H21" s="20">
        <v>9.166666666666666E-2</v>
      </c>
      <c r="I21" s="20">
        <v>0.26666666666666666</v>
      </c>
      <c r="J21" s="20">
        <v>7.9166666666666663E-2</v>
      </c>
      <c r="K21" s="20">
        <v>9.583333333333334E-2</v>
      </c>
      <c r="L21" s="20">
        <v>0.22083333333333333</v>
      </c>
      <c r="M21" s="20">
        <v>4.583333333333333E-2</v>
      </c>
      <c r="N21" s="20">
        <v>0.42499999999999999</v>
      </c>
    </row>
    <row r="22" spans="1:14" ht="15.95" customHeight="1">
      <c r="B22" s="58"/>
      <c r="C22" s="54" t="s">
        <v>235</v>
      </c>
      <c r="D22" s="21">
        <v>340</v>
      </c>
      <c r="E22" s="22">
        <v>93</v>
      </c>
      <c r="F22" s="23">
        <v>23</v>
      </c>
      <c r="G22" s="23">
        <v>14</v>
      </c>
      <c r="H22" s="23">
        <v>29</v>
      </c>
      <c r="I22" s="23">
        <v>79</v>
      </c>
      <c r="J22" s="23">
        <v>26</v>
      </c>
      <c r="K22" s="23">
        <v>21</v>
      </c>
      <c r="L22" s="23">
        <v>86</v>
      </c>
      <c r="M22" s="23">
        <v>17</v>
      </c>
      <c r="N22" s="23">
        <v>154</v>
      </c>
    </row>
    <row r="23" spans="1:14" ht="15.95" customHeight="1">
      <c r="B23" s="58"/>
      <c r="C23" s="53"/>
      <c r="D23" s="24">
        <v>1</v>
      </c>
      <c r="E23" s="19">
        <v>0.27352941176470591</v>
      </c>
      <c r="F23" s="20">
        <v>6.7647058823529407E-2</v>
      </c>
      <c r="G23" s="20">
        <v>4.1176470588235294E-2</v>
      </c>
      <c r="H23" s="20">
        <v>8.5294117647058826E-2</v>
      </c>
      <c r="I23" s="20">
        <v>0.2323529411764706</v>
      </c>
      <c r="J23" s="20">
        <v>7.6470588235294124E-2</v>
      </c>
      <c r="K23" s="20">
        <v>6.1764705882352944E-2</v>
      </c>
      <c r="L23" s="20">
        <v>0.25294117647058822</v>
      </c>
      <c r="M23" s="20">
        <v>0.05</v>
      </c>
      <c r="N23" s="20">
        <v>0.45294117647058824</v>
      </c>
    </row>
    <row r="24" spans="1:14" ht="15.95" customHeight="1">
      <c r="B24" s="58"/>
      <c r="C24" s="54" t="s">
        <v>236</v>
      </c>
      <c r="D24" s="21">
        <v>122</v>
      </c>
      <c r="E24" s="22">
        <v>36</v>
      </c>
      <c r="F24" s="23">
        <v>7</v>
      </c>
      <c r="G24" s="23">
        <v>6</v>
      </c>
      <c r="H24" s="23">
        <v>8</v>
      </c>
      <c r="I24" s="23">
        <v>21</v>
      </c>
      <c r="J24" s="23">
        <v>31</v>
      </c>
      <c r="K24" s="23">
        <v>6</v>
      </c>
      <c r="L24" s="23">
        <v>27</v>
      </c>
      <c r="M24" s="23">
        <v>5</v>
      </c>
      <c r="N24" s="23">
        <v>55</v>
      </c>
    </row>
    <row r="25" spans="1:14" ht="15.95" customHeight="1">
      <c r="B25" s="58"/>
      <c r="C25" s="53"/>
      <c r="D25" s="24">
        <v>1</v>
      </c>
      <c r="E25" s="19">
        <v>0.29508196721311475</v>
      </c>
      <c r="F25" s="20">
        <v>5.737704918032787E-2</v>
      </c>
      <c r="G25" s="20">
        <v>4.9180327868852458E-2</v>
      </c>
      <c r="H25" s="20">
        <v>6.5573770491803282E-2</v>
      </c>
      <c r="I25" s="20">
        <v>0.1721311475409836</v>
      </c>
      <c r="J25" s="20">
        <v>0.25409836065573771</v>
      </c>
      <c r="K25" s="20">
        <v>4.9180327868852458E-2</v>
      </c>
      <c r="L25" s="20">
        <v>0.22131147540983606</v>
      </c>
      <c r="M25" s="20">
        <v>4.0983606557377046E-2</v>
      </c>
      <c r="N25" s="20">
        <v>0.45081967213114754</v>
      </c>
    </row>
    <row r="26" spans="1:14" ht="15.95" customHeight="1">
      <c r="B26" s="58"/>
      <c r="C26" s="54" t="s">
        <v>237</v>
      </c>
      <c r="D26" s="21">
        <v>254</v>
      </c>
      <c r="E26" s="22">
        <v>65</v>
      </c>
      <c r="F26" s="23">
        <v>16</v>
      </c>
      <c r="G26" s="23">
        <v>18</v>
      </c>
      <c r="H26" s="23">
        <v>14</v>
      </c>
      <c r="I26" s="23">
        <v>63</v>
      </c>
      <c r="J26" s="23">
        <v>21</v>
      </c>
      <c r="K26" s="23">
        <v>17</v>
      </c>
      <c r="L26" s="23">
        <v>52</v>
      </c>
      <c r="M26" s="23">
        <v>15</v>
      </c>
      <c r="N26" s="23">
        <v>123</v>
      </c>
    </row>
    <row r="27" spans="1:14" ht="15.95" customHeight="1">
      <c r="B27" s="58"/>
      <c r="C27" s="53"/>
      <c r="D27" s="24">
        <v>1</v>
      </c>
      <c r="E27" s="19">
        <v>0.25590551181102361</v>
      </c>
      <c r="F27" s="20">
        <v>6.2992125984251968E-2</v>
      </c>
      <c r="G27" s="20">
        <v>7.0866141732283464E-2</v>
      </c>
      <c r="H27" s="20">
        <v>5.5118110236220472E-2</v>
      </c>
      <c r="I27" s="20">
        <v>0.24803149606299213</v>
      </c>
      <c r="J27" s="20">
        <v>8.2677165354330714E-2</v>
      </c>
      <c r="K27" s="20">
        <v>6.6929133858267723E-2</v>
      </c>
      <c r="L27" s="20">
        <v>0.20472440944881889</v>
      </c>
      <c r="M27" s="20">
        <v>5.905511811023622E-2</v>
      </c>
      <c r="N27" s="20">
        <v>0.48425196850393698</v>
      </c>
    </row>
    <row r="28" spans="1:14" ht="15.95" customHeight="1">
      <c r="B28" s="58"/>
      <c r="C28" s="54" t="s">
        <v>238</v>
      </c>
      <c r="D28" s="21">
        <v>577</v>
      </c>
      <c r="E28" s="22">
        <v>108</v>
      </c>
      <c r="F28" s="23">
        <v>25</v>
      </c>
      <c r="G28" s="23">
        <v>26</v>
      </c>
      <c r="H28" s="23">
        <v>31</v>
      </c>
      <c r="I28" s="23">
        <v>128</v>
      </c>
      <c r="J28" s="23">
        <v>35</v>
      </c>
      <c r="K28" s="23">
        <v>35</v>
      </c>
      <c r="L28" s="23">
        <v>122</v>
      </c>
      <c r="M28" s="23">
        <v>54</v>
      </c>
      <c r="N28" s="23">
        <v>269</v>
      </c>
    </row>
    <row r="29" spans="1:14" ht="15.95" customHeight="1">
      <c r="B29" s="58"/>
      <c r="C29" s="53"/>
      <c r="D29" s="24">
        <v>1</v>
      </c>
      <c r="E29" s="19">
        <v>0.18717504332755633</v>
      </c>
      <c r="F29" s="20">
        <v>4.3327556325823226E-2</v>
      </c>
      <c r="G29" s="20">
        <v>4.5060658578856154E-2</v>
      </c>
      <c r="H29" s="20">
        <v>5.3726169844020795E-2</v>
      </c>
      <c r="I29" s="20">
        <v>0.22183708838821489</v>
      </c>
      <c r="J29" s="20">
        <v>6.0658578856152515E-2</v>
      </c>
      <c r="K29" s="20">
        <v>6.0658578856152515E-2</v>
      </c>
      <c r="L29" s="20">
        <v>0.21143847487001732</v>
      </c>
      <c r="M29" s="20">
        <v>9.3587521663778164E-2</v>
      </c>
      <c r="N29" s="20">
        <v>0.46620450606585789</v>
      </c>
    </row>
    <row r="30" spans="1:14" ht="15.95" customHeight="1">
      <c r="B30" s="58"/>
      <c r="C30" s="54" t="s">
        <v>239</v>
      </c>
      <c r="D30" s="21">
        <v>11334</v>
      </c>
      <c r="E30" s="22">
        <v>1273</v>
      </c>
      <c r="F30" s="23">
        <v>305</v>
      </c>
      <c r="G30" s="23">
        <v>292</v>
      </c>
      <c r="H30" s="23">
        <v>328</v>
      </c>
      <c r="I30" s="23">
        <v>1196</v>
      </c>
      <c r="J30" s="23">
        <v>488</v>
      </c>
      <c r="K30" s="23">
        <v>302</v>
      </c>
      <c r="L30" s="23">
        <v>1819</v>
      </c>
      <c r="M30" s="23">
        <v>1815</v>
      </c>
      <c r="N30" s="23">
        <v>6069</v>
      </c>
    </row>
    <row r="31" spans="1:14" ht="15.95" customHeight="1">
      <c r="B31" s="58"/>
      <c r="C31" s="59"/>
      <c r="D31" s="18">
        <v>1</v>
      </c>
      <c r="E31" s="32">
        <v>0.11231692253396859</v>
      </c>
      <c r="F31" s="33">
        <v>2.6910181754014471E-2</v>
      </c>
      <c r="G31" s="33">
        <v>2.5763190400564673E-2</v>
      </c>
      <c r="H31" s="33">
        <v>2.8939474148579496E-2</v>
      </c>
      <c r="I31" s="33">
        <v>0.10552320451738133</v>
      </c>
      <c r="J31" s="33">
        <v>4.3056290806423154E-2</v>
      </c>
      <c r="K31" s="33">
        <v>2.6645491441679901E-2</v>
      </c>
      <c r="L31" s="33">
        <v>0.16049055937886006</v>
      </c>
      <c r="M31" s="33">
        <v>0.16013763896241398</v>
      </c>
      <c r="N31" s="33">
        <v>0.53546850185283223</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4085" priority="90" rank="1"/>
  </conditionalFormatting>
  <conditionalFormatting sqref="E11:N11">
    <cfRule type="top10" dxfId="4084" priority="89" rank="1"/>
  </conditionalFormatting>
  <conditionalFormatting sqref="E13:N13">
    <cfRule type="top10" dxfId="4083" priority="88" rank="1"/>
  </conditionalFormatting>
  <conditionalFormatting sqref="E15:N15">
    <cfRule type="top10" dxfId="4082" priority="87" rank="1"/>
  </conditionalFormatting>
  <conditionalFormatting sqref="E17:N17">
    <cfRule type="top10" dxfId="4081" priority="86" rank="1"/>
  </conditionalFormatting>
  <conditionalFormatting sqref="E19:N19">
    <cfRule type="top10" dxfId="4080" priority="85" rank="1"/>
  </conditionalFormatting>
  <conditionalFormatting sqref="E21:N21">
    <cfRule type="top10" dxfId="4079" priority="84" rank="1"/>
  </conditionalFormatting>
  <conditionalFormatting sqref="E23:N23">
    <cfRule type="top10" dxfId="4078" priority="83" rank="1"/>
  </conditionalFormatting>
  <conditionalFormatting sqref="E25:N25">
    <cfRule type="top10" dxfId="4077" priority="82" rank="1"/>
  </conditionalFormatting>
  <conditionalFormatting sqref="E27:N27">
    <cfRule type="top10" dxfId="4076" priority="81" rank="1"/>
  </conditionalFormatting>
  <conditionalFormatting sqref="E29:N29">
    <cfRule type="top10" dxfId="4075" priority="80" rank="1"/>
  </conditionalFormatting>
  <conditionalFormatting sqref="E31:N31">
    <cfRule type="top10" dxfId="4074" priority="79" rank="1"/>
  </conditionalFormatting>
  <conditionalFormatting sqref="E33:N33">
    <cfRule type="top10" dxfId="4073" priority="77" rank="1"/>
  </conditionalFormatting>
  <conditionalFormatting sqref="E35:N35">
    <cfRule type="top10" dxfId="4072" priority="76" rank="1"/>
  </conditionalFormatting>
  <conditionalFormatting sqref="E37:N37">
    <cfRule type="top10" dxfId="4071" priority="75" rank="1"/>
  </conditionalFormatting>
  <conditionalFormatting sqref="E39:N39">
    <cfRule type="top10" dxfId="4070" priority="74" rank="1"/>
  </conditionalFormatting>
  <conditionalFormatting sqref="E41:N41">
    <cfRule type="top10" dxfId="4069" priority="73" rank="1"/>
  </conditionalFormatting>
  <conditionalFormatting sqref="E43:N43">
    <cfRule type="top10" dxfId="4068" priority="72" rank="1"/>
  </conditionalFormatting>
  <conditionalFormatting sqref="E45:N45">
    <cfRule type="top10" dxfId="4067" priority="71" rank="1"/>
  </conditionalFormatting>
  <conditionalFormatting sqref="E47:N47">
    <cfRule type="top10" dxfId="4066" priority="70" rank="1"/>
  </conditionalFormatting>
  <conditionalFormatting sqref="E49:N49">
    <cfRule type="top10" dxfId="4065" priority="69" rank="1"/>
  </conditionalFormatting>
  <conditionalFormatting sqref="E51:N51">
    <cfRule type="top10" dxfId="4064" priority="68" rank="1"/>
  </conditionalFormatting>
  <conditionalFormatting sqref="E53:N53">
    <cfRule type="top10" dxfId="4063" priority="67" rank="1"/>
  </conditionalFormatting>
  <conditionalFormatting sqref="E55:N55">
    <cfRule type="top10" dxfId="4062" priority="66" rank="1"/>
  </conditionalFormatting>
  <conditionalFormatting sqref="E57:N57">
    <cfRule type="top10" dxfId="4061" priority="65" rank="1"/>
  </conditionalFormatting>
  <conditionalFormatting sqref="E59:N59">
    <cfRule type="top10" dxfId="4060" priority="64" rank="1"/>
  </conditionalFormatting>
  <conditionalFormatting sqref="E61:N61">
    <cfRule type="top10" dxfId="4059" priority="63" rank="1"/>
  </conditionalFormatting>
  <conditionalFormatting sqref="E63:N63">
    <cfRule type="top10" dxfId="4058" priority="62" rank="1"/>
  </conditionalFormatting>
  <conditionalFormatting sqref="E65:N65">
    <cfRule type="top10" dxfId="4057" priority="61" rank="1"/>
  </conditionalFormatting>
  <conditionalFormatting sqref="E67:N67">
    <cfRule type="top10" dxfId="4056" priority="60" rank="1"/>
  </conditionalFormatting>
  <conditionalFormatting sqref="E69:N69">
    <cfRule type="top10" dxfId="4055" priority="59" rank="1"/>
  </conditionalFormatting>
  <conditionalFormatting sqref="E71:N71">
    <cfRule type="top10" dxfId="4054" priority="58" rank="1"/>
  </conditionalFormatting>
  <conditionalFormatting sqref="E73:N73">
    <cfRule type="top10" dxfId="4053" priority="57" rank="1"/>
  </conditionalFormatting>
  <conditionalFormatting sqref="E75:N75">
    <cfRule type="top10" dxfId="4052" priority="56" rank="1"/>
  </conditionalFormatting>
  <conditionalFormatting sqref="E77:N77">
    <cfRule type="top10" dxfId="4051" priority="55" rank="1"/>
  </conditionalFormatting>
  <conditionalFormatting sqref="E79:N79">
    <cfRule type="top10" dxfId="4050" priority="54" rank="1"/>
  </conditionalFormatting>
  <conditionalFormatting sqref="E81:N81">
    <cfRule type="top10" dxfId="4049" priority="53" rank="1"/>
  </conditionalFormatting>
  <conditionalFormatting sqref="E83:N83">
    <cfRule type="top10" dxfId="4048" priority="52" rank="1"/>
  </conditionalFormatting>
  <conditionalFormatting sqref="E85:N85">
    <cfRule type="top10" dxfId="4047" priority="51" rank="1"/>
  </conditionalFormatting>
  <conditionalFormatting sqref="E87:N87">
    <cfRule type="top10" dxfId="4046" priority="50" rank="1"/>
  </conditionalFormatting>
  <conditionalFormatting sqref="E89:N89">
    <cfRule type="top10" dxfId="4045" priority="49" rank="1"/>
  </conditionalFormatting>
  <conditionalFormatting sqref="E91:N91">
    <cfRule type="top10" dxfId="4044" priority="48" rank="1"/>
  </conditionalFormatting>
  <conditionalFormatting sqref="E93:N93">
    <cfRule type="top10" dxfId="4043" priority="47" rank="1"/>
  </conditionalFormatting>
  <conditionalFormatting sqref="E95:N95">
    <cfRule type="top10" dxfId="4042" priority="46" rank="1"/>
  </conditionalFormatting>
  <conditionalFormatting sqref="E97:N97">
    <cfRule type="top10" dxfId="4041" priority="45" rank="1"/>
  </conditionalFormatting>
  <conditionalFormatting sqref="E99:N99">
    <cfRule type="top10" dxfId="4040" priority="44" rank="1"/>
  </conditionalFormatting>
  <conditionalFormatting sqref="E101:N101">
    <cfRule type="top10" dxfId="4039" priority="43" rank="1"/>
  </conditionalFormatting>
  <conditionalFormatting sqref="E103:N103">
    <cfRule type="top10" dxfId="4038" priority="42" rank="1"/>
  </conditionalFormatting>
  <conditionalFormatting sqref="E105:N105">
    <cfRule type="top10" dxfId="4037" priority="41" rank="1"/>
  </conditionalFormatting>
  <conditionalFormatting sqref="E107:N107">
    <cfRule type="top10" dxfId="4036" priority="40" rank="1"/>
  </conditionalFormatting>
  <conditionalFormatting sqref="E109:N109">
    <cfRule type="top10" dxfId="4035" priority="39" rank="1"/>
  </conditionalFormatting>
  <conditionalFormatting sqref="E111:N111">
    <cfRule type="top10" dxfId="4034" priority="38" rank="1"/>
  </conditionalFormatting>
  <conditionalFormatting sqref="E113:N113">
    <cfRule type="top10" dxfId="4033" priority="37" rank="1"/>
  </conditionalFormatting>
  <conditionalFormatting sqref="E115:N115">
    <cfRule type="top10" dxfId="4032" priority="36" rank="1"/>
  </conditionalFormatting>
  <conditionalFormatting sqref="E117:N117">
    <cfRule type="top10" dxfId="4031" priority="35" rank="1"/>
  </conditionalFormatting>
  <conditionalFormatting sqref="E119:N119">
    <cfRule type="top10" dxfId="4030" priority="34" rank="1"/>
  </conditionalFormatting>
  <conditionalFormatting sqref="E121:N121">
    <cfRule type="top10" dxfId="4029" priority="33" rank="1"/>
  </conditionalFormatting>
  <conditionalFormatting sqref="E123:N123">
    <cfRule type="top10" dxfId="4028" priority="32" rank="1"/>
  </conditionalFormatting>
  <conditionalFormatting sqref="E125:N125">
    <cfRule type="top10" dxfId="4027" priority="31" rank="1"/>
  </conditionalFormatting>
  <conditionalFormatting sqref="E127:N127">
    <cfRule type="top10" dxfId="4026" priority="30" rank="1"/>
  </conditionalFormatting>
  <conditionalFormatting sqref="E129:N129">
    <cfRule type="top10" dxfId="4025" priority="29" rank="1"/>
  </conditionalFormatting>
  <conditionalFormatting sqref="E131:N131">
    <cfRule type="top10" dxfId="4024" priority="28" rank="1"/>
  </conditionalFormatting>
  <conditionalFormatting sqref="E133:N133">
    <cfRule type="top10" dxfId="4023" priority="27" rank="1"/>
  </conditionalFormatting>
  <conditionalFormatting sqref="E135:N135">
    <cfRule type="top10" dxfId="4022" priority="26" rank="1"/>
  </conditionalFormatting>
  <conditionalFormatting sqref="E137:N137">
    <cfRule type="top10" dxfId="4021" priority="25" rank="1"/>
  </conditionalFormatting>
  <conditionalFormatting sqref="E139:N139">
    <cfRule type="top10" dxfId="4020" priority="24" rank="1"/>
  </conditionalFormatting>
  <conditionalFormatting sqref="E141:N141">
    <cfRule type="top10" dxfId="4019" priority="23" rank="1"/>
  </conditionalFormatting>
  <conditionalFormatting sqref="E143:N143">
    <cfRule type="top10" dxfId="4018" priority="22" rank="1"/>
  </conditionalFormatting>
  <conditionalFormatting sqref="E145:N145">
    <cfRule type="top10" dxfId="4017" priority="21" rank="1"/>
  </conditionalFormatting>
  <conditionalFormatting sqref="E147:N147">
    <cfRule type="top10" dxfId="4016" priority="20" rank="1"/>
  </conditionalFormatting>
  <conditionalFormatting sqref="E149:N149">
    <cfRule type="top10" dxfId="4015" priority="19" rank="1"/>
  </conditionalFormatting>
  <conditionalFormatting sqref="E151:N151">
    <cfRule type="top10" dxfId="4014" priority="18" rank="1"/>
  </conditionalFormatting>
  <conditionalFormatting sqref="E153:N153">
    <cfRule type="top10" dxfId="4013" priority="17" rank="1"/>
  </conditionalFormatting>
  <conditionalFormatting sqref="E155:N155">
    <cfRule type="top10" dxfId="4012" priority="16" rank="1"/>
  </conditionalFormatting>
  <conditionalFormatting sqref="E157:N157">
    <cfRule type="top10" dxfId="4011" priority="15" rank="1"/>
  </conditionalFormatting>
  <conditionalFormatting sqref="E159:N159">
    <cfRule type="top10" dxfId="4010" priority="14" rank="1"/>
  </conditionalFormatting>
  <conditionalFormatting sqref="E161:N161">
    <cfRule type="top10" dxfId="4009" priority="13" rank="1"/>
  </conditionalFormatting>
  <conditionalFormatting sqref="E163:N163">
    <cfRule type="top10" dxfId="4008" priority="12" rank="1"/>
  </conditionalFormatting>
  <conditionalFormatting sqref="E165:N165">
    <cfRule type="top10" dxfId="4007" priority="11" rank="1"/>
  </conditionalFormatting>
  <conditionalFormatting sqref="E167:N167">
    <cfRule type="top10" dxfId="4006" priority="10" rank="1"/>
  </conditionalFormatting>
  <conditionalFormatting sqref="E169:N169">
    <cfRule type="top10" dxfId="4005" priority="9" rank="1"/>
  </conditionalFormatting>
  <conditionalFormatting sqref="E171:N171">
    <cfRule type="top10" dxfId="4004" priority="8" rank="1"/>
  </conditionalFormatting>
  <conditionalFormatting sqref="E173:N173">
    <cfRule type="top10" dxfId="4003" priority="7" rank="1"/>
  </conditionalFormatting>
  <conditionalFormatting sqref="E175:N175">
    <cfRule type="top10" dxfId="4002" priority="6" rank="1"/>
  </conditionalFormatting>
  <conditionalFormatting sqref="E177:N177">
    <cfRule type="top10" dxfId="4001" priority="5" rank="1"/>
  </conditionalFormatting>
  <conditionalFormatting sqref="E179:N179">
    <cfRule type="top10" dxfId="4000" priority="4" rank="1"/>
  </conditionalFormatting>
  <conditionalFormatting sqref="E181:N181">
    <cfRule type="top10" dxfId="3999" priority="3" rank="1"/>
  </conditionalFormatting>
  <conditionalFormatting sqref="E183:N183">
    <cfRule type="top10" dxfId="3998" priority="2" rank="1"/>
  </conditionalFormatting>
  <conditionalFormatting sqref="E185:N185">
    <cfRule type="top10" dxfId="399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318</v>
      </c>
    </row>
    <row r="3" spans="1:14" ht="15" customHeight="1">
      <c r="B3" s="4"/>
    </row>
    <row r="4" spans="1:14" ht="15" customHeight="1">
      <c r="B4" s="4" t="s">
        <v>54</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4322</v>
      </c>
      <c r="F8" s="17">
        <v>994</v>
      </c>
      <c r="G8" s="17">
        <v>855</v>
      </c>
      <c r="H8" s="17">
        <v>2123</v>
      </c>
      <c r="I8" s="17">
        <v>5341</v>
      </c>
      <c r="J8" s="17">
        <v>1270</v>
      </c>
      <c r="K8" s="17">
        <v>1102</v>
      </c>
      <c r="L8" s="17">
        <v>4438</v>
      </c>
      <c r="M8" s="17">
        <v>1662</v>
      </c>
      <c r="N8" s="17">
        <v>6547</v>
      </c>
    </row>
    <row r="9" spans="1:14" ht="15.95" customHeight="1">
      <c r="B9" s="50"/>
      <c r="C9" s="51"/>
      <c r="D9" s="18">
        <v>1</v>
      </c>
      <c r="E9" s="32">
        <v>0.26748359945537814</v>
      </c>
      <c r="F9" s="33">
        <v>6.1517514543879194E-2</v>
      </c>
      <c r="G9" s="33">
        <v>5.2914964723356848E-2</v>
      </c>
      <c r="H9" s="33">
        <v>0.13139002351776211</v>
      </c>
      <c r="I9" s="33">
        <v>0.33054833518999877</v>
      </c>
      <c r="J9" s="33">
        <v>7.8598836489664564E-2</v>
      </c>
      <c r="K9" s="33">
        <v>6.8201510087882167E-2</v>
      </c>
      <c r="L9" s="33">
        <v>0.27466270578041835</v>
      </c>
      <c r="M9" s="33">
        <v>0.10285926476049016</v>
      </c>
      <c r="N9" s="33">
        <v>0.40518628543136526</v>
      </c>
    </row>
    <row r="10" spans="1:14" ht="15.95" customHeight="1">
      <c r="B10" s="57" t="s">
        <v>486</v>
      </c>
      <c r="C10" s="52" t="s">
        <v>229</v>
      </c>
      <c r="D10" s="34">
        <v>1262</v>
      </c>
      <c r="E10" s="35">
        <v>430</v>
      </c>
      <c r="F10" s="36">
        <v>120</v>
      </c>
      <c r="G10" s="36">
        <v>92</v>
      </c>
      <c r="H10" s="36">
        <v>189</v>
      </c>
      <c r="I10" s="36">
        <v>468</v>
      </c>
      <c r="J10" s="36">
        <v>124</v>
      </c>
      <c r="K10" s="36">
        <v>98</v>
      </c>
      <c r="L10" s="36">
        <v>388</v>
      </c>
      <c r="M10" s="36">
        <v>85</v>
      </c>
      <c r="N10" s="36">
        <v>495</v>
      </c>
    </row>
    <row r="11" spans="1:14" ht="15.95" customHeight="1">
      <c r="B11" s="58"/>
      <c r="C11" s="53"/>
      <c r="D11" s="18">
        <v>1</v>
      </c>
      <c r="E11" s="19">
        <v>0.34072900158478603</v>
      </c>
      <c r="F11" s="20">
        <v>9.5087163232963554E-2</v>
      </c>
      <c r="G11" s="20">
        <v>7.2900158478605384E-2</v>
      </c>
      <c r="H11" s="20">
        <v>0.14976228209191758</v>
      </c>
      <c r="I11" s="20">
        <v>0.37083993660855785</v>
      </c>
      <c r="J11" s="20">
        <v>9.8256735340728998E-2</v>
      </c>
      <c r="K11" s="20">
        <v>7.7654516640253565E-2</v>
      </c>
      <c r="L11" s="20">
        <v>0.30744849445324879</v>
      </c>
      <c r="M11" s="20">
        <v>6.7353407290015849E-2</v>
      </c>
      <c r="N11" s="20">
        <v>0.39223454833597465</v>
      </c>
    </row>
    <row r="12" spans="1:14" ht="15.95" customHeight="1">
      <c r="B12" s="58"/>
      <c r="C12" s="54" t="s">
        <v>230</v>
      </c>
      <c r="D12" s="21">
        <v>810</v>
      </c>
      <c r="E12" s="22">
        <v>300</v>
      </c>
      <c r="F12" s="23">
        <v>70</v>
      </c>
      <c r="G12" s="23">
        <v>54</v>
      </c>
      <c r="H12" s="23">
        <v>128</v>
      </c>
      <c r="I12" s="23">
        <v>331</v>
      </c>
      <c r="J12" s="23">
        <v>84</v>
      </c>
      <c r="K12" s="23">
        <v>74</v>
      </c>
      <c r="L12" s="23">
        <v>236</v>
      </c>
      <c r="M12" s="23">
        <v>50</v>
      </c>
      <c r="N12" s="23">
        <v>289</v>
      </c>
    </row>
    <row r="13" spans="1:14" ht="15.95" customHeight="1">
      <c r="B13" s="58"/>
      <c r="C13" s="53"/>
      <c r="D13" s="24">
        <v>1</v>
      </c>
      <c r="E13" s="19">
        <v>0.37037037037037035</v>
      </c>
      <c r="F13" s="20">
        <v>8.6419753086419748E-2</v>
      </c>
      <c r="G13" s="20">
        <v>6.6666666666666666E-2</v>
      </c>
      <c r="H13" s="20">
        <v>0.15802469135802469</v>
      </c>
      <c r="I13" s="20">
        <v>0.40864197530864199</v>
      </c>
      <c r="J13" s="20">
        <v>0.1037037037037037</v>
      </c>
      <c r="K13" s="20">
        <v>9.1358024691358022E-2</v>
      </c>
      <c r="L13" s="20">
        <v>0.29135802469135802</v>
      </c>
      <c r="M13" s="20">
        <v>6.1728395061728392E-2</v>
      </c>
      <c r="N13" s="20">
        <v>0.35679012345679012</v>
      </c>
    </row>
    <row r="14" spans="1:14" ht="15.95" customHeight="1">
      <c r="B14" s="58"/>
      <c r="C14" s="54" t="s">
        <v>231</v>
      </c>
      <c r="D14" s="21">
        <v>756</v>
      </c>
      <c r="E14" s="22">
        <v>287</v>
      </c>
      <c r="F14" s="23">
        <v>91</v>
      </c>
      <c r="G14" s="23">
        <v>64</v>
      </c>
      <c r="H14" s="23">
        <v>138</v>
      </c>
      <c r="I14" s="23">
        <v>298</v>
      </c>
      <c r="J14" s="23">
        <v>77</v>
      </c>
      <c r="K14" s="23">
        <v>66</v>
      </c>
      <c r="L14" s="23">
        <v>240</v>
      </c>
      <c r="M14" s="23">
        <v>49</v>
      </c>
      <c r="N14" s="23">
        <v>289</v>
      </c>
    </row>
    <row r="15" spans="1:14" ht="15.95" customHeight="1">
      <c r="B15" s="58"/>
      <c r="C15" s="53"/>
      <c r="D15" s="24">
        <v>1</v>
      </c>
      <c r="E15" s="19">
        <v>0.37962962962962965</v>
      </c>
      <c r="F15" s="20">
        <v>0.12037037037037036</v>
      </c>
      <c r="G15" s="20">
        <v>8.4656084656084651E-2</v>
      </c>
      <c r="H15" s="20">
        <v>0.18253968253968253</v>
      </c>
      <c r="I15" s="20">
        <v>0.39417989417989419</v>
      </c>
      <c r="J15" s="20">
        <v>0.10185185185185185</v>
      </c>
      <c r="K15" s="20">
        <v>8.7301587301587297E-2</v>
      </c>
      <c r="L15" s="20">
        <v>0.31746031746031744</v>
      </c>
      <c r="M15" s="20">
        <v>6.4814814814814811E-2</v>
      </c>
      <c r="N15" s="20">
        <v>0.38227513227513227</v>
      </c>
    </row>
    <row r="16" spans="1:14" ht="15.95" customHeight="1">
      <c r="B16" s="58"/>
      <c r="C16" s="54" t="s">
        <v>232</v>
      </c>
      <c r="D16" s="21">
        <v>176</v>
      </c>
      <c r="E16" s="22">
        <v>47</v>
      </c>
      <c r="F16" s="23">
        <v>20</v>
      </c>
      <c r="G16" s="23">
        <v>17</v>
      </c>
      <c r="H16" s="23">
        <v>21</v>
      </c>
      <c r="I16" s="23">
        <v>58</v>
      </c>
      <c r="J16" s="23">
        <v>14</v>
      </c>
      <c r="K16" s="23">
        <v>17</v>
      </c>
      <c r="L16" s="23">
        <v>44</v>
      </c>
      <c r="M16" s="23">
        <v>12</v>
      </c>
      <c r="N16" s="23">
        <v>90</v>
      </c>
    </row>
    <row r="17" spans="1:14" ht="15.95" customHeight="1">
      <c r="B17" s="58"/>
      <c r="C17" s="53"/>
      <c r="D17" s="24">
        <v>1</v>
      </c>
      <c r="E17" s="19">
        <v>0.26704545454545453</v>
      </c>
      <c r="F17" s="20">
        <v>0.11363636363636363</v>
      </c>
      <c r="G17" s="20">
        <v>9.6590909090909088E-2</v>
      </c>
      <c r="H17" s="20">
        <v>0.11931818181818182</v>
      </c>
      <c r="I17" s="20">
        <v>0.32954545454545453</v>
      </c>
      <c r="J17" s="20">
        <v>7.9545454545454544E-2</v>
      </c>
      <c r="K17" s="20">
        <v>9.6590909090909088E-2</v>
      </c>
      <c r="L17" s="20">
        <v>0.25</v>
      </c>
      <c r="M17" s="20">
        <v>6.8181818181818177E-2</v>
      </c>
      <c r="N17" s="20">
        <v>0.51136363636363635</v>
      </c>
    </row>
    <row r="18" spans="1:14" ht="15.95" customHeight="1">
      <c r="B18" s="58"/>
      <c r="C18" s="55" t="s">
        <v>233</v>
      </c>
      <c r="D18" s="21">
        <v>327</v>
      </c>
      <c r="E18" s="22">
        <v>135</v>
      </c>
      <c r="F18" s="23">
        <v>53</v>
      </c>
      <c r="G18" s="23">
        <v>34</v>
      </c>
      <c r="H18" s="23">
        <v>63</v>
      </c>
      <c r="I18" s="23">
        <v>133</v>
      </c>
      <c r="J18" s="23">
        <v>48</v>
      </c>
      <c r="K18" s="23">
        <v>48</v>
      </c>
      <c r="L18" s="23">
        <v>112</v>
      </c>
      <c r="M18" s="23">
        <v>24</v>
      </c>
      <c r="N18" s="23">
        <v>113</v>
      </c>
    </row>
    <row r="19" spans="1:14" ht="15.95" customHeight="1">
      <c r="B19" s="58"/>
      <c r="C19" s="62"/>
      <c r="D19" s="24">
        <v>1</v>
      </c>
      <c r="E19" s="19">
        <v>0.41284403669724773</v>
      </c>
      <c r="F19" s="20">
        <v>0.1620795107033639</v>
      </c>
      <c r="G19" s="20">
        <v>0.10397553516819572</v>
      </c>
      <c r="H19" s="20">
        <v>0.19266055045871561</v>
      </c>
      <c r="I19" s="20">
        <v>0.40672782874617736</v>
      </c>
      <c r="J19" s="20">
        <v>0.14678899082568808</v>
      </c>
      <c r="K19" s="20">
        <v>0.14678899082568808</v>
      </c>
      <c r="L19" s="20">
        <v>0.34250764525993882</v>
      </c>
      <c r="M19" s="20">
        <v>7.3394495412844041E-2</v>
      </c>
      <c r="N19" s="20">
        <v>0.34556574923547401</v>
      </c>
    </row>
    <row r="20" spans="1:14" ht="15.95" customHeight="1">
      <c r="B20" s="58"/>
      <c r="C20" s="55" t="s">
        <v>234</v>
      </c>
      <c r="D20" s="21">
        <v>240</v>
      </c>
      <c r="E20" s="22">
        <v>112</v>
      </c>
      <c r="F20" s="23">
        <v>33</v>
      </c>
      <c r="G20" s="23">
        <v>30</v>
      </c>
      <c r="H20" s="23">
        <v>50</v>
      </c>
      <c r="I20" s="23">
        <v>112</v>
      </c>
      <c r="J20" s="23">
        <v>35</v>
      </c>
      <c r="K20" s="23">
        <v>38</v>
      </c>
      <c r="L20" s="23">
        <v>80</v>
      </c>
      <c r="M20" s="23">
        <v>18</v>
      </c>
      <c r="N20" s="23">
        <v>73</v>
      </c>
    </row>
    <row r="21" spans="1:14" ht="15.95" customHeight="1">
      <c r="B21" s="58"/>
      <c r="C21" s="62"/>
      <c r="D21" s="24">
        <v>1</v>
      </c>
      <c r="E21" s="19">
        <v>0.46666666666666667</v>
      </c>
      <c r="F21" s="20">
        <v>0.13750000000000001</v>
      </c>
      <c r="G21" s="20">
        <v>0.125</v>
      </c>
      <c r="H21" s="20">
        <v>0.20833333333333334</v>
      </c>
      <c r="I21" s="20">
        <v>0.46666666666666667</v>
      </c>
      <c r="J21" s="20">
        <v>0.14583333333333334</v>
      </c>
      <c r="K21" s="20">
        <v>0.15833333333333333</v>
      </c>
      <c r="L21" s="20">
        <v>0.33333333333333331</v>
      </c>
      <c r="M21" s="20">
        <v>7.4999999999999997E-2</v>
      </c>
      <c r="N21" s="20">
        <v>0.30416666666666664</v>
      </c>
    </row>
    <row r="22" spans="1:14" ht="15.95" customHeight="1">
      <c r="B22" s="58"/>
      <c r="C22" s="54" t="s">
        <v>235</v>
      </c>
      <c r="D22" s="21">
        <v>340</v>
      </c>
      <c r="E22" s="22">
        <v>167</v>
      </c>
      <c r="F22" s="23">
        <v>38</v>
      </c>
      <c r="G22" s="23">
        <v>29</v>
      </c>
      <c r="H22" s="23">
        <v>70</v>
      </c>
      <c r="I22" s="23">
        <v>146</v>
      </c>
      <c r="J22" s="23">
        <v>44</v>
      </c>
      <c r="K22" s="23">
        <v>34</v>
      </c>
      <c r="L22" s="23">
        <v>112</v>
      </c>
      <c r="M22" s="23">
        <v>22</v>
      </c>
      <c r="N22" s="23">
        <v>108</v>
      </c>
    </row>
    <row r="23" spans="1:14" ht="15.95" customHeight="1">
      <c r="B23" s="58"/>
      <c r="C23" s="53"/>
      <c r="D23" s="24">
        <v>1</v>
      </c>
      <c r="E23" s="19">
        <v>0.49117647058823527</v>
      </c>
      <c r="F23" s="20">
        <v>0.11176470588235295</v>
      </c>
      <c r="G23" s="20">
        <v>8.5294117647058826E-2</v>
      </c>
      <c r="H23" s="20">
        <v>0.20588235294117646</v>
      </c>
      <c r="I23" s="20">
        <v>0.42941176470588233</v>
      </c>
      <c r="J23" s="20">
        <v>0.12941176470588237</v>
      </c>
      <c r="K23" s="20">
        <v>0.1</v>
      </c>
      <c r="L23" s="20">
        <v>0.32941176470588235</v>
      </c>
      <c r="M23" s="20">
        <v>6.4705882352941183E-2</v>
      </c>
      <c r="N23" s="20">
        <v>0.31764705882352939</v>
      </c>
    </row>
    <row r="24" spans="1:14" ht="15.95" customHeight="1">
      <c r="B24" s="58"/>
      <c r="C24" s="54" t="s">
        <v>236</v>
      </c>
      <c r="D24" s="21">
        <v>122</v>
      </c>
      <c r="E24" s="22">
        <v>49</v>
      </c>
      <c r="F24" s="23">
        <v>10</v>
      </c>
      <c r="G24" s="23">
        <v>7</v>
      </c>
      <c r="H24" s="23">
        <v>20</v>
      </c>
      <c r="I24" s="23">
        <v>38</v>
      </c>
      <c r="J24" s="23">
        <v>26</v>
      </c>
      <c r="K24" s="23">
        <v>10</v>
      </c>
      <c r="L24" s="23">
        <v>28</v>
      </c>
      <c r="M24" s="23">
        <v>6</v>
      </c>
      <c r="N24" s="23">
        <v>54</v>
      </c>
    </row>
    <row r="25" spans="1:14" ht="15.95" customHeight="1">
      <c r="B25" s="58"/>
      <c r="C25" s="53"/>
      <c r="D25" s="24">
        <v>1</v>
      </c>
      <c r="E25" s="19">
        <v>0.40163934426229508</v>
      </c>
      <c r="F25" s="20">
        <v>8.1967213114754092E-2</v>
      </c>
      <c r="G25" s="20">
        <v>5.737704918032787E-2</v>
      </c>
      <c r="H25" s="20">
        <v>0.16393442622950818</v>
      </c>
      <c r="I25" s="20">
        <v>0.31147540983606559</v>
      </c>
      <c r="J25" s="20">
        <v>0.21311475409836064</v>
      </c>
      <c r="K25" s="20">
        <v>8.1967213114754092E-2</v>
      </c>
      <c r="L25" s="20">
        <v>0.22950819672131148</v>
      </c>
      <c r="M25" s="20">
        <v>4.9180327868852458E-2</v>
      </c>
      <c r="N25" s="20">
        <v>0.44262295081967212</v>
      </c>
    </row>
    <row r="26" spans="1:14" ht="15.95" customHeight="1">
      <c r="B26" s="58"/>
      <c r="C26" s="54" t="s">
        <v>237</v>
      </c>
      <c r="D26" s="21">
        <v>254</v>
      </c>
      <c r="E26" s="22">
        <v>89</v>
      </c>
      <c r="F26" s="23">
        <v>23</v>
      </c>
      <c r="G26" s="23">
        <v>22</v>
      </c>
      <c r="H26" s="23">
        <v>37</v>
      </c>
      <c r="I26" s="23">
        <v>96</v>
      </c>
      <c r="J26" s="23">
        <v>32</v>
      </c>
      <c r="K26" s="23">
        <v>28</v>
      </c>
      <c r="L26" s="23">
        <v>73</v>
      </c>
      <c r="M26" s="23">
        <v>22</v>
      </c>
      <c r="N26" s="23">
        <v>105</v>
      </c>
    </row>
    <row r="27" spans="1:14" ht="15.95" customHeight="1">
      <c r="B27" s="58"/>
      <c r="C27" s="53"/>
      <c r="D27" s="24">
        <v>1</v>
      </c>
      <c r="E27" s="19">
        <v>0.35039370078740156</v>
      </c>
      <c r="F27" s="20">
        <v>9.055118110236221E-2</v>
      </c>
      <c r="G27" s="20">
        <v>8.6614173228346455E-2</v>
      </c>
      <c r="H27" s="20">
        <v>0.14566929133858267</v>
      </c>
      <c r="I27" s="20">
        <v>0.37795275590551181</v>
      </c>
      <c r="J27" s="20">
        <v>0.12598425196850394</v>
      </c>
      <c r="K27" s="20">
        <v>0.11023622047244094</v>
      </c>
      <c r="L27" s="20">
        <v>0.2874015748031496</v>
      </c>
      <c r="M27" s="20">
        <v>8.6614173228346455E-2</v>
      </c>
      <c r="N27" s="20">
        <v>0.41338582677165353</v>
      </c>
    </row>
    <row r="28" spans="1:14" ht="15.95" customHeight="1">
      <c r="B28" s="58"/>
      <c r="C28" s="54" t="s">
        <v>238</v>
      </c>
      <c r="D28" s="21">
        <v>577</v>
      </c>
      <c r="E28" s="22">
        <v>218</v>
      </c>
      <c r="F28" s="23">
        <v>43</v>
      </c>
      <c r="G28" s="23">
        <v>36</v>
      </c>
      <c r="H28" s="23">
        <v>92</v>
      </c>
      <c r="I28" s="23">
        <v>246</v>
      </c>
      <c r="J28" s="23">
        <v>67</v>
      </c>
      <c r="K28" s="23">
        <v>60</v>
      </c>
      <c r="L28" s="23">
        <v>190</v>
      </c>
      <c r="M28" s="23">
        <v>41</v>
      </c>
      <c r="N28" s="23">
        <v>189</v>
      </c>
    </row>
    <row r="29" spans="1:14" ht="15.95" customHeight="1">
      <c r="B29" s="58"/>
      <c r="C29" s="53"/>
      <c r="D29" s="24">
        <v>1</v>
      </c>
      <c r="E29" s="19">
        <v>0.37781629116117849</v>
      </c>
      <c r="F29" s="20">
        <v>7.452339688041594E-2</v>
      </c>
      <c r="G29" s="20">
        <v>6.2391681109185443E-2</v>
      </c>
      <c r="H29" s="20">
        <v>0.15944540727902945</v>
      </c>
      <c r="I29" s="20">
        <v>0.42634315424610053</v>
      </c>
      <c r="J29" s="20">
        <v>0.11611785095320624</v>
      </c>
      <c r="K29" s="20">
        <v>0.10398613518197573</v>
      </c>
      <c r="L29" s="20">
        <v>0.3292894280762565</v>
      </c>
      <c r="M29" s="20">
        <v>7.1057192374350084E-2</v>
      </c>
      <c r="N29" s="20">
        <v>0.32755632582322358</v>
      </c>
    </row>
    <row r="30" spans="1:14" ht="15.95" customHeight="1">
      <c r="B30" s="58"/>
      <c r="C30" s="54" t="s">
        <v>239</v>
      </c>
      <c r="D30" s="21">
        <v>11334</v>
      </c>
      <c r="E30" s="22">
        <v>3190</v>
      </c>
      <c r="F30" s="23">
        <v>711</v>
      </c>
      <c r="G30" s="23">
        <v>629</v>
      </c>
      <c r="H30" s="23">
        <v>1629</v>
      </c>
      <c r="I30" s="23">
        <v>4147</v>
      </c>
      <c r="J30" s="23">
        <v>937</v>
      </c>
      <c r="K30" s="23">
        <v>834</v>
      </c>
      <c r="L30" s="23">
        <v>3437</v>
      </c>
      <c r="M30" s="23">
        <v>1391</v>
      </c>
      <c r="N30" s="23">
        <v>3862</v>
      </c>
    </row>
    <row r="31" spans="1:14" ht="15.95" customHeight="1">
      <c r="B31" s="58"/>
      <c r="C31" s="59"/>
      <c r="D31" s="18">
        <v>1</v>
      </c>
      <c r="E31" s="32">
        <v>0.28145403211575792</v>
      </c>
      <c r="F31" s="33">
        <v>6.2731604023292753E-2</v>
      </c>
      <c r="G31" s="33">
        <v>5.549673548614787E-2</v>
      </c>
      <c r="H31" s="33">
        <v>0.14372683959767071</v>
      </c>
      <c r="I31" s="33">
        <v>0.36589024175048529</v>
      </c>
      <c r="J31" s="33">
        <v>8.2671607552496917E-2</v>
      </c>
      <c r="K31" s="33">
        <v>7.358390682901006E-2</v>
      </c>
      <c r="L31" s="33">
        <v>0.30324686783130406</v>
      </c>
      <c r="M31" s="33">
        <v>0.12272807481912829</v>
      </c>
      <c r="N31" s="33">
        <v>0.34074466207870124</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996" priority="90" rank="1"/>
  </conditionalFormatting>
  <conditionalFormatting sqref="E11:N11">
    <cfRule type="top10" dxfId="3995" priority="89" rank="1"/>
  </conditionalFormatting>
  <conditionalFormatting sqref="E13:N13">
    <cfRule type="top10" dxfId="3994" priority="88" rank="1"/>
  </conditionalFormatting>
  <conditionalFormatting sqref="E15:N15">
    <cfRule type="top10" dxfId="3993" priority="87" rank="1"/>
  </conditionalFormatting>
  <conditionalFormatting sqref="E17:N17">
    <cfRule type="top10" dxfId="3992" priority="86" rank="1"/>
  </conditionalFormatting>
  <conditionalFormatting sqref="E19:N19">
    <cfRule type="top10" dxfId="3991" priority="85" rank="1"/>
  </conditionalFormatting>
  <conditionalFormatting sqref="E21:N21">
    <cfRule type="top10" dxfId="3990" priority="84" rank="1"/>
  </conditionalFormatting>
  <conditionalFormatting sqref="E23:N23">
    <cfRule type="top10" dxfId="3989" priority="83" rank="1"/>
  </conditionalFormatting>
  <conditionalFormatting sqref="E25:N25">
    <cfRule type="top10" dxfId="3988" priority="82" rank="1"/>
  </conditionalFormatting>
  <conditionalFormatting sqref="E27:N27">
    <cfRule type="top10" dxfId="3987" priority="81" rank="1"/>
  </conditionalFormatting>
  <conditionalFormatting sqref="E29:N29">
    <cfRule type="top10" dxfId="3986" priority="80" rank="1"/>
  </conditionalFormatting>
  <conditionalFormatting sqref="E31:N31">
    <cfRule type="top10" dxfId="3985" priority="79" rank="1"/>
  </conditionalFormatting>
  <conditionalFormatting sqref="E33:N33">
    <cfRule type="top10" dxfId="3984" priority="77" rank="1"/>
  </conditionalFormatting>
  <conditionalFormatting sqref="E35:N35">
    <cfRule type="top10" dxfId="3983" priority="76" rank="1"/>
  </conditionalFormatting>
  <conditionalFormatting sqref="E37:N37">
    <cfRule type="top10" dxfId="3982" priority="75" rank="1"/>
  </conditionalFormatting>
  <conditionalFormatting sqref="E39:N39">
    <cfRule type="top10" dxfId="3981" priority="74" rank="1"/>
  </conditionalFormatting>
  <conditionalFormatting sqref="E41:N41">
    <cfRule type="top10" dxfId="3980" priority="73" rank="1"/>
  </conditionalFormatting>
  <conditionalFormatting sqref="E43:N43">
    <cfRule type="top10" dxfId="3979" priority="72" rank="1"/>
  </conditionalFormatting>
  <conditionalFormatting sqref="E45:N45">
    <cfRule type="top10" dxfId="3978" priority="71" rank="1"/>
  </conditionalFormatting>
  <conditionalFormatting sqref="E47:N47">
    <cfRule type="top10" dxfId="3977" priority="70" rank="1"/>
  </conditionalFormatting>
  <conditionalFormatting sqref="E49:N49">
    <cfRule type="top10" dxfId="3976" priority="69" rank="1"/>
  </conditionalFormatting>
  <conditionalFormatting sqref="E51:N51">
    <cfRule type="top10" dxfId="3975" priority="68" rank="1"/>
  </conditionalFormatting>
  <conditionalFormatting sqref="E53:N53">
    <cfRule type="top10" dxfId="3974" priority="67" rank="1"/>
  </conditionalFormatting>
  <conditionalFormatting sqref="E55:N55">
    <cfRule type="top10" dxfId="3973" priority="66" rank="1"/>
  </conditionalFormatting>
  <conditionalFormatting sqref="E57:N57">
    <cfRule type="top10" dxfId="3972" priority="65" rank="1"/>
  </conditionalFormatting>
  <conditionalFormatting sqref="E59:N59">
    <cfRule type="top10" dxfId="3971" priority="64" rank="1"/>
  </conditionalFormatting>
  <conditionalFormatting sqref="E61:N61">
    <cfRule type="top10" dxfId="3970" priority="63" rank="1"/>
  </conditionalFormatting>
  <conditionalFormatting sqref="E63:N63">
    <cfRule type="top10" dxfId="3969" priority="62" rank="1"/>
  </conditionalFormatting>
  <conditionalFormatting sqref="E65:N65">
    <cfRule type="top10" dxfId="3968" priority="61" rank="1"/>
  </conditionalFormatting>
  <conditionalFormatting sqref="E67:N67">
    <cfRule type="top10" dxfId="3967" priority="60" rank="1"/>
  </conditionalFormatting>
  <conditionalFormatting sqref="E69:N69">
    <cfRule type="top10" dxfId="3966" priority="59" rank="1"/>
  </conditionalFormatting>
  <conditionalFormatting sqref="E71:N71">
    <cfRule type="top10" dxfId="3965" priority="58" rank="1"/>
  </conditionalFormatting>
  <conditionalFormatting sqref="E73:N73">
    <cfRule type="top10" dxfId="3964" priority="57" rank="1"/>
  </conditionalFormatting>
  <conditionalFormatting sqref="E75:N75">
    <cfRule type="top10" dxfId="3963" priority="56" rank="1"/>
  </conditionalFormatting>
  <conditionalFormatting sqref="E77:N77">
    <cfRule type="top10" dxfId="3962" priority="55" rank="1"/>
  </conditionalFormatting>
  <conditionalFormatting sqref="E79:N79">
    <cfRule type="top10" dxfId="3961" priority="54" rank="1"/>
  </conditionalFormatting>
  <conditionalFormatting sqref="E81:N81">
    <cfRule type="top10" dxfId="3960" priority="53" rank="1"/>
  </conditionalFormatting>
  <conditionalFormatting sqref="E83:N83">
    <cfRule type="top10" dxfId="3959" priority="52" rank="1"/>
  </conditionalFormatting>
  <conditionalFormatting sqref="E85:N85">
    <cfRule type="top10" dxfId="3958" priority="51" rank="1"/>
  </conditionalFormatting>
  <conditionalFormatting sqref="E87:N87">
    <cfRule type="top10" dxfId="3957" priority="50" rank="1"/>
  </conditionalFormatting>
  <conditionalFormatting sqref="E89:N89">
    <cfRule type="top10" dxfId="3956" priority="49" rank="1"/>
  </conditionalFormatting>
  <conditionalFormatting sqref="E91:N91">
    <cfRule type="top10" dxfId="3955" priority="48" rank="1"/>
  </conditionalFormatting>
  <conditionalFormatting sqref="E93:N93">
    <cfRule type="top10" dxfId="3954" priority="47" rank="1"/>
  </conditionalFormatting>
  <conditionalFormatting sqref="E95:N95">
    <cfRule type="top10" dxfId="3953" priority="46" rank="1"/>
  </conditionalFormatting>
  <conditionalFormatting sqref="E97:N97">
    <cfRule type="top10" dxfId="3952" priority="45" rank="1"/>
  </conditionalFormatting>
  <conditionalFormatting sqref="E99:N99">
    <cfRule type="top10" dxfId="3951" priority="44" rank="1"/>
  </conditionalFormatting>
  <conditionalFormatting sqref="E101:N101">
    <cfRule type="top10" dxfId="3950" priority="43" rank="1"/>
  </conditionalFormatting>
  <conditionalFormatting sqref="E103:N103">
    <cfRule type="top10" dxfId="3949" priority="42" rank="1"/>
  </conditionalFormatting>
  <conditionalFormatting sqref="E105:N105">
    <cfRule type="top10" dxfId="3948" priority="41" rank="1"/>
  </conditionalFormatting>
  <conditionalFormatting sqref="E107:N107">
    <cfRule type="top10" dxfId="3947" priority="40" rank="1"/>
  </conditionalFormatting>
  <conditionalFormatting sqref="E109:N109">
    <cfRule type="top10" dxfId="3946" priority="39" rank="1"/>
  </conditionalFormatting>
  <conditionalFormatting sqref="E111:N111">
    <cfRule type="top10" dxfId="3945" priority="38" rank="1"/>
  </conditionalFormatting>
  <conditionalFormatting sqref="E113:N113">
    <cfRule type="top10" dxfId="3944" priority="37" rank="1"/>
  </conditionalFormatting>
  <conditionalFormatting sqref="E115:N115">
    <cfRule type="top10" dxfId="3943" priority="36" rank="1"/>
  </conditionalFormatting>
  <conditionalFormatting sqref="E117:N117">
    <cfRule type="top10" dxfId="3942" priority="35" rank="1"/>
  </conditionalFormatting>
  <conditionalFormatting sqref="E119:N119">
    <cfRule type="top10" dxfId="3941" priority="34" rank="1"/>
  </conditionalFormatting>
  <conditionalFormatting sqref="E121:N121">
    <cfRule type="top10" dxfId="3940" priority="33" rank="1"/>
  </conditionalFormatting>
  <conditionalFormatting sqref="E123:N123">
    <cfRule type="top10" dxfId="3939" priority="32" rank="1"/>
  </conditionalFormatting>
  <conditionalFormatting sqref="E125:N125">
    <cfRule type="top10" dxfId="3938" priority="31" rank="1"/>
  </conditionalFormatting>
  <conditionalFormatting sqref="E127:N127">
    <cfRule type="top10" dxfId="3937" priority="30" rank="1"/>
  </conditionalFormatting>
  <conditionalFormatting sqref="E129:N129">
    <cfRule type="top10" dxfId="3936" priority="29" rank="1"/>
  </conditionalFormatting>
  <conditionalFormatting sqref="E131:N131">
    <cfRule type="top10" dxfId="3935" priority="28" rank="1"/>
  </conditionalFormatting>
  <conditionalFormatting sqref="E133:N133">
    <cfRule type="top10" dxfId="3934" priority="27" rank="1"/>
  </conditionalFormatting>
  <conditionalFormatting sqref="E135:N135">
    <cfRule type="top10" dxfId="3933" priority="26" rank="1"/>
  </conditionalFormatting>
  <conditionalFormatting sqref="E137:N137">
    <cfRule type="top10" dxfId="3932" priority="25" rank="1"/>
  </conditionalFormatting>
  <conditionalFormatting sqref="E139:N139">
    <cfRule type="top10" dxfId="3931" priority="24" rank="1"/>
  </conditionalFormatting>
  <conditionalFormatting sqref="E141:N141">
    <cfRule type="top10" dxfId="3930" priority="23" rank="1"/>
  </conditionalFormatting>
  <conditionalFormatting sqref="E143:N143">
    <cfRule type="top10" dxfId="3929" priority="22" rank="1"/>
  </conditionalFormatting>
  <conditionalFormatting sqref="E145:N145">
    <cfRule type="top10" dxfId="3928" priority="21" rank="1"/>
  </conditionalFormatting>
  <conditionalFormatting sqref="E147:N147">
    <cfRule type="top10" dxfId="3927" priority="20" rank="1"/>
  </conditionalFormatting>
  <conditionalFormatting sqref="E149:N149">
    <cfRule type="top10" dxfId="3926" priority="19" rank="1"/>
  </conditionalFormatting>
  <conditionalFormatting sqref="E151:N151">
    <cfRule type="top10" dxfId="3925" priority="18" rank="1"/>
  </conditionalFormatting>
  <conditionalFormatting sqref="E153:N153">
    <cfRule type="top10" dxfId="3924" priority="17" rank="1"/>
  </conditionalFormatting>
  <conditionalFormatting sqref="E155:N155">
    <cfRule type="top10" dxfId="3923" priority="16" rank="1"/>
  </conditionalFormatting>
  <conditionalFormatting sqref="E157:N157">
    <cfRule type="top10" dxfId="3922" priority="15" rank="1"/>
  </conditionalFormatting>
  <conditionalFormatting sqref="E159:N159">
    <cfRule type="top10" dxfId="3921" priority="14" rank="1"/>
  </conditionalFormatting>
  <conditionalFormatting sqref="E161:N161">
    <cfRule type="top10" dxfId="3920" priority="13" rank="1"/>
  </conditionalFormatting>
  <conditionalFormatting sqref="E163:N163">
    <cfRule type="top10" dxfId="3919" priority="12" rank="1"/>
  </conditionalFormatting>
  <conditionalFormatting sqref="E165:N165">
    <cfRule type="top10" dxfId="3918" priority="11" rank="1"/>
  </conditionalFormatting>
  <conditionalFormatting sqref="E167:N167">
    <cfRule type="top10" dxfId="3917" priority="10" rank="1"/>
  </conditionalFormatting>
  <conditionalFormatting sqref="E169:N169">
    <cfRule type="top10" dxfId="3916" priority="9" rank="1"/>
  </conditionalFormatting>
  <conditionalFormatting sqref="E171:N171">
    <cfRule type="top10" dxfId="3915" priority="8" rank="1"/>
  </conditionalFormatting>
  <conditionalFormatting sqref="E173:N173">
    <cfRule type="top10" dxfId="3914" priority="7" rank="1"/>
  </conditionalFormatting>
  <conditionalFormatting sqref="E175:N175">
    <cfRule type="top10" dxfId="3913" priority="6" rank="1"/>
  </conditionalFormatting>
  <conditionalFormatting sqref="E177:N177">
    <cfRule type="top10" dxfId="3912" priority="5" rank="1"/>
  </conditionalFormatting>
  <conditionalFormatting sqref="E179:N179">
    <cfRule type="top10" dxfId="3911" priority="4" rank="1"/>
  </conditionalFormatting>
  <conditionalFormatting sqref="E181:N181">
    <cfRule type="top10" dxfId="3910" priority="3" rank="1"/>
  </conditionalFormatting>
  <conditionalFormatting sqref="E183:N183">
    <cfRule type="top10" dxfId="3909" priority="2" rank="1"/>
  </conditionalFormatting>
  <conditionalFormatting sqref="E185:N185">
    <cfRule type="top10" dxfId="390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318</v>
      </c>
    </row>
    <row r="3" spans="1:14" ht="15" customHeight="1">
      <c r="B3" s="4"/>
    </row>
    <row r="4" spans="1:14" ht="15" customHeight="1">
      <c r="B4" s="4" t="s">
        <v>55</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266</v>
      </c>
      <c r="F7" s="14" t="s">
        <v>267</v>
      </c>
      <c r="G7" s="14" t="s">
        <v>268</v>
      </c>
      <c r="H7" s="14" t="s">
        <v>269</v>
      </c>
      <c r="I7" s="14" t="s">
        <v>270</v>
      </c>
      <c r="J7" s="14" t="s">
        <v>271</v>
      </c>
      <c r="K7" s="14" t="s">
        <v>272</v>
      </c>
      <c r="L7" s="14" t="s">
        <v>273</v>
      </c>
      <c r="M7" s="14" t="s">
        <v>274</v>
      </c>
      <c r="N7" s="14" t="s">
        <v>103</v>
      </c>
    </row>
    <row r="8" spans="1:14" ht="15.95" customHeight="1" thickTop="1">
      <c r="B8" s="48" t="s">
        <v>300</v>
      </c>
      <c r="C8" s="49"/>
      <c r="D8" s="15">
        <v>16158</v>
      </c>
      <c r="E8" s="16">
        <v>1632</v>
      </c>
      <c r="F8" s="17">
        <v>4355</v>
      </c>
      <c r="G8" s="17">
        <v>3220</v>
      </c>
      <c r="H8" s="17">
        <v>1740</v>
      </c>
      <c r="I8" s="17">
        <v>4321</v>
      </c>
      <c r="J8" s="17">
        <v>1173</v>
      </c>
      <c r="K8" s="17">
        <v>3660</v>
      </c>
      <c r="L8" s="17">
        <v>1107</v>
      </c>
      <c r="M8" s="17">
        <v>2317</v>
      </c>
      <c r="N8" s="17">
        <v>5177</v>
      </c>
    </row>
    <row r="9" spans="1:14" ht="15.95" customHeight="1">
      <c r="B9" s="50"/>
      <c r="C9" s="51"/>
      <c r="D9" s="18">
        <v>1</v>
      </c>
      <c r="E9" s="32">
        <v>0.10100259933160044</v>
      </c>
      <c r="F9" s="33">
        <v>0.26952593142715681</v>
      </c>
      <c r="G9" s="33">
        <v>0.19928208936749597</v>
      </c>
      <c r="H9" s="33">
        <v>0.10768659487560342</v>
      </c>
      <c r="I9" s="33">
        <v>0.2674217106077485</v>
      </c>
      <c r="J9" s="33">
        <v>7.2595618269587825E-2</v>
      </c>
      <c r="K9" s="33">
        <v>0.22651318232454512</v>
      </c>
      <c r="L9" s="33">
        <v>6.8510954326030452E-2</v>
      </c>
      <c r="M9" s="33">
        <v>0.14339645995791558</v>
      </c>
      <c r="N9" s="33">
        <v>0.32039856417873497</v>
      </c>
    </row>
    <row r="10" spans="1:14" ht="15.95" customHeight="1">
      <c r="B10" s="57" t="s">
        <v>486</v>
      </c>
      <c r="C10" s="52" t="s">
        <v>229</v>
      </c>
      <c r="D10" s="34">
        <v>1262</v>
      </c>
      <c r="E10" s="35">
        <v>158</v>
      </c>
      <c r="F10" s="36">
        <v>449</v>
      </c>
      <c r="G10" s="36">
        <v>335</v>
      </c>
      <c r="H10" s="36">
        <v>160</v>
      </c>
      <c r="I10" s="36">
        <v>453</v>
      </c>
      <c r="J10" s="36">
        <v>140</v>
      </c>
      <c r="K10" s="36">
        <v>365</v>
      </c>
      <c r="L10" s="36">
        <v>147</v>
      </c>
      <c r="M10" s="36">
        <v>110</v>
      </c>
      <c r="N10" s="36">
        <v>338</v>
      </c>
    </row>
    <row r="11" spans="1:14" ht="15.95" customHeight="1">
      <c r="B11" s="58"/>
      <c r="C11" s="53"/>
      <c r="D11" s="18">
        <v>1</v>
      </c>
      <c r="E11" s="19">
        <v>0.12519809825673534</v>
      </c>
      <c r="F11" s="20">
        <v>0.35578446909667194</v>
      </c>
      <c r="G11" s="20">
        <v>0.26545166402535658</v>
      </c>
      <c r="H11" s="20">
        <v>0.12678288431061807</v>
      </c>
      <c r="I11" s="20">
        <v>0.35895404120443741</v>
      </c>
      <c r="J11" s="20">
        <v>0.11093502377179081</v>
      </c>
      <c r="K11" s="20">
        <v>0.28922345483359746</v>
      </c>
      <c r="L11" s="20">
        <v>0.11648177496038035</v>
      </c>
      <c r="M11" s="20">
        <v>8.7163232963549928E-2</v>
      </c>
      <c r="N11" s="20">
        <v>0.26782884310618066</v>
      </c>
    </row>
    <row r="12" spans="1:14" ht="15.95" customHeight="1">
      <c r="B12" s="58"/>
      <c r="C12" s="54" t="s">
        <v>230</v>
      </c>
      <c r="D12" s="21">
        <v>810</v>
      </c>
      <c r="E12" s="22">
        <v>100</v>
      </c>
      <c r="F12" s="23">
        <v>319</v>
      </c>
      <c r="G12" s="23">
        <v>206</v>
      </c>
      <c r="H12" s="23">
        <v>120</v>
      </c>
      <c r="I12" s="23">
        <v>355</v>
      </c>
      <c r="J12" s="23">
        <v>115</v>
      </c>
      <c r="K12" s="23">
        <v>290</v>
      </c>
      <c r="L12" s="23">
        <v>125</v>
      </c>
      <c r="M12" s="23">
        <v>54</v>
      </c>
      <c r="N12" s="23">
        <v>174</v>
      </c>
    </row>
    <row r="13" spans="1:14" ht="15.95" customHeight="1">
      <c r="B13" s="58"/>
      <c r="C13" s="53"/>
      <c r="D13" s="24">
        <v>1</v>
      </c>
      <c r="E13" s="19">
        <v>0.12345679012345678</v>
      </c>
      <c r="F13" s="20">
        <v>0.39382716049382716</v>
      </c>
      <c r="G13" s="20">
        <v>0.25432098765432098</v>
      </c>
      <c r="H13" s="20">
        <v>0.14814814814814814</v>
      </c>
      <c r="I13" s="20">
        <v>0.43827160493827161</v>
      </c>
      <c r="J13" s="20">
        <v>0.1419753086419753</v>
      </c>
      <c r="K13" s="20">
        <v>0.35802469135802467</v>
      </c>
      <c r="L13" s="20">
        <v>0.15432098765432098</v>
      </c>
      <c r="M13" s="20">
        <v>6.6666666666666666E-2</v>
      </c>
      <c r="N13" s="20">
        <v>0.21481481481481482</v>
      </c>
    </row>
    <row r="14" spans="1:14" ht="15.95" customHeight="1">
      <c r="B14" s="58"/>
      <c r="C14" s="54" t="s">
        <v>231</v>
      </c>
      <c r="D14" s="21">
        <v>756</v>
      </c>
      <c r="E14" s="22">
        <v>108</v>
      </c>
      <c r="F14" s="23">
        <v>270</v>
      </c>
      <c r="G14" s="23">
        <v>210</v>
      </c>
      <c r="H14" s="23">
        <v>111</v>
      </c>
      <c r="I14" s="23">
        <v>282</v>
      </c>
      <c r="J14" s="23">
        <v>88</v>
      </c>
      <c r="K14" s="23">
        <v>232</v>
      </c>
      <c r="L14" s="23">
        <v>112</v>
      </c>
      <c r="M14" s="23">
        <v>70</v>
      </c>
      <c r="N14" s="23">
        <v>190</v>
      </c>
    </row>
    <row r="15" spans="1:14" ht="15.95" customHeight="1">
      <c r="B15" s="58"/>
      <c r="C15" s="53"/>
      <c r="D15" s="24">
        <v>1</v>
      </c>
      <c r="E15" s="19">
        <v>0.14285714285714285</v>
      </c>
      <c r="F15" s="20">
        <v>0.35714285714285715</v>
      </c>
      <c r="G15" s="20">
        <v>0.27777777777777779</v>
      </c>
      <c r="H15" s="20">
        <v>0.14682539682539683</v>
      </c>
      <c r="I15" s="20">
        <v>0.37301587301587302</v>
      </c>
      <c r="J15" s="20">
        <v>0.1164021164021164</v>
      </c>
      <c r="K15" s="20">
        <v>0.30687830687830686</v>
      </c>
      <c r="L15" s="20">
        <v>0.14814814814814814</v>
      </c>
      <c r="M15" s="20">
        <v>9.2592592592592587E-2</v>
      </c>
      <c r="N15" s="20">
        <v>0.25132275132275134</v>
      </c>
    </row>
    <row r="16" spans="1:14" ht="15.95" customHeight="1">
      <c r="B16" s="58"/>
      <c r="C16" s="54" t="s">
        <v>232</v>
      </c>
      <c r="D16" s="21">
        <v>176</v>
      </c>
      <c r="E16" s="22">
        <v>14</v>
      </c>
      <c r="F16" s="23">
        <v>44</v>
      </c>
      <c r="G16" s="23">
        <v>32</v>
      </c>
      <c r="H16" s="23">
        <v>28</v>
      </c>
      <c r="I16" s="23">
        <v>44</v>
      </c>
      <c r="J16" s="23">
        <v>13</v>
      </c>
      <c r="K16" s="23">
        <v>31</v>
      </c>
      <c r="L16" s="23">
        <v>13</v>
      </c>
      <c r="M16" s="23">
        <v>25</v>
      </c>
      <c r="N16" s="23">
        <v>67</v>
      </c>
    </row>
    <row r="17" spans="1:14" ht="15.95" customHeight="1">
      <c r="B17" s="58"/>
      <c r="C17" s="53"/>
      <c r="D17" s="24">
        <v>1</v>
      </c>
      <c r="E17" s="19">
        <v>7.9545454545454544E-2</v>
      </c>
      <c r="F17" s="20">
        <v>0.25</v>
      </c>
      <c r="G17" s="20">
        <v>0.18181818181818182</v>
      </c>
      <c r="H17" s="20">
        <v>0.15909090909090909</v>
      </c>
      <c r="I17" s="20">
        <v>0.25</v>
      </c>
      <c r="J17" s="20">
        <v>7.3863636363636367E-2</v>
      </c>
      <c r="K17" s="20">
        <v>0.17613636363636365</v>
      </c>
      <c r="L17" s="20">
        <v>7.3863636363636367E-2</v>
      </c>
      <c r="M17" s="20">
        <v>0.14204545454545456</v>
      </c>
      <c r="N17" s="20">
        <v>0.38068181818181818</v>
      </c>
    </row>
    <row r="18" spans="1:14" ht="15.95" customHeight="1">
      <c r="B18" s="58"/>
      <c r="C18" s="55" t="s">
        <v>233</v>
      </c>
      <c r="D18" s="21">
        <v>327</v>
      </c>
      <c r="E18" s="22">
        <v>45</v>
      </c>
      <c r="F18" s="23">
        <v>124</v>
      </c>
      <c r="G18" s="23">
        <v>111</v>
      </c>
      <c r="H18" s="23">
        <v>41</v>
      </c>
      <c r="I18" s="23">
        <v>144</v>
      </c>
      <c r="J18" s="23">
        <v>36</v>
      </c>
      <c r="K18" s="23">
        <v>129</v>
      </c>
      <c r="L18" s="23">
        <v>66</v>
      </c>
      <c r="M18" s="23">
        <v>22</v>
      </c>
      <c r="N18" s="23">
        <v>65</v>
      </c>
    </row>
    <row r="19" spans="1:14" ht="15.95" customHeight="1">
      <c r="B19" s="58"/>
      <c r="C19" s="62"/>
      <c r="D19" s="24">
        <v>1</v>
      </c>
      <c r="E19" s="19">
        <v>0.13761467889908258</v>
      </c>
      <c r="F19" s="20">
        <v>0.37920489296636084</v>
      </c>
      <c r="G19" s="20">
        <v>0.33944954128440369</v>
      </c>
      <c r="H19" s="20">
        <v>0.12538226299694188</v>
      </c>
      <c r="I19" s="20">
        <v>0.44036697247706424</v>
      </c>
      <c r="J19" s="20">
        <v>0.11009174311926606</v>
      </c>
      <c r="K19" s="20">
        <v>0.39449541284403672</v>
      </c>
      <c r="L19" s="20">
        <v>0.20183486238532111</v>
      </c>
      <c r="M19" s="20">
        <v>6.7278287461773695E-2</v>
      </c>
      <c r="N19" s="20">
        <v>0.19877675840978593</v>
      </c>
    </row>
    <row r="20" spans="1:14" ht="15.95" customHeight="1">
      <c r="B20" s="58"/>
      <c r="C20" s="55" t="s">
        <v>234</v>
      </c>
      <c r="D20" s="21">
        <v>240</v>
      </c>
      <c r="E20" s="22">
        <v>28</v>
      </c>
      <c r="F20" s="23">
        <v>87</v>
      </c>
      <c r="G20" s="23">
        <v>61</v>
      </c>
      <c r="H20" s="23">
        <v>36</v>
      </c>
      <c r="I20" s="23">
        <v>115</v>
      </c>
      <c r="J20" s="23">
        <v>35</v>
      </c>
      <c r="K20" s="23">
        <v>103</v>
      </c>
      <c r="L20" s="23">
        <v>47</v>
      </c>
      <c r="M20" s="23">
        <v>14</v>
      </c>
      <c r="N20" s="23">
        <v>50</v>
      </c>
    </row>
    <row r="21" spans="1:14" ht="15.95" customHeight="1">
      <c r="B21" s="58"/>
      <c r="C21" s="62"/>
      <c r="D21" s="24">
        <v>1</v>
      </c>
      <c r="E21" s="19">
        <v>0.11666666666666667</v>
      </c>
      <c r="F21" s="20">
        <v>0.36249999999999999</v>
      </c>
      <c r="G21" s="20">
        <v>0.25416666666666665</v>
      </c>
      <c r="H21" s="20">
        <v>0.15</v>
      </c>
      <c r="I21" s="20">
        <v>0.47916666666666669</v>
      </c>
      <c r="J21" s="20">
        <v>0.14583333333333334</v>
      </c>
      <c r="K21" s="20">
        <v>0.42916666666666664</v>
      </c>
      <c r="L21" s="20">
        <v>0.19583333333333333</v>
      </c>
      <c r="M21" s="20">
        <v>5.8333333333333334E-2</v>
      </c>
      <c r="N21" s="20">
        <v>0.20833333333333334</v>
      </c>
    </row>
    <row r="22" spans="1:14" ht="15.95" customHeight="1">
      <c r="B22" s="58"/>
      <c r="C22" s="54" t="s">
        <v>235</v>
      </c>
      <c r="D22" s="21">
        <v>340</v>
      </c>
      <c r="E22" s="22">
        <v>43</v>
      </c>
      <c r="F22" s="23">
        <v>144</v>
      </c>
      <c r="G22" s="23">
        <v>79</v>
      </c>
      <c r="H22" s="23">
        <v>60</v>
      </c>
      <c r="I22" s="23">
        <v>146</v>
      </c>
      <c r="J22" s="23">
        <v>52</v>
      </c>
      <c r="K22" s="23">
        <v>115</v>
      </c>
      <c r="L22" s="23">
        <v>46</v>
      </c>
      <c r="M22" s="23">
        <v>25</v>
      </c>
      <c r="N22" s="23">
        <v>67</v>
      </c>
    </row>
    <row r="23" spans="1:14" ht="15.95" customHeight="1">
      <c r="B23" s="58"/>
      <c r="C23" s="53"/>
      <c r="D23" s="24">
        <v>1</v>
      </c>
      <c r="E23" s="19">
        <v>0.12647058823529411</v>
      </c>
      <c r="F23" s="20">
        <v>0.42352941176470588</v>
      </c>
      <c r="G23" s="20">
        <v>0.2323529411764706</v>
      </c>
      <c r="H23" s="20">
        <v>0.17647058823529413</v>
      </c>
      <c r="I23" s="20">
        <v>0.42941176470588233</v>
      </c>
      <c r="J23" s="20">
        <v>0.15294117647058825</v>
      </c>
      <c r="K23" s="20">
        <v>0.33823529411764708</v>
      </c>
      <c r="L23" s="20">
        <v>0.13529411764705881</v>
      </c>
      <c r="M23" s="20">
        <v>7.3529411764705885E-2</v>
      </c>
      <c r="N23" s="20">
        <v>0.19705882352941176</v>
      </c>
    </row>
    <row r="24" spans="1:14" ht="15.95" customHeight="1">
      <c r="B24" s="58"/>
      <c r="C24" s="54" t="s">
        <v>236</v>
      </c>
      <c r="D24" s="21">
        <v>122</v>
      </c>
      <c r="E24" s="22">
        <v>9</v>
      </c>
      <c r="F24" s="23">
        <v>35</v>
      </c>
      <c r="G24" s="23">
        <v>29</v>
      </c>
      <c r="H24" s="23">
        <v>17</v>
      </c>
      <c r="I24" s="23">
        <v>51</v>
      </c>
      <c r="J24" s="23">
        <v>20</v>
      </c>
      <c r="K24" s="23">
        <v>36</v>
      </c>
      <c r="L24" s="23">
        <v>21</v>
      </c>
      <c r="M24" s="23">
        <v>9</v>
      </c>
      <c r="N24" s="23">
        <v>38</v>
      </c>
    </row>
    <row r="25" spans="1:14" ht="15.95" customHeight="1">
      <c r="B25" s="58"/>
      <c r="C25" s="53"/>
      <c r="D25" s="24">
        <v>1</v>
      </c>
      <c r="E25" s="19">
        <v>7.3770491803278687E-2</v>
      </c>
      <c r="F25" s="20">
        <v>0.28688524590163933</v>
      </c>
      <c r="G25" s="20">
        <v>0.23770491803278687</v>
      </c>
      <c r="H25" s="20">
        <v>0.13934426229508196</v>
      </c>
      <c r="I25" s="20">
        <v>0.41803278688524592</v>
      </c>
      <c r="J25" s="20">
        <v>0.16393442622950818</v>
      </c>
      <c r="K25" s="20">
        <v>0.29508196721311475</v>
      </c>
      <c r="L25" s="20">
        <v>0.1721311475409836</v>
      </c>
      <c r="M25" s="20">
        <v>7.3770491803278687E-2</v>
      </c>
      <c r="N25" s="20">
        <v>0.31147540983606559</v>
      </c>
    </row>
    <row r="26" spans="1:14" ht="15.95" customHeight="1">
      <c r="B26" s="58"/>
      <c r="C26" s="54" t="s">
        <v>237</v>
      </c>
      <c r="D26" s="21">
        <v>254</v>
      </c>
      <c r="E26" s="22">
        <v>34</v>
      </c>
      <c r="F26" s="23">
        <v>104</v>
      </c>
      <c r="G26" s="23">
        <v>57</v>
      </c>
      <c r="H26" s="23">
        <v>38</v>
      </c>
      <c r="I26" s="23">
        <v>109</v>
      </c>
      <c r="J26" s="23">
        <v>33</v>
      </c>
      <c r="K26" s="23">
        <v>84</v>
      </c>
      <c r="L26" s="23">
        <v>42</v>
      </c>
      <c r="M26" s="23">
        <v>14</v>
      </c>
      <c r="N26" s="23">
        <v>70</v>
      </c>
    </row>
    <row r="27" spans="1:14" ht="15.95" customHeight="1">
      <c r="B27" s="58"/>
      <c r="C27" s="53"/>
      <c r="D27" s="24">
        <v>1</v>
      </c>
      <c r="E27" s="19">
        <v>0.13385826771653545</v>
      </c>
      <c r="F27" s="20">
        <v>0.40944881889763779</v>
      </c>
      <c r="G27" s="20">
        <v>0.22440944881889763</v>
      </c>
      <c r="H27" s="20">
        <v>0.14960629921259844</v>
      </c>
      <c r="I27" s="20">
        <v>0.42913385826771655</v>
      </c>
      <c r="J27" s="20">
        <v>0.12992125984251968</v>
      </c>
      <c r="K27" s="20">
        <v>0.33070866141732286</v>
      </c>
      <c r="L27" s="20">
        <v>0.16535433070866143</v>
      </c>
      <c r="M27" s="20">
        <v>5.5118110236220472E-2</v>
      </c>
      <c r="N27" s="20">
        <v>0.27559055118110237</v>
      </c>
    </row>
    <row r="28" spans="1:14" ht="15.95" customHeight="1">
      <c r="B28" s="58"/>
      <c r="C28" s="54" t="s">
        <v>238</v>
      </c>
      <c r="D28" s="21">
        <v>577</v>
      </c>
      <c r="E28" s="22">
        <v>59</v>
      </c>
      <c r="F28" s="23">
        <v>192</v>
      </c>
      <c r="G28" s="23">
        <v>134</v>
      </c>
      <c r="H28" s="23">
        <v>80</v>
      </c>
      <c r="I28" s="23">
        <v>245</v>
      </c>
      <c r="J28" s="23">
        <v>75</v>
      </c>
      <c r="K28" s="23">
        <v>192</v>
      </c>
      <c r="L28" s="23">
        <v>73</v>
      </c>
      <c r="M28" s="23">
        <v>56</v>
      </c>
      <c r="N28" s="23">
        <v>130</v>
      </c>
    </row>
    <row r="29" spans="1:14" ht="15.95" customHeight="1">
      <c r="B29" s="58"/>
      <c r="C29" s="53"/>
      <c r="D29" s="24">
        <v>1</v>
      </c>
      <c r="E29" s="19">
        <v>0.10225303292894281</v>
      </c>
      <c r="F29" s="20">
        <v>0.33275563258232238</v>
      </c>
      <c r="G29" s="20">
        <v>0.23223570190641249</v>
      </c>
      <c r="H29" s="20">
        <v>0.13864818024263431</v>
      </c>
      <c r="I29" s="20">
        <v>0.42461005199306762</v>
      </c>
      <c r="J29" s="20">
        <v>0.12998266897746968</v>
      </c>
      <c r="K29" s="20">
        <v>0.33275563258232238</v>
      </c>
      <c r="L29" s="20">
        <v>0.1265164644714038</v>
      </c>
      <c r="M29" s="20">
        <v>9.7053726169844021E-2</v>
      </c>
      <c r="N29" s="20">
        <v>0.22530329289428075</v>
      </c>
    </row>
    <row r="30" spans="1:14" ht="15.95" customHeight="1">
      <c r="B30" s="58"/>
      <c r="C30" s="54" t="s">
        <v>239</v>
      </c>
      <c r="D30" s="21">
        <v>11334</v>
      </c>
      <c r="E30" s="22">
        <v>1173</v>
      </c>
      <c r="F30" s="23">
        <v>3139</v>
      </c>
      <c r="G30" s="23">
        <v>2339</v>
      </c>
      <c r="H30" s="23">
        <v>1282</v>
      </c>
      <c r="I30" s="23">
        <v>3154</v>
      </c>
      <c r="J30" s="23">
        <v>829</v>
      </c>
      <c r="K30" s="23">
        <v>2664</v>
      </c>
      <c r="L30" s="23">
        <v>751</v>
      </c>
      <c r="M30" s="23">
        <v>1949</v>
      </c>
      <c r="N30" s="23">
        <v>3050</v>
      </c>
    </row>
    <row r="31" spans="1:14" ht="15.95" customHeight="1">
      <c r="B31" s="58"/>
      <c r="C31" s="59"/>
      <c r="D31" s="18">
        <v>1</v>
      </c>
      <c r="E31" s="32">
        <v>0.10349391212281631</v>
      </c>
      <c r="F31" s="33">
        <v>0.27695429680607025</v>
      </c>
      <c r="G31" s="33">
        <v>0.20637021351685195</v>
      </c>
      <c r="H31" s="33">
        <v>0.1131109934709723</v>
      </c>
      <c r="I31" s="33">
        <v>0.27827774836774305</v>
      </c>
      <c r="J31" s="33">
        <v>7.3142756308452447E-2</v>
      </c>
      <c r="K31" s="33">
        <v>0.23504499735309686</v>
      </c>
      <c r="L31" s="33">
        <v>6.6260808187753664E-2</v>
      </c>
      <c r="M31" s="33">
        <v>0.17196047291335803</v>
      </c>
      <c r="N31" s="33">
        <v>0.26910181754014467</v>
      </c>
    </row>
    <row r="32" spans="1:14" ht="15.95" customHeight="1">
      <c r="A32" s="38"/>
      <c r="B32" s="41"/>
      <c r="C32" s="47"/>
      <c r="D32" s="42"/>
      <c r="E32" s="42"/>
      <c r="F32" s="42"/>
      <c r="G32" s="42"/>
      <c r="H32" s="42"/>
      <c r="I32" s="42"/>
      <c r="J32" s="42"/>
      <c r="K32" s="42"/>
      <c r="L32" s="42"/>
      <c r="M32" s="42"/>
      <c r="N32" s="42"/>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907" priority="90" rank="1"/>
  </conditionalFormatting>
  <conditionalFormatting sqref="E11:N11">
    <cfRule type="top10" dxfId="3906" priority="89" rank="1"/>
  </conditionalFormatting>
  <conditionalFormatting sqref="E13:N13">
    <cfRule type="top10" dxfId="3905" priority="88" rank="1"/>
  </conditionalFormatting>
  <conditionalFormatting sqref="E15:N15">
    <cfRule type="top10" dxfId="3904" priority="87" rank="1"/>
  </conditionalFormatting>
  <conditionalFormatting sqref="E17:N17">
    <cfRule type="top10" dxfId="3903" priority="86" rank="1"/>
  </conditionalFormatting>
  <conditionalFormatting sqref="E19:N19">
    <cfRule type="top10" dxfId="3902" priority="85" rank="1"/>
  </conditionalFormatting>
  <conditionalFormatting sqref="E21:N21">
    <cfRule type="top10" dxfId="3901" priority="84" rank="1"/>
  </conditionalFormatting>
  <conditionalFormatting sqref="E23:N23">
    <cfRule type="top10" dxfId="3900" priority="83" rank="1"/>
  </conditionalFormatting>
  <conditionalFormatting sqref="E25:N25">
    <cfRule type="top10" dxfId="3899" priority="82" rank="1"/>
  </conditionalFormatting>
  <conditionalFormatting sqref="E27:N27">
    <cfRule type="top10" dxfId="3898" priority="81" rank="1"/>
  </conditionalFormatting>
  <conditionalFormatting sqref="E29:N29">
    <cfRule type="top10" dxfId="3897" priority="80" rank="1"/>
  </conditionalFormatting>
  <conditionalFormatting sqref="E31:N31">
    <cfRule type="top10" dxfId="3896" priority="79" rank="1"/>
  </conditionalFormatting>
  <conditionalFormatting sqref="E33:N33">
    <cfRule type="top10" dxfId="3895" priority="77" rank="1"/>
  </conditionalFormatting>
  <conditionalFormatting sqref="E35:N35">
    <cfRule type="top10" dxfId="3894" priority="76" rank="1"/>
  </conditionalFormatting>
  <conditionalFormatting sqref="E37:N37">
    <cfRule type="top10" dxfId="3893" priority="75" rank="1"/>
  </conditionalFormatting>
  <conditionalFormatting sqref="E39:N39">
    <cfRule type="top10" dxfId="3892" priority="74" rank="1"/>
  </conditionalFormatting>
  <conditionalFormatting sqref="E41:N41">
    <cfRule type="top10" dxfId="3891" priority="73" rank="1"/>
  </conditionalFormatting>
  <conditionalFormatting sqref="E43:N43">
    <cfRule type="top10" dxfId="3890" priority="72" rank="1"/>
  </conditionalFormatting>
  <conditionalFormatting sqref="E45:N45">
    <cfRule type="top10" dxfId="3889" priority="71" rank="1"/>
  </conditionalFormatting>
  <conditionalFormatting sqref="E47:N47">
    <cfRule type="top10" dxfId="3888" priority="70" rank="1"/>
  </conditionalFormatting>
  <conditionalFormatting sqref="E49:N49">
    <cfRule type="top10" dxfId="3887" priority="69" rank="1"/>
  </conditionalFormatting>
  <conditionalFormatting sqref="E51:N51">
    <cfRule type="top10" dxfId="3886" priority="68" rank="1"/>
  </conditionalFormatting>
  <conditionalFormatting sqref="E53:N53">
    <cfRule type="top10" dxfId="3885" priority="67" rank="1"/>
  </conditionalFormatting>
  <conditionalFormatting sqref="E55:N55">
    <cfRule type="top10" dxfId="3884" priority="66" rank="1"/>
  </conditionalFormatting>
  <conditionalFormatting sqref="E57:N57">
    <cfRule type="top10" dxfId="3883" priority="65" rank="1"/>
  </conditionalFormatting>
  <conditionalFormatting sqref="E59:N59">
    <cfRule type="top10" dxfId="3882" priority="64" rank="1"/>
  </conditionalFormatting>
  <conditionalFormatting sqref="E61:N61">
    <cfRule type="top10" dxfId="3881" priority="63" rank="1"/>
  </conditionalFormatting>
  <conditionalFormatting sqref="E63:N63">
    <cfRule type="top10" dxfId="3880" priority="62" rank="1"/>
  </conditionalFormatting>
  <conditionalFormatting sqref="E65:N65">
    <cfRule type="top10" dxfId="3879" priority="61" rank="1"/>
  </conditionalFormatting>
  <conditionalFormatting sqref="E67:N67">
    <cfRule type="top10" dxfId="3878" priority="60" rank="1"/>
  </conditionalFormatting>
  <conditionalFormatting sqref="E69:N69">
    <cfRule type="top10" dxfId="3877" priority="59" rank="1"/>
  </conditionalFormatting>
  <conditionalFormatting sqref="E71:N71">
    <cfRule type="top10" dxfId="3876" priority="58" rank="1"/>
  </conditionalFormatting>
  <conditionalFormatting sqref="E73:N73">
    <cfRule type="top10" dxfId="3875" priority="57" rank="1"/>
  </conditionalFormatting>
  <conditionalFormatting sqref="E75:N75">
    <cfRule type="top10" dxfId="3874" priority="56" rank="1"/>
  </conditionalFormatting>
  <conditionalFormatting sqref="E77:N77">
    <cfRule type="top10" dxfId="3873" priority="55" rank="1"/>
  </conditionalFormatting>
  <conditionalFormatting sqref="E79:N79">
    <cfRule type="top10" dxfId="3872" priority="54" rank="1"/>
  </conditionalFormatting>
  <conditionalFormatting sqref="E81:N81">
    <cfRule type="top10" dxfId="3871" priority="53" rank="1"/>
  </conditionalFormatting>
  <conditionalFormatting sqref="E83:N83">
    <cfRule type="top10" dxfId="3870" priority="52" rank="1"/>
  </conditionalFormatting>
  <conditionalFormatting sqref="E85:N85">
    <cfRule type="top10" dxfId="3869" priority="51" rank="1"/>
  </conditionalFormatting>
  <conditionalFormatting sqref="E87:N87">
    <cfRule type="top10" dxfId="3868" priority="50" rank="1"/>
  </conditionalFormatting>
  <conditionalFormatting sqref="E89:N89">
    <cfRule type="top10" dxfId="3867" priority="49" rank="1"/>
  </conditionalFormatting>
  <conditionalFormatting sqref="E91:N91">
    <cfRule type="top10" dxfId="3866" priority="48" rank="1"/>
  </conditionalFormatting>
  <conditionalFormatting sqref="E93:N93">
    <cfRule type="top10" dxfId="3865" priority="47" rank="1"/>
  </conditionalFormatting>
  <conditionalFormatting sqref="E95:N95">
    <cfRule type="top10" dxfId="3864" priority="46" rank="1"/>
  </conditionalFormatting>
  <conditionalFormatting sqref="E97:N97">
    <cfRule type="top10" dxfId="3863" priority="45" rank="1"/>
  </conditionalFormatting>
  <conditionalFormatting sqref="E99:N99">
    <cfRule type="top10" dxfId="3862" priority="44" rank="1"/>
  </conditionalFormatting>
  <conditionalFormatting sqref="E101:N101">
    <cfRule type="top10" dxfId="3861" priority="43" rank="1"/>
  </conditionalFormatting>
  <conditionalFormatting sqref="E103:N103">
    <cfRule type="top10" dxfId="3860" priority="42" rank="1"/>
  </conditionalFormatting>
  <conditionalFormatting sqref="E105:N105">
    <cfRule type="top10" dxfId="3859" priority="41" rank="1"/>
  </conditionalFormatting>
  <conditionalFormatting sqref="E107:N107">
    <cfRule type="top10" dxfId="3858" priority="40" rank="1"/>
  </conditionalFormatting>
  <conditionalFormatting sqref="E109:N109">
    <cfRule type="top10" dxfId="3857" priority="39" rank="1"/>
  </conditionalFormatting>
  <conditionalFormatting sqref="E111:N111">
    <cfRule type="top10" dxfId="3856" priority="38" rank="1"/>
  </conditionalFormatting>
  <conditionalFormatting sqref="E113:N113">
    <cfRule type="top10" dxfId="3855" priority="37" rank="1"/>
  </conditionalFormatting>
  <conditionalFormatting sqref="E115:N115">
    <cfRule type="top10" dxfId="3854" priority="36" rank="1"/>
  </conditionalFormatting>
  <conditionalFormatting sqref="E117:N117">
    <cfRule type="top10" dxfId="3853" priority="35" rank="1"/>
  </conditionalFormatting>
  <conditionalFormatting sqref="E119:N119">
    <cfRule type="top10" dxfId="3852" priority="34" rank="1"/>
  </conditionalFormatting>
  <conditionalFormatting sqref="E121:N121">
    <cfRule type="top10" dxfId="3851" priority="33" rank="1"/>
  </conditionalFormatting>
  <conditionalFormatting sqref="E123:N123">
    <cfRule type="top10" dxfId="3850" priority="32" rank="1"/>
  </conditionalFormatting>
  <conditionalFormatting sqref="E125:N125">
    <cfRule type="top10" dxfId="3849" priority="31" rank="1"/>
  </conditionalFormatting>
  <conditionalFormatting sqref="E127:N127">
    <cfRule type="top10" dxfId="3848" priority="30" rank="1"/>
  </conditionalFormatting>
  <conditionalFormatting sqref="E129:N129">
    <cfRule type="top10" dxfId="3847" priority="29" rank="1"/>
  </conditionalFormatting>
  <conditionalFormatting sqref="E131:N131">
    <cfRule type="top10" dxfId="3846" priority="28" rank="1"/>
  </conditionalFormatting>
  <conditionalFormatting sqref="E133:N133">
    <cfRule type="top10" dxfId="3845" priority="27" rank="1"/>
  </conditionalFormatting>
  <conditionalFormatting sqref="E135:N135">
    <cfRule type="top10" dxfId="3844" priority="26" rank="1"/>
  </conditionalFormatting>
  <conditionalFormatting sqref="E137:N137">
    <cfRule type="top10" dxfId="3843" priority="25" rank="1"/>
  </conditionalFormatting>
  <conditionalFormatting sqref="E139:N139">
    <cfRule type="top10" dxfId="3842" priority="24" rank="1"/>
  </conditionalFormatting>
  <conditionalFormatting sqref="E141:N141">
    <cfRule type="top10" dxfId="3841" priority="23" rank="1"/>
  </conditionalFormatting>
  <conditionalFormatting sqref="E143:N143">
    <cfRule type="top10" dxfId="3840" priority="22" rank="1"/>
  </conditionalFormatting>
  <conditionalFormatting sqref="E145:N145">
    <cfRule type="top10" dxfId="3839" priority="21" rank="1"/>
  </conditionalFormatting>
  <conditionalFormatting sqref="E147:N147">
    <cfRule type="top10" dxfId="3838" priority="20" rank="1"/>
  </conditionalFormatting>
  <conditionalFormatting sqref="E149:N149">
    <cfRule type="top10" dxfId="3837" priority="19" rank="1"/>
  </conditionalFormatting>
  <conditionalFormatting sqref="E151:N151">
    <cfRule type="top10" dxfId="3836" priority="18" rank="1"/>
  </conditionalFormatting>
  <conditionalFormatting sqref="E153:N153">
    <cfRule type="top10" dxfId="3835" priority="17" rank="1"/>
  </conditionalFormatting>
  <conditionalFormatting sqref="E155:N155">
    <cfRule type="top10" dxfId="3834" priority="16" rank="1"/>
  </conditionalFormatting>
  <conditionalFormatting sqref="E157:N157">
    <cfRule type="top10" dxfId="3833" priority="15" rank="1"/>
  </conditionalFormatting>
  <conditionalFormatting sqref="E159:N159">
    <cfRule type="top10" dxfId="3832" priority="14" rank="1"/>
  </conditionalFormatting>
  <conditionalFormatting sqref="E161:N161">
    <cfRule type="top10" dxfId="3831" priority="13" rank="1"/>
  </conditionalFormatting>
  <conditionalFormatting sqref="E163:N163">
    <cfRule type="top10" dxfId="3830" priority="12" rank="1"/>
  </conditionalFormatting>
  <conditionalFormatting sqref="E165:N165">
    <cfRule type="top10" dxfId="3829" priority="11" rank="1"/>
  </conditionalFormatting>
  <conditionalFormatting sqref="E167:N167">
    <cfRule type="top10" dxfId="3828" priority="10" rank="1"/>
  </conditionalFormatting>
  <conditionalFormatting sqref="E169:N169">
    <cfRule type="top10" dxfId="3827" priority="9" rank="1"/>
  </conditionalFormatting>
  <conditionalFormatting sqref="E171:N171">
    <cfRule type="top10" dxfId="3826" priority="8" rank="1"/>
  </conditionalFormatting>
  <conditionalFormatting sqref="E173:N173">
    <cfRule type="top10" dxfId="3825" priority="7" rank="1"/>
  </conditionalFormatting>
  <conditionalFormatting sqref="E175:N175">
    <cfRule type="top10" dxfId="3824" priority="6" rank="1"/>
  </conditionalFormatting>
  <conditionalFormatting sqref="E177:N177">
    <cfRule type="top10" dxfId="3823" priority="5" rank="1"/>
  </conditionalFormatting>
  <conditionalFormatting sqref="E179:N179">
    <cfRule type="top10" dxfId="3822" priority="4" rank="1"/>
  </conditionalFormatting>
  <conditionalFormatting sqref="E181:N181">
    <cfRule type="top10" dxfId="3821" priority="3" rank="1"/>
  </conditionalFormatting>
  <conditionalFormatting sqref="E183:N183">
    <cfRule type="top10" dxfId="3820" priority="2" rank="1"/>
  </conditionalFormatting>
  <conditionalFormatting sqref="E185:N185">
    <cfRule type="top10" dxfId="381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T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20" width="8.625" style="4"/>
    <col min="21" max="16384" width="8.625" style="39"/>
  </cols>
  <sheetData>
    <row r="1" spans="1:20" ht="15" customHeight="1">
      <c r="A1" s="38"/>
      <c r="B1" s="37"/>
      <c r="C1" s="37"/>
      <c r="D1" s="37"/>
      <c r="E1" s="37"/>
      <c r="F1" s="37"/>
      <c r="G1" s="37"/>
      <c r="H1" s="37"/>
      <c r="I1" s="37"/>
      <c r="J1" s="37"/>
      <c r="K1" s="37"/>
      <c r="L1" s="37"/>
      <c r="M1" s="37"/>
      <c r="N1" s="37"/>
      <c r="O1" s="37"/>
      <c r="P1" s="37"/>
      <c r="Q1" s="37"/>
      <c r="R1" s="37"/>
      <c r="S1" s="37"/>
      <c r="T1" s="37"/>
    </row>
    <row r="2" spans="1:20" ht="15" customHeight="1">
      <c r="B2" s="4" t="s">
        <v>318</v>
      </c>
    </row>
    <row r="3" spans="1:20" ht="15" customHeight="1">
      <c r="B3" s="4"/>
    </row>
    <row r="4" spans="1:20" ht="15" customHeight="1">
      <c r="B4" s="4" t="s">
        <v>74</v>
      </c>
    </row>
    <row r="5" spans="1:20" ht="15" customHeight="1">
      <c r="B5" s="4"/>
    </row>
    <row r="6" spans="1:20" ht="2.1" customHeight="1">
      <c r="B6" s="5"/>
      <c r="C6" s="6"/>
      <c r="D6" s="7"/>
      <c r="E6" s="8"/>
      <c r="F6" s="9"/>
      <c r="G6" s="9"/>
      <c r="H6" s="9"/>
      <c r="I6" s="9"/>
      <c r="J6" s="9"/>
      <c r="K6" s="9"/>
      <c r="L6" s="9"/>
      <c r="M6" s="9"/>
      <c r="N6" s="9"/>
      <c r="O6" s="9"/>
      <c r="P6" s="9"/>
      <c r="Q6" s="9"/>
      <c r="R6" s="9"/>
      <c r="S6" s="67"/>
      <c r="T6" s="9"/>
    </row>
    <row r="7" spans="1:20" ht="117.95" customHeight="1" thickBot="1">
      <c r="A7" s="10"/>
      <c r="B7" s="11"/>
      <c r="C7" s="12" t="s">
        <v>298</v>
      </c>
      <c r="D7" s="13" t="s">
        <v>299</v>
      </c>
      <c r="E7" s="14" t="s">
        <v>284</v>
      </c>
      <c r="F7" s="14" t="s">
        <v>285</v>
      </c>
      <c r="G7" s="14" t="s">
        <v>286</v>
      </c>
      <c r="H7" s="14" t="s">
        <v>287</v>
      </c>
      <c r="I7" s="14" t="s">
        <v>288</v>
      </c>
      <c r="J7" s="14" t="s">
        <v>289</v>
      </c>
      <c r="K7" s="14" t="s">
        <v>290</v>
      </c>
      <c r="L7" s="14" t="s">
        <v>291</v>
      </c>
      <c r="M7" s="14" t="s">
        <v>292</v>
      </c>
      <c r="N7" s="14" t="s">
        <v>293</v>
      </c>
      <c r="O7" s="14" t="s">
        <v>294</v>
      </c>
      <c r="P7" s="14" t="s">
        <v>295</v>
      </c>
      <c r="Q7" s="14" t="s">
        <v>296</v>
      </c>
      <c r="R7" s="14" t="s">
        <v>297</v>
      </c>
      <c r="S7" s="14" t="s">
        <v>497</v>
      </c>
      <c r="T7" s="14" t="s">
        <v>103</v>
      </c>
    </row>
    <row r="8" spans="1:20" ht="15.95" customHeight="1" thickTop="1">
      <c r="B8" s="48" t="s">
        <v>300</v>
      </c>
      <c r="C8" s="49"/>
      <c r="D8" s="15">
        <v>16158</v>
      </c>
      <c r="E8" s="16">
        <v>3324</v>
      </c>
      <c r="F8" s="17">
        <v>149</v>
      </c>
      <c r="G8" s="17">
        <v>1063</v>
      </c>
      <c r="H8" s="17">
        <v>368</v>
      </c>
      <c r="I8" s="17">
        <v>5505</v>
      </c>
      <c r="J8" s="17">
        <v>4058</v>
      </c>
      <c r="K8" s="17">
        <v>1333</v>
      </c>
      <c r="L8" s="17">
        <v>6588</v>
      </c>
      <c r="M8" s="17">
        <v>3014</v>
      </c>
      <c r="N8" s="17">
        <v>23</v>
      </c>
      <c r="O8" s="17">
        <v>0</v>
      </c>
      <c r="P8" s="17">
        <v>125</v>
      </c>
      <c r="Q8" s="17">
        <v>477</v>
      </c>
      <c r="R8" s="17">
        <v>3</v>
      </c>
      <c r="S8" s="17">
        <v>248</v>
      </c>
      <c r="T8" s="17">
        <v>2935</v>
      </c>
    </row>
    <row r="9" spans="1:20" ht="15.95" customHeight="1">
      <c r="B9" s="50"/>
      <c r="C9" s="51"/>
      <c r="D9" s="18">
        <v>1</v>
      </c>
      <c r="E9" s="32">
        <v>0.20571852952098033</v>
      </c>
      <c r="F9" s="33">
        <v>9.2214382968189134E-3</v>
      </c>
      <c r="G9" s="33">
        <v>6.5787845030325531E-2</v>
      </c>
      <c r="H9" s="33">
        <v>2.2775095927713825E-2</v>
      </c>
      <c r="I9" s="33">
        <v>0.34069810620126251</v>
      </c>
      <c r="J9" s="33">
        <v>0.25114494368114865</v>
      </c>
      <c r="K9" s="33">
        <v>8.2497833890332967E-2</v>
      </c>
      <c r="L9" s="33">
        <v>0.40772372818418123</v>
      </c>
      <c r="M9" s="33">
        <v>0.18653298675578661</v>
      </c>
      <c r="N9" s="33">
        <v>1.423443495482114E-3</v>
      </c>
      <c r="O9" s="33">
        <v>0</v>
      </c>
      <c r="P9" s="33">
        <v>7.736105953707142E-3</v>
      </c>
      <c r="Q9" s="33">
        <v>2.9520980319346454E-2</v>
      </c>
      <c r="R9" s="33">
        <v>1.856665428889714E-4</v>
      </c>
      <c r="S9" s="33">
        <f>S8/D8</f>
        <v>1.534843421215497E-2</v>
      </c>
      <c r="T9" s="33">
        <v>0.1816437677930437</v>
      </c>
    </row>
    <row r="10" spans="1:20" ht="15.95" customHeight="1">
      <c r="B10" s="57" t="s">
        <v>486</v>
      </c>
      <c r="C10" s="52" t="s">
        <v>229</v>
      </c>
      <c r="D10" s="34">
        <v>1262</v>
      </c>
      <c r="E10" s="35">
        <v>278</v>
      </c>
      <c r="F10" s="36">
        <v>10</v>
      </c>
      <c r="G10" s="36">
        <v>84</v>
      </c>
      <c r="H10" s="36">
        <v>28</v>
      </c>
      <c r="I10" s="36">
        <v>464</v>
      </c>
      <c r="J10" s="36">
        <v>297</v>
      </c>
      <c r="K10" s="36">
        <v>237</v>
      </c>
      <c r="L10" s="36">
        <v>553</v>
      </c>
      <c r="M10" s="36">
        <v>219</v>
      </c>
      <c r="N10" s="36">
        <v>3</v>
      </c>
      <c r="O10" s="36">
        <v>0</v>
      </c>
      <c r="P10" s="36">
        <v>15</v>
      </c>
      <c r="Q10" s="36">
        <v>54</v>
      </c>
      <c r="R10" s="36">
        <v>0</v>
      </c>
      <c r="S10" s="36">
        <v>22</v>
      </c>
      <c r="T10" s="36">
        <v>235</v>
      </c>
    </row>
    <row r="11" spans="1:20" ht="15.95" customHeight="1">
      <c r="B11" s="58"/>
      <c r="C11" s="53"/>
      <c r="D11" s="18">
        <v>1</v>
      </c>
      <c r="E11" s="19">
        <v>0.2202852614896989</v>
      </c>
      <c r="F11" s="20">
        <v>7.9239302694136295E-3</v>
      </c>
      <c r="G11" s="20">
        <v>6.6561014263074481E-2</v>
      </c>
      <c r="H11" s="20">
        <v>2.2187004754358162E-2</v>
      </c>
      <c r="I11" s="20">
        <v>0.36767036450079238</v>
      </c>
      <c r="J11" s="20">
        <v>0.23534072900158479</v>
      </c>
      <c r="K11" s="20">
        <v>0.187797147385103</v>
      </c>
      <c r="L11" s="20">
        <v>0.43819334389857367</v>
      </c>
      <c r="M11" s="20">
        <v>0.17353407290015849</v>
      </c>
      <c r="N11" s="20">
        <v>2.3771790808240888E-3</v>
      </c>
      <c r="O11" s="20">
        <v>0</v>
      </c>
      <c r="P11" s="20">
        <v>1.1885895404120444E-2</v>
      </c>
      <c r="Q11" s="20">
        <v>4.2789223454833596E-2</v>
      </c>
      <c r="R11" s="20">
        <v>0</v>
      </c>
      <c r="S11" s="20">
        <f>S10/D10</f>
        <v>1.7432646592709985E-2</v>
      </c>
      <c r="T11" s="20">
        <v>0.18621236133122029</v>
      </c>
    </row>
    <row r="12" spans="1:20" ht="15.95" customHeight="1">
      <c r="B12" s="58"/>
      <c r="C12" s="54" t="s">
        <v>230</v>
      </c>
      <c r="D12" s="21">
        <v>810</v>
      </c>
      <c r="E12" s="22">
        <v>158</v>
      </c>
      <c r="F12" s="23">
        <v>1</v>
      </c>
      <c r="G12" s="23">
        <v>51</v>
      </c>
      <c r="H12" s="23">
        <v>12</v>
      </c>
      <c r="I12" s="23">
        <v>333</v>
      </c>
      <c r="J12" s="23">
        <v>169</v>
      </c>
      <c r="K12" s="23">
        <v>173</v>
      </c>
      <c r="L12" s="23">
        <v>308</v>
      </c>
      <c r="M12" s="23">
        <v>124</v>
      </c>
      <c r="N12" s="23">
        <v>2</v>
      </c>
      <c r="O12" s="23">
        <v>0</v>
      </c>
      <c r="P12" s="23">
        <v>14</v>
      </c>
      <c r="Q12" s="23">
        <v>52</v>
      </c>
      <c r="R12" s="23">
        <v>0</v>
      </c>
      <c r="S12" s="23">
        <v>20</v>
      </c>
      <c r="T12" s="23">
        <v>141</v>
      </c>
    </row>
    <row r="13" spans="1:20" ht="15.95" customHeight="1">
      <c r="B13" s="58"/>
      <c r="C13" s="53"/>
      <c r="D13" s="24">
        <v>1</v>
      </c>
      <c r="E13" s="19">
        <v>0.19506172839506172</v>
      </c>
      <c r="F13" s="20">
        <v>1.2345679012345679E-3</v>
      </c>
      <c r="G13" s="20">
        <v>6.2962962962962957E-2</v>
      </c>
      <c r="H13" s="20">
        <v>1.4814814814814815E-2</v>
      </c>
      <c r="I13" s="20">
        <v>0.41111111111111109</v>
      </c>
      <c r="J13" s="20">
        <v>0.20864197530864198</v>
      </c>
      <c r="K13" s="20">
        <v>0.21358024691358024</v>
      </c>
      <c r="L13" s="20">
        <v>0.38024691358024693</v>
      </c>
      <c r="M13" s="20">
        <v>0.15308641975308643</v>
      </c>
      <c r="N13" s="20">
        <v>2.4691358024691358E-3</v>
      </c>
      <c r="O13" s="20">
        <v>0</v>
      </c>
      <c r="P13" s="20">
        <v>1.7283950617283949E-2</v>
      </c>
      <c r="Q13" s="20">
        <v>6.4197530864197536E-2</v>
      </c>
      <c r="R13" s="20">
        <v>0</v>
      </c>
      <c r="S13" s="20">
        <f>S12/D12</f>
        <v>2.4691358024691357E-2</v>
      </c>
      <c r="T13" s="20">
        <v>0.17407407407407408</v>
      </c>
    </row>
    <row r="14" spans="1:20" ht="15.95" customHeight="1">
      <c r="B14" s="58"/>
      <c r="C14" s="54" t="s">
        <v>231</v>
      </c>
      <c r="D14" s="21">
        <v>756</v>
      </c>
      <c r="E14" s="22">
        <v>153</v>
      </c>
      <c r="F14" s="23">
        <v>4</v>
      </c>
      <c r="G14" s="23">
        <v>51</v>
      </c>
      <c r="H14" s="23">
        <v>18</v>
      </c>
      <c r="I14" s="23">
        <v>263</v>
      </c>
      <c r="J14" s="23">
        <v>174</v>
      </c>
      <c r="K14" s="23">
        <v>137</v>
      </c>
      <c r="L14" s="23">
        <v>306</v>
      </c>
      <c r="M14" s="23">
        <v>131</v>
      </c>
      <c r="N14" s="23">
        <v>4</v>
      </c>
      <c r="O14" s="23">
        <v>0</v>
      </c>
      <c r="P14" s="23">
        <v>11</v>
      </c>
      <c r="Q14" s="23">
        <v>31</v>
      </c>
      <c r="R14" s="23">
        <v>0</v>
      </c>
      <c r="S14" s="23">
        <v>17</v>
      </c>
      <c r="T14" s="23">
        <v>139</v>
      </c>
    </row>
    <row r="15" spans="1:20" ht="15.95" customHeight="1">
      <c r="B15" s="58"/>
      <c r="C15" s="53"/>
      <c r="D15" s="24">
        <v>1</v>
      </c>
      <c r="E15" s="19">
        <v>0.20238095238095238</v>
      </c>
      <c r="F15" s="20">
        <v>5.2910052910052907E-3</v>
      </c>
      <c r="G15" s="20">
        <v>6.7460317460317457E-2</v>
      </c>
      <c r="H15" s="20">
        <v>2.3809523809523808E-2</v>
      </c>
      <c r="I15" s="20">
        <v>0.34788359788359791</v>
      </c>
      <c r="J15" s="20">
        <v>0.23015873015873015</v>
      </c>
      <c r="K15" s="20">
        <v>0.18121693121693122</v>
      </c>
      <c r="L15" s="20">
        <v>0.40476190476190477</v>
      </c>
      <c r="M15" s="20">
        <v>0.17328042328042328</v>
      </c>
      <c r="N15" s="20">
        <v>5.2910052910052907E-3</v>
      </c>
      <c r="O15" s="20">
        <v>0</v>
      </c>
      <c r="P15" s="20">
        <v>1.4550264550264549E-2</v>
      </c>
      <c r="Q15" s="20">
        <v>4.1005291005291003E-2</v>
      </c>
      <c r="R15" s="20">
        <v>0</v>
      </c>
      <c r="S15" s="20">
        <f>S14/D14</f>
        <v>2.2486772486772486E-2</v>
      </c>
      <c r="T15" s="20">
        <v>0.18386243386243387</v>
      </c>
    </row>
    <row r="16" spans="1:20" ht="15.95" customHeight="1">
      <c r="B16" s="58"/>
      <c r="C16" s="54" t="s">
        <v>232</v>
      </c>
      <c r="D16" s="21">
        <v>176</v>
      </c>
      <c r="E16" s="22">
        <v>71</v>
      </c>
      <c r="F16" s="23">
        <v>3</v>
      </c>
      <c r="G16" s="23">
        <v>16</v>
      </c>
      <c r="H16" s="23">
        <v>4</v>
      </c>
      <c r="I16" s="23">
        <v>60</v>
      </c>
      <c r="J16" s="23">
        <v>27</v>
      </c>
      <c r="K16" s="23">
        <v>14</v>
      </c>
      <c r="L16" s="23">
        <v>57</v>
      </c>
      <c r="M16" s="23">
        <v>25</v>
      </c>
      <c r="N16" s="23">
        <v>3</v>
      </c>
      <c r="O16" s="23">
        <v>0</v>
      </c>
      <c r="P16" s="23">
        <v>1</v>
      </c>
      <c r="Q16" s="23">
        <v>13</v>
      </c>
      <c r="R16" s="23">
        <v>0</v>
      </c>
      <c r="S16" s="23">
        <v>6</v>
      </c>
      <c r="T16" s="23">
        <v>38</v>
      </c>
    </row>
    <row r="17" spans="1:20" ht="15.95" customHeight="1">
      <c r="B17" s="58"/>
      <c r="C17" s="53"/>
      <c r="D17" s="24">
        <v>1</v>
      </c>
      <c r="E17" s="19">
        <v>0.40340909090909088</v>
      </c>
      <c r="F17" s="20">
        <v>1.7045454545454544E-2</v>
      </c>
      <c r="G17" s="20">
        <v>9.0909090909090912E-2</v>
      </c>
      <c r="H17" s="20">
        <v>2.2727272727272728E-2</v>
      </c>
      <c r="I17" s="20">
        <v>0.34090909090909088</v>
      </c>
      <c r="J17" s="20">
        <v>0.15340909090909091</v>
      </c>
      <c r="K17" s="20">
        <v>7.9545454545454544E-2</v>
      </c>
      <c r="L17" s="20">
        <v>0.32386363636363635</v>
      </c>
      <c r="M17" s="20">
        <v>0.14204545454545456</v>
      </c>
      <c r="N17" s="20">
        <v>1.7045454545454544E-2</v>
      </c>
      <c r="O17" s="20">
        <v>0</v>
      </c>
      <c r="P17" s="20">
        <v>5.681818181818182E-3</v>
      </c>
      <c r="Q17" s="20">
        <v>7.3863636363636367E-2</v>
      </c>
      <c r="R17" s="20">
        <v>0</v>
      </c>
      <c r="S17" s="20">
        <f>S16/D16</f>
        <v>3.4090909090909088E-2</v>
      </c>
      <c r="T17" s="20">
        <v>0.21590909090909091</v>
      </c>
    </row>
    <row r="18" spans="1:20" ht="15.95" customHeight="1">
      <c r="B18" s="58"/>
      <c r="C18" s="55" t="s">
        <v>233</v>
      </c>
      <c r="D18" s="21">
        <v>327</v>
      </c>
      <c r="E18" s="22">
        <v>66</v>
      </c>
      <c r="F18" s="23">
        <v>1</v>
      </c>
      <c r="G18" s="23">
        <v>24</v>
      </c>
      <c r="H18" s="23">
        <v>12</v>
      </c>
      <c r="I18" s="23">
        <v>117</v>
      </c>
      <c r="J18" s="23">
        <v>84</v>
      </c>
      <c r="K18" s="23">
        <v>72</v>
      </c>
      <c r="L18" s="23">
        <v>162</v>
      </c>
      <c r="M18" s="23">
        <v>60</v>
      </c>
      <c r="N18" s="23">
        <v>0</v>
      </c>
      <c r="O18" s="23">
        <v>0</v>
      </c>
      <c r="P18" s="23">
        <v>7</v>
      </c>
      <c r="Q18" s="23">
        <v>8</v>
      </c>
      <c r="R18" s="23">
        <v>0</v>
      </c>
      <c r="S18" s="23">
        <v>4</v>
      </c>
      <c r="T18" s="23">
        <v>62</v>
      </c>
    </row>
    <row r="19" spans="1:20" ht="15.95" customHeight="1">
      <c r="B19" s="58"/>
      <c r="C19" s="62"/>
      <c r="D19" s="24">
        <v>1</v>
      </c>
      <c r="E19" s="19">
        <v>0.20183486238532111</v>
      </c>
      <c r="F19" s="20">
        <v>3.0581039755351682E-3</v>
      </c>
      <c r="G19" s="20">
        <v>7.3394495412844041E-2</v>
      </c>
      <c r="H19" s="20">
        <v>3.669724770642202E-2</v>
      </c>
      <c r="I19" s="20">
        <v>0.3577981651376147</v>
      </c>
      <c r="J19" s="20">
        <v>0.25688073394495414</v>
      </c>
      <c r="K19" s="20">
        <v>0.22018348623853212</v>
      </c>
      <c r="L19" s="20">
        <v>0.49541284403669728</v>
      </c>
      <c r="M19" s="20">
        <v>0.1834862385321101</v>
      </c>
      <c r="N19" s="20">
        <v>0</v>
      </c>
      <c r="O19" s="20">
        <v>0</v>
      </c>
      <c r="P19" s="20">
        <v>2.1406727828746176E-2</v>
      </c>
      <c r="Q19" s="20">
        <v>2.4464831804281346E-2</v>
      </c>
      <c r="R19" s="20">
        <v>0</v>
      </c>
      <c r="S19" s="20">
        <f>S18/D18</f>
        <v>1.2232415902140673E-2</v>
      </c>
      <c r="T19" s="20">
        <v>0.18960244648318042</v>
      </c>
    </row>
    <row r="20" spans="1:20" ht="15.95" customHeight="1">
      <c r="B20" s="58"/>
      <c r="C20" s="55" t="s">
        <v>234</v>
      </c>
      <c r="D20" s="21">
        <v>240</v>
      </c>
      <c r="E20" s="22">
        <v>54</v>
      </c>
      <c r="F20" s="23">
        <v>0</v>
      </c>
      <c r="G20" s="23">
        <v>13</v>
      </c>
      <c r="H20" s="23">
        <v>5</v>
      </c>
      <c r="I20" s="23">
        <v>79</v>
      </c>
      <c r="J20" s="23">
        <v>53</v>
      </c>
      <c r="K20" s="23">
        <v>68</v>
      </c>
      <c r="L20" s="23">
        <v>98</v>
      </c>
      <c r="M20" s="23">
        <v>35</v>
      </c>
      <c r="N20" s="23">
        <v>0</v>
      </c>
      <c r="O20" s="23">
        <v>0</v>
      </c>
      <c r="P20" s="23">
        <v>2</v>
      </c>
      <c r="Q20" s="23">
        <v>9</v>
      </c>
      <c r="R20" s="23">
        <v>0</v>
      </c>
      <c r="S20" s="23">
        <v>3</v>
      </c>
      <c r="T20" s="23">
        <v>53</v>
      </c>
    </row>
    <row r="21" spans="1:20" ht="15.95" customHeight="1">
      <c r="B21" s="58"/>
      <c r="C21" s="62"/>
      <c r="D21" s="24">
        <v>1</v>
      </c>
      <c r="E21" s="19">
        <v>0.22500000000000001</v>
      </c>
      <c r="F21" s="20">
        <v>0</v>
      </c>
      <c r="G21" s="20">
        <v>5.4166666666666669E-2</v>
      </c>
      <c r="H21" s="20">
        <v>2.0833333333333332E-2</v>
      </c>
      <c r="I21" s="20">
        <v>0.32916666666666666</v>
      </c>
      <c r="J21" s="20">
        <v>0.22083333333333333</v>
      </c>
      <c r="K21" s="20">
        <v>0.28333333333333333</v>
      </c>
      <c r="L21" s="20">
        <v>0.40833333333333333</v>
      </c>
      <c r="M21" s="20">
        <v>0.14583333333333334</v>
      </c>
      <c r="N21" s="20">
        <v>0</v>
      </c>
      <c r="O21" s="20">
        <v>0</v>
      </c>
      <c r="P21" s="20">
        <v>8.3333333333333332E-3</v>
      </c>
      <c r="Q21" s="20">
        <v>3.7499999999999999E-2</v>
      </c>
      <c r="R21" s="20">
        <v>0</v>
      </c>
      <c r="S21" s="20">
        <f>S20/D20</f>
        <v>1.2500000000000001E-2</v>
      </c>
      <c r="T21" s="20">
        <v>0.22083333333333333</v>
      </c>
    </row>
    <row r="22" spans="1:20" ht="15.95" customHeight="1">
      <c r="B22" s="58"/>
      <c r="C22" s="54" t="s">
        <v>235</v>
      </c>
      <c r="D22" s="21">
        <v>340</v>
      </c>
      <c r="E22" s="22">
        <v>68</v>
      </c>
      <c r="F22" s="23">
        <v>2</v>
      </c>
      <c r="G22" s="23">
        <v>24</v>
      </c>
      <c r="H22" s="23">
        <v>4</v>
      </c>
      <c r="I22" s="23">
        <v>133</v>
      </c>
      <c r="J22" s="23">
        <v>70</v>
      </c>
      <c r="K22" s="23">
        <v>85</v>
      </c>
      <c r="L22" s="23">
        <v>133</v>
      </c>
      <c r="M22" s="23">
        <v>46</v>
      </c>
      <c r="N22" s="23">
        <v>1</v>
      </c>
      <c r="O22" s="23">
        <v>0</v>
      </c>
      <c r="P22" s="23">
        <v>3</v>
      </c>
      <c r="Q22" s="23">
        <v>19</v>
      </c>
      <c r="R22" s="23">
        <v>0</v>
      </c>
      <c r="S22" s="23">
        <v>11</v>
      </c>
      <c r="T22" s="23">
        <v>67</v>
      </c>
    </row>
    <row r="23" spans="1:20" ht="15.95" customHeight="1">
      <c r="B23" s="58"/>
      <c r="C23" s="53"/>
      <c r="D23" s="24">
        <v>1</v>
      </c>
      <c r="E23" s="19">
        <v>0.2</v>
      </c>
      <c r="F23" s="20">
        <v>5.8823529411764705E-3</v>
      </c>
      <c r="G23" s="20">
        <v>7.0588235294117646E-2</v>
      </c>
      <c r="H23" s="20">
        <v>1.1764705882352941E-2</v>
      </c>
      <c r="I23" s="20">
        <v>0.39117647058823529</v>
      </c>
      <c r="J23" s="20">
        <v>0.20588235294117646</v>
      </c>
      <c r="K23" s="20">
        <v>0.25</v>
      </c>
      <c r="L23" s="20">
        <v>0.39117647058823529</v>
      </c>
      <c r="M23" s="20">
        <v>0.13529411764705881</v>
      </c>
      <c r="N23" s="20">
        <v>2.9411764705882353E-3</v>
      </c>
      <c r="O23" s="20">
        <v>0</v>
      </c>
      <c r="P23" s="20">
        <v>8.8235294117647058E-3</v>
      </c>
      <c r="Q23" s="20">
        <v>5.5882352941176473E-2</v>
      </c>
      <c r="R23" s="20">
        <v>0</v>
      </c>
      <c r="S23" s="20">
        <f>S22/D22</f>
        <v>3.2352941176470591E-2</v>
      </c>
      <c r="T23" s="20">
        <v>0.19705882352941176</v>
      </c>
    </row>
    <row r="24" spans="1:20" ht="15.95" customHeight="1">
      <c r="B24" s="58"/>
      <c r="C24" s="54" t="s">
        <v>236</v>
      </c>
      <c r="D24" s="21">
        <v>122</v>
      </c>
      <c r="E24" s="22">
        <v>29</v>
      </c>
      <c r="F24" s="23">
        <v>1</v>
      </c>
      <c r="G24" s="23">
        <v>9</v>
      </c>
      <c r="H24" s="23">
        <v>2</v>
      </c>
      <c r="I24" s="23">
        <v>29</v>
      </c>
      <c r="J24" s="23">
        <v>23</v>
      </c>
      <c r="K24" s="23">
        <v>25</v>
      </c>
      <c r="L24" s="23">
        <v>50</v>
      </c>
      <c r="M24" s="23">
        <v>13</v>
      </c>
      <c r="N24" s="23">
        <v>0</v>
      </c>
      <c r="O24" s="23">
        <v>0</v>
      </c>
      <c r="P24" s="23">
        <v>3</v>
      </c>
      <c r="Q24" s="23">
        <v>6</v>
      </c>
      <c r="R24" s="23">
        <v>0</v>
      </c>
      <c r="S24" s="23">
        <v>3</v>
      </c>
      <c r="T24" s="23">
        <v>35</v>
      </c>
    </row>
    <row r="25" spans="1:20" ht="15.95" customHeight="1">
      <c r="B25" s="58"/>
      <c r="C25" s="53"/>
      <c r="D25" s="24">
        <v>1</v>
      </c>
      <c r="E25" s="19">
        <v>0.23770491803278687</v>
      </c>
      <c r="F25" s="20">
        <v>8.1967213114754103E-3</v>
      </c>
      <c r="G25" s="20">
        <v>7.3770491803278687E-2</v>
      </c>
      <c r="H25" s="20">
        <v>1.6393442622950821E-2</v>
      </c>
      <c r="I25" s="20">
        <v>0.23770491803278687</v>
      </c>
      <c r="J25" s="20">
        <v>0.18852459016393441</v>
      </c>
      <c r="K25" s="20">
        <v>0.20491803278688525</v>
      </c>
      <c r="L25" s="20">
        <v>0.4098360655737705</v>
      </c>
      <c r="M25" s="20">
        <v>0.10655737704918032</v>
      </c>
      <c r="N25" s="20">
        <v>0</v>
      </c>
      <c r="O25" s="20">
        <v>0</v>
      </c>
      <c r="P25" s="20">
        <v>2.4590163934426229E-2</v>
      </c>
      <c r="Q25" s="20">
        <v>4.9180327868852458E-2</v>
      </c>
      <c r="R25" s="20">
        <v>0</v>
      </c>
      <c r="S25" s="20">
        <f>S24/D24</f>
        <v>2.4590163934426229E-2</v>
      </c>
      <c r="T25" s="20">
        <v>0.28688524590163933</v>
      </c>
    </row>
    <row r="26" spans="1:20" ht="15.95" customHeight="1">
      <c r="B26" s="58"/>
      <c r="C26" s="54" t="s">
        <v>237</v>
      </c>
      <c r="D26" s="21">
        <v>254</v>
      </c>
      <c r="E26" s="22">
        <v>56</v>
      </c>
      <c r="F26" s="23">
        <v>2</v>
      </c>
      <c r="G26" s="23">
        <v>20</v>
      </c>
      <c r="H26" s="23">
        <v>4</v>
      </c>
      <c r="I26" s="23">
        <v>61</v>
      </c>
      <c r="J26" s="23">
        <v>46</v>
      </c>
      <c r="K26" s="23">
        <v>46</v>
      </c>
      <c r="L26" s="23">
        <v>78</v>
      </c>
      <c r="M26" s="23">
        <v>40</v>
      </c>
      <c r="N26" s="23">
        <v>0</v>
      </c>
      <c r="O26" s="23">
        <v>0</v>
      </c>
      <c r="P26" s="23">
        <v>5</v>
      </c>
      <c r="Q26" s="23">
        <v>11</v>
      </c>
      <c r="R26" s="23">
        <v>0</v>
      </c>
      <c r="S26" s="23">
        <v>25</v>
      </c>
      <c r="T26" s="23">
        <v>61</v>
      </c>
    </row>
    <row r="27" spans="1:20" ht="15.95" customHeight="1">
      <c r="B27" s="58"/>
      <c r="C27" s="53"/>
      <c r="D27" s="24">
        <v>1</v>
      </c>
      <c r="E27" s="19">
        <v>0.22047244094488189</v>
      </c>
      <c r="F27" s="20">
        <v>7.874015748031496E-3</v>
      </c>
      <c r="G27" s="20">
        <v>7.874015748031496E-2</v>
      </c>
      <c r="H27" s="20">
        <v>1.5748031496062992E-2</v>
      </c>
      <c r="I27" s="20">
        <v>0.24015748031496062</v>
      </c>
      <c r="J27" s="20">
        <v>0.18110236220472442</v>
      </c>
      <c r="K27" s="20">
        <v>0.18110236220472442</v>
      </c>
      <c r="L27" s="20">
        <v>0.30708661417322836</v>
      </c>
      <c r="M27" s="20">
        <v>0.15748031496062992</v>
      </c>
      <c r="N27" s="20">
        <v>0</v>
      </c>
      <c r="O27" s="20">
        <v>0</v>
      </c>
      <c r="P27" s="20">
        <v>1.968503937007874E-2</v>
      </c>
      <c r="Q27" s="20">
        <v>4.3307086614173228E-2</v>
      </c>
      <c r="R27" s="20">
        <v>0</v>
      </c>
      <c r="S27" s="20">
        <f>S26/D26</f>
        <v>9.8425196850393706E-2</v>
      </c>
      <c r="T27" s="20">
        <v>0.24015748031496062</v>
      </c>
    </row>
    <row r="28" spans="1:20" ht="15.95" customHeight="1">
      <c r="B28" s="58"/>
      <c r="C28" s="54" t="s">
        <v>238</v>
      </c>
      <c r="D28" s="21">
        <v>577</v>
      </c>
      <c r="E28" s="22">
        <v>116</v>
      </c>
      <c r="F28" s="23">
        <v>2</v>
      </c>
      <c r="G28" s="23">
        <v>34</v>
      </c>
      <c r="H28" s="23">
        <v>3</v>
      </c>
      <c r="I28" s="23">
        <v>205</v>
      </c>
      <c r="J28" s="23">
        <v>117</v>
      </c>
      <c r="K28" s="23">
        <v>133</v>
      </c>
      <c r="L28" s="23">
        <v>210</v>
      </c>
      <c r="M28" s="23">
        <v>96</v>
      </c>
      <c r="N28" s="23">
        <v>1</v>
      </c>
      <c r="O28" s="23">
        <v>0</v>
      </c>
      <c r="P28" s="23">
        <v>5</v>
      </c>
      <c r="Q28" s="23">
        <v>33</v>
      </c>
      <c r="R28" s="23">
        <v>0</v>
      </c>
      <c r="S28" s="23">
        <v>25</v>
      </c>
      <c r="T28" s="23">
        <v>111</v>
      </c>
    </row>
    <row r="29" spans="1:20" ht="15.95" customHeight="1">
      <c r="B29" s="58"/>
      <c r="C29" s="53"/>
      <c r="D29" s="24">
        <v>1</v>
      </c>
      <c r="E29" s="19">
        <v>0.20103986135181975</v>
      </c>
      <c r="F29" s="20">
        <v>3.4662045060658577E-3</v>
      </c>
      <c r="G29" s="20">
        <v>5.8925476603119586E-2</v>
      </c>
      <c r="H29" s="20">
        <v>5.1993067590987872E-3</v>
      </c>
      <c r="I29" s="20">
        <v>0.35528596187175043</v>
      </c>
      <c r="J29" s="20">
        <v>0.2027729636048527</v>
      </c>
      <c r="K29" s="20">
        <v>0.23050259965337955</v>
      </c>
      <c r="L29" s="20">
        <v>0.36395147313691506</v>
      </c>
      <c r="M29" s="20">
        <v>0.16637781629116119</v>
      </c>
      <c r="N29" s="20">
        <v>1.7331022530329288E-3</v>
      </c>
      <c r="O29" s="20">
        <v>0</v>
      </c>
      <c r="P29" s="20">
        <v>8.6655112651646445E-3</v>
      </c>
      <c r="Q29" s="20">
        <v>5.7192374350086658E-2</v>
      </c>
      <c r="R29" s="20">
        <v>0</v>
      </c>
      <c r="S29" s="20">
        <f>S28/D28</f>
        <v>4.3327556325823226E-2</v>
      </c>
      <c r="T29" s="20">
        <v>0.1923743500866551</v>
      </c>
    </row>
    <row r="30" spans="1:20" ht="15.95" customHeight="1">
      <c r="B30" s="58"/>
      <c r="C30" s="54" t="s">
        <v>239</v>
      </c>
      <c r="D30" s="21">
        <v>11334</v>
      </c>
      <c r="E30" s="22">
        <v>2352</v>
      </c>
      <c r="F30" s="23">
        <v>111</v>
      </c>
      <c r="G30" s="23">
        <v>785</v>
      </c>
      <c r="H30" s="23">
        <v>272</v>
      </c>
      <c r="I30" s="23">
        <v>3976</v>
      </c>
      <c r="J30" s="23">
        <v>3035</v>
      </c>
      <c r="K30" s="23">
        <v>783</v>
      </c>
      <c r="L30" s="23">
        <v>4712</v>
      </c>
      <c r="M30" s="23">
        <v>2115</v>
      </c>
      <c r="N30" s="23">
        <v>15</v>
      </c>
      <c r="O30" s="23">
        <v>0</v>
      </c>
      <c r="P30" s="23">
        <v>78</v>
      </c>
      <c r="Q30" s="23">
        <v>320</v>
      </c>
      <c r="R30" s="23">
        <v>3</v>
      </c>
      <c r="S30" s="23">
        <v>123</v>
      </c>
      <c r="T30" s="23">
        <v>1781</v>
      </c>
    </row>
    <row r="31" spans="1:20" ht="15.95" customHeight="1">
      <c r="B31" s="58"/>
      <c r="C31" s="59"/>
      <c r="D31" s="18">
        <v>1</v>
      </c>
      <c r="E31" s="32">
        <v>0.20751720487030176</v>
      </c>
      <c r="F31" s="33">
        <v>9.793541556379036E-3</v>
      </c>
      <c r="G31" s="33">
        <v>6.9260631727545444E-2</v>
      </c>
      <c r="H31" s="33">
        <v>2.3998588318334214E-2</v>
      </c>
      <c r="I31" s="33">
        <v>0.35080289394741487</v>
      </c>
      <c r="J31" s="33">
        <v>0.26777836597847188</v>
      </c>
      <c r="K31" s="33">
        <v>6.908417151932239E-2</v>
      </c>
      <c r="L31" s="33">
        <v>0.41574025057349567</v>
      </c>
      <c r="M31" s="33">
        <v>0.18660667019587082</v>
      </c>
      <c r="N31" s="33">
        <v>1.3234515616728428E-3</v>
      </c>
      <c r="O31" s="33">
        <v>0</v>
      </c>
      <c r="P31" s="33">
        <v>6.8819481206987823E-3</v>
      </c>
      <c r="Q31" s="33">
        <v>2.8233633315687314E-2</v>
      </c>
      <c r="R31" s="33">
        <v>2.6469031233456857E-4</v>
      </c>
      <c r="S31" s="33">
        <f>S30/D30</f>
        <v>1.085230280571731E-2</v>
      </c>
      <c r="T31" s="33">
        <v>0.1571378154226222</v>
      </c>
    </row>
    <row r="32" spans="1:20" ht="15.95" customHeight="1">
      <c r="A32" s="38"/>
      <c r="B32" s="41"/>
      <c r="C32" s="47"/>
      <c r="D32" s="42"/>
      <c r="E32" s="42"/>
      <c r="F32" s="42"/>
      <c r="G32" s="42"/>
      <c r="H32" s="42"/>
      <c r="I32" s="42"/>
      <c r="J32" s="42"/>
      <c r="K32" s="42"/>
      <c r="L32" s="42"/>
      <c r="M32" s="42"/>
      <c r="N32" s="42"/>
      <c r="O32" s="42"/>
      <c r="P32" s="42"/>
      <c r="Q32" s="42"/>
      <c r="R32" s="42"/>
      <c r="S32" s="42"/>
      <c r="T32" s="42"/>
    </row>
    <row r="33" spans="1:20" ht="15.95" hidden="1" customHeight="1">
      <c r="A33" s="38"/>
      <c r="B33" s="43"/>
      <c r="C33" s="46"/>
      <c r="D33" s="44"/>
      <c r="E33" s="44"/>
      <c r="F33" s="44"/>
      <c r="G33" s="44"/>
      <c r="H33" s="44"/>
      <c r="I33" s="44"/>
      <c r="J33" s="44"/>
      <c r="K33" s="44"/>
      <c r="L33" s="44"/>
      <c r="M33" s="44"/>
      <c r="N33" s="44"/>
      <c r="O33" s="44"/>
      <c r="P33" s="44"/>
      <c r="Q33" s="44"/>
      <c r="R33" s="44"/>
      <c r="S33" s="44"/>
      <c r="T33" s="44"/>
    </row>
    <row r="34" spans="1:20" ht="15.95" hidden="1" customHeight="1">
      <c r="A34" s="38"/>
      <c r="B34" s="43"/>
      <c r="C34" s="46"/>
      <c r="D34" s="45"/>
      <c r="E34" s="45"/>
      <c r="F34" s="45"/>
      <c r="G34" s="45"/>
      <c r="H34" s="45"/>
      <c r="I34" s="45"/>
      <c r="J34" s="45"/>
      <c r="K34" s="45"/>
      <c r="L34" s="45"/>
      <c r="M34" s="45"/>
      <c r="N34" s="45"/>
      <c r="O34" s="45"/>
      <c r="P34" s="45"/>
      <c r="Q34" s="45"/>
      <c r="R34" s="45"/>
      <c r="S34" s="45"/>
      <c r="T34" s="45"/>
    </row>
    <row r="35" spans="1:20" ht="15.95" hidden="1" customHeight="1">
      <c r="A35" s="38"/>
      <c r="B35" s="43"/>
      <c r="C35" s="46"/>
      <c r="D35" s="44"/>
      <c r="E35" s="44"/>
      <c r="F35" s="44"/>
      <c r="G35" s="44"/>
      <c r="H35" s="44"/>
      <c r="I35" s="44"/>
      <c r="J35" s="44"/>
      <c r="K35" s="44"/>
      <c r="L35" s="44"/>
      <c r="M35" s="44"/>
      <c r="N35" s="44"/>
      <c r="O35" s="44"/>
      <c r="P35" s="44"/>
      <c r="Q35" s="44"/>
      <c r="R35" s="44"/>
      <c r="S35" s="44"/>
      <c r="T35" s="44"/>
    </row>
    <row r="36" spans="1:20" ht="15.95" hidden="1" customHeight="1">
      <c r="A36" s="38"/>
      <c r="B36" s="43"/>
      <c r="C36" s="46"/>
      <c r="D36" s="45"/>
      <c r="E36" s="45"/>
      <c r="F36" s="45"/>
      <c r="G36" s="45"/>
      <c r="H36" s="45"/>
      <c r="I36" s="45"/>
      <c r="J36" s="45"/>
      <c r="K36" s="45"/>
      <c r="L36" s="45"/>
      <c r="M36" s="45"/>
      <c r="N36" s="45"/>
      <c r="O36" s="45"/>
      <c r="P36" s="45"/>
      <c r="Q36" s="45"/>
      <c r="R36" s="45"/>
      <c r="S36" s="45"/>
      <c r="T36" s="45"/>
    </row>
    <row r="37" spans="1:20" ht="15.95" hidden="1" customHeight="1">
      <c r="A37" s="38"/>
      <c r="B37" s="43"/>
      <c r="C37" s="46"/>
      <c r="D37" s="44"/>
      <c r="E37" s="44"/>
      <c r="F37" s="44"/>
      <c r="G37" s="44"/>
      <c r="H37" s="44"/>
      <c r="I37" s="44"/>
      <c r="J37" s="44"/>
      <c r="K37" s="44"/>
      <c r="L37" s="44"/>
      <c r="M37" s="44"/>
      <c r="N37" s="44"/>
      <c r="O37" s="44"/>
      <c r="P37" s="44"/>
      <c r="Q37" s="44"/>
      <c r="R37" s="44"/>
      <c r="S37" s="44"/>
      <c r="T37" s="44"/>
    </row>
    <row r="38" spans="1:20" ht="15.95" hidden="1" customHeight="1">
      <c r="A38" s="38"/>
      <c r="B38" s="43"/>
      <c r="C38" s="46"/>
      <c r="D38" s="45"/>
      <c r="E38" s="45"/>
      <c r="F38" s="45"/>
      <c r="G38" s="45"/>
      <c r="H38" s="45"/>
      <c r="I38" s="45"/>
      <c r="J38" s="45"/>
      <c r="K38" s="45"/>
      <c r="L38" s="45"/>
      <c r="M38" s="45"/>
      <c r="N38" s="45"/>
      <c r="O38" s="45"/>
      <c r="P38" s="45"/>
      <c r="Q38" s="45"/>
      <c r="R38" s="45"/>
      <c r="S38" s="45"/>
      <c r="T38" s="45"/>
    </row>
    <row r="39" spans="1:20" ht="15.95" hidden="1" customHeight="1">
      <c r="A39" s="38"/>
      <c r="B39" s="43"/>
      <c r="C39" s="46"/>
      <c r="D39" s="44"/>
      <c r="E39" s="44"/>
      <c r="F39" s="44"/>
      <c r="G39" s="44"/>
      <c r="H39" s="44"/>
      <c r="I39" s="44"/>
      <c r="J39" s="44"/>
      <c r="K39" s="44"/>
      <c r="L39" s="44"/>
      <c r="M39" s="44"/>
      <c r="N39" s="44"/>
      <c r="O39" s="44"/>
      <c r="P39" s="44"/>
      <c r="Q39" s="44"/>
      <c r="R39" s="44"/>
      <c r="S39" s="44"/>
      <c r="T39" s="44"/>
    </row>
    <row r="40" spans="1:20" ht="15.95" hidden="1" customHeight="1">
      <c r="A40" s="38"/>
      <c r="B40" s="43"/>
      <c r="C40" s="46"/>
      <c r="D40" s="45"/>
      <c r="E40" s="45"/>
      <c r="F40" s="45"/>
      <c r="G40" s="45"/>
      <c r="H40" s="45"/>
      <c r="I40" s="45"/>
      <c r="J40" s="45"/>
      <c r="K40" s="45"/>
      <c r="L40" s="45"/>
      <c r="M40" s="45"/>
      <c r="N40" s="45"/>
      <c r="O40" s="45"/>
      <c r="P40" s="45"/>
      <c r="Q40" s="45"/>
      <c r="R40" s="45"/>
      <c r="S40" s="45"/>
      <c r="T40" s="45"/>
    </row>
    <row r="41" spans="1:20" ht="15.95" hidden="1" customHeight="1">
      <c r="A41" s="38"/>
      <c r="B41" s="43"/>
      <c r="C41" s="46"/>
      <c r="D41" s="44"/>
      <c r="E41" s="44"/>
      <c r="F41" s="44"/>
      <c r="G41" s="44"/>
      <c r="H41" s="44"/>
      <c r="I41" s="44"/>
      <c r="J41" s="44"/>
      <c r="K41" s="44"/>
      <c r="L41" s="44"/>
      <c r="M41" s="44"/>
      <c r="N41" s="44"/>
      <c r="O41" s="44"/>
      <c r="P41" s="44"/>
      <c r="Q41" s="44"/>
      <c r="R41" s="44"/>
      <c r="S41" s="44"/>
      <c r="T41" s="44"/>
    </row>
    <row r="42" spans="1:20" ht="15.95" hidden="1" customHeight="1">
      <c r="A42" s="38"/>
      <c r="B42" s="43"/>
      <c r="C42" s="46"/>
      <c r="D42" s="45"/>
      <c r="E42" s="45"/>
      <c r="F42" s="45"/>
      <c r="G42" s="45"/>
      <c r="H42" s="45"/>
      <c r="I42" s="45"/>
      <c r="J42" s="45"/>
      <c r="K42" s="45"/>
      <c r="L42" s="45"/>
      <c r="M42" s="45"/>
      <c r="N42" s="45"/>
      <c r="O42" s="45"/>
      <c r="P42" s="45"/>
      <c r="Q42" s="45"/>
      <c r="R42" s="45"/>
      <c r="S42" s="45"/>
      <c r="T42" s="45"/>
    </row>
    <row r="43" spans="1:20" ht="15.95" hidden="1" customHeight="1">
      <c r="A43" s="38"/>
      <c r="B43" s="43"/>
      <c r="C43" s="46"/>
      <c r="D43" s="44"/>
      <c r="E43" s="44"/>
      <c r="F43" s="44"/>
      <c r="G43" s="44"/>
      <c r="H43" s="44"/>
      <c r="I43" s="44"/>
      <c r="J43" s="44"/>
      <c r="K43" s="44"/>
      <c r="L43" s="44"/>
      <c r="M43" s="44"/>
      <c r="N43" s="44"/>
      <c r="O43" s="44"/>
      <c r="P43" s="44"/>
      <c r="Q43" s="44"/>
      <c r="R43" s="44"/>
      <c r="S43" s="44"/>
      <c r="T43" s="44"/>
    </row>
    <row r="44" spans="1:20" ht="15.95" hidden="1" customHeight="1">
      <c r="A44" s="38"/>
      <c r="B44" s="43"/>
      <c r="C44" s="46"/>
      <c r="D44" s="45"/>
      <c r="E44" s="45"/>
      <c r="F44" s="45"/>
      <c r="G44" s="45"/>
      <c r="H44" s="45"/>
      <c r="I44" s="45"/>
      <c r="J44" s="45"/>
      <c r="K44" s="45"/>
      <c r="L44" s="45"/>
      <c r="M44" s="45"/>
      <c r="N44" s="45"/>
      <c r="O44" s="45"/>
      <c r="P44" s="45"/>
      <c r="Q44" s="45"/>
      <c r="R44" s="45"/>
      <c r="S44" s="45"/>
      <c r="T44" s="45"/>
    </row>
    <row r="45" spans="1:20" ht="15.95" hidden="1" customHeight="1">
      <c r="A45" s="38"/>
      <c r="B45" s="43"/>
      <c r="C45" s="46"/>
      <c r="D45" s="44"/>
      <c r="E45" s="44"/>
      <c r="F45" s="44"/>
      <c r="G45" s="44"/>
      <c r="H45" s="44"/>
      <c r="I45" s="44"/>
      <c r="J45" s="44"/>
      <c r="K45" s="44"/>
      <c r="L45" s="44"/>
      <c r="M45" s="44"/>
      <c r="N45" s="44"/>
      <c r="O45" s="44"/>
      <c r="P45" s="44"/>
      <c r="Q45" s="44"/>
      <c r="R45" s="44"/>
      <c r="S45" s="44"/>
      <c r="T45" s="44"/>
    </row>
    <row r="46" spans="1:20" ht="15.95" hidden="1" customHeight="1">
      <c r="A46" s="38"/>
      <c r="B46" s="43"/>
      <c r="C46" s="46"/>
      <c r="D46" s="45"/>
      <c r="E46" s="45"/>
      <c r="F46" s="45"/>
      <c r="G46" s="45"/>
      <c r="H46" s="45"/>
      <c r="I46" s="45"/>
      <c r="J46" s="45"/>
      <c r="K46" s="45"/>
      <c r="L46" s="45"/>
      <c r="M46" s="45"/>
      <c r="N46" s="45"/>
      <c r="O46" s="45"/>
      <c r="P46" s="45"/>
      <c r="Q46" s="45"/>
      <c r="R46" s="45"/>
      <c r="S46" s="45"/>
      <c r="T46" s="45"/>
    </row>
    <row r="47" spans="1:20" ht="15.95" hidden="1" customHeight="1">
      <c r="A47" s="38"/>
      <c r="B47" s="43"/>
      <c r="C47" s="46"/>
      <c r="D47" s="44"/>
      <c r="E47" s="44"/>
      <c r="F47" s="44"/>
      <c r="G47" s="44"/>
      <c r="H47" s="44"/>
      <c r="I47" s="44"/>
      <c r="J47" s="44"/>
      <c r="K47" s="44"/>
      <c r="L47" s="44"/>
      <c r="M47" s="44"/>
      <c r="N47" s="44"/>
      <c r="O47" s="44"/>
      <c r="P47" s="44"/>
      <c r="Q47" s="44"/>
      <c r="R47" s="44"/>
      <c r="S47" s="44"/>
      <c r="T47" s="44"/>
    </row>
    <row r="48" spans="1:20" ht="15.95" hidden="1" customHeight="1">
      <c r="A48" s="38"/>
      <c r="B48" s="43"/>
      <c r="C48" s="46"/>
      <c r="D48" s="45"/>
      <c r="E48" s="45"/>
      <c r="F48" s="45"/>
      <c r="G48" s="45"/>
      <c r="H48" s="45"/>
      <c r="I48" s="45"/>
      <c r="J48" s="45"/>
      <c r="K48" s="45"/>
      <c r="L48" s="45"/>
      <c r="M48" s="45"/>
      <c r="N48" s="45"/>
      <c r="O48" s="45"/>
      <c r="P48" s="45"/>
      <c r="Q48" s="45"/>
      <c r="R48" s="45"/>
      <c r="S48" s="45"/>
      <c r="T48" s="45"/>
    </row>
    <row r="49" spans="1:20" ht="15.95" hidden="1" customHeight="1">
      <c r="A49" s="38"/>
      <c r="B49" s="43"/>
      <c r="C49" s="46"/>
      <c r="D49" s="44"/>
      <c r="E49" s="44"/>
      <c r="F49" s="44"/>
      <c r="G49" s="44"/>
      <c r="H49" s="44"/>
      <c r="I49" s="44"/>
      <c r="J49" s="44"/>
      <c r="K49" s="44"/>
      <c r="L49" s="44"/>
      <c r="M49" s="44"/>
      <c r="N49" s="44"/>
      <c r="O49" s="44"/>
      <c r="P49" s="44"/>
      <c r="Q49" s="44"/>
      <c r="R49" s="44"/>
      <c r="S49" s="44"/>
      <c r="T49" s="44"/>
    </row>
    <row r="50" spans="1:20" ht="15.95" hidden="1" customHeight="1">
      <c r="A50" s="38"/>
      <c r="B50" s="43"/>
      <c r="C50" s="46"/>
      <c r="D50" s="45"/>
      <c r="E50" s="45"/>
      <c r="F50" s="45"/>
      <c r="G50" s="45"/>
      <c r="H50" s="45"/>
      <c r="I50" s="45"/>
      <c r="J50" s="45"/>
      <c r="K50" s="45"/>
      <c r="L50" s="45"/>
      <c r="M50" s="45"/>
      <c r="N50" s="45"/>
      <c r="O50" s="45"/>
      <c r="P50" s="45"/>
      <c r="Q50" s="45"/>
      <c r="R50" s="45"/>
      <c r="S50" s="45"/>
      <c r="T50" s="45"/>
    </row>
    <row r="51" spans="1:20" ht="15.95" hidden="1" customHeight="1">
      <c r="A51" s="38"/>
      <c r="B51" s="43"/>
      <c r="C51" s="46"/>
      <c r="D51" s="44"/>
      <c r="E51" s="44"/>
      <c r="F51" s="44"/>
      <c r="G51" s="44"/>
      <c r="H51" s="44"/>
      <c r="I51" s="44"/>
      <c r="J51" s="44"/>
      <c r="K51" s="44"/>
      <c r="L51" s="44"/>
      <c r="M51" s="44"/>
      <c r="N51" s="44"/>
      <c r="O51" s="44"/>
      <c r="P51" s="44"/>
      <c r="Q51" s="44"/>
      <c r="R51" s="44"/>
      <c r="S51" s="44"/>
      <c r="T51" s="44"/>
    </row>
    <row r="52" spans="1:20" ht="15.95" hidden="1" customHeight="1">
      <c r="A52" s="38"/>
      <c r="B52" s="43"/>
      <c r="C52" s="46"/>
      <c r="D52" s="45"/>
      <c r="E52" s="45"/>
      <c r="F52" s="45"/>
      <c r="G52" s="45"/>
      <c r="H52" s="45"/>
      <c r="I52" s="45"/>
      <c r="J52" s="45"/>
      <c r="K52" s="45"/>
      <c r="L52" s="45"/>
      <c r="M52" s="45"/>
      <c r="N52" s="45"/>
      <c r="O52" s="45"/>
      <c r="P52" s="45"/>
      <c r="Q52" s="45"/>
      <c r="R52" s="45"/>
      <c r="S52" s="45"/>
      <c r="T52" s="45"/>
    </row>
    <row r="53" spans="1:20" ht="15.95" hidden="1" customHeight="1">
      <c r="A53" s="38"/>
      <c r="B53" s="43"/>
      <c r="C53" s="46"/>
      <c r="D53" s="44"/>
      <c r="E53" s="44"/>
      <c r="F53" s="44"/>
      <c r="G53" s="44"/>
      <c r="H53" s="44"/>
      <c r="I53" s="44"/>
      <c r="J53" s="44"/>
      <c r="K53" s="44"/>
      <c r="L53" s="44"/>
      <c r="M53" s="44"/>
      <c r="N53" s="44"/>
      <c r="O53" s="44"/>
      <c r="P53" s="44"/>
      <c r="Q53" s="44"/>
      <c r="R53" s="44"/>
      <c r="S53" s="44"/>
      <c r="T53" s="44"/>
    </row>
    <row r="54" spans="1:20" ht="15.95" hidden="1" customHeight="1">
      <c r="A54" s="38"/>
      <c r="B54" s="43"/>
      <c r="C54" s="46"/>
      <c r="D54" s="45"/>
      <c r="E54" s="45"/>
      <c r="F54" s="45"/>
      <c r="G54" s="45"/>
      <c r="H54" s="45"/>
      <c r="I54" s="45"/>
      <c r="J54" s="45"/>
      <c r="K54" s="45"/>
      <c r="L54" s="45"/>
      <c r="M54" s="45"/>
      <c r="N54" s="45"/>
      <c r="O54" s="45"/>
      <c r="P54" s="45"/>
      <c r="Q54" s="45"/>
      <c r="R54" s="45"/>
      <c r="S54" s="45"/>
      <c r="T54" s="45"/>
    </row>
    <row r="55" spans="1:20" ht="15.95" hidden="1" customHeight="1">
      <c r="A55" s="38"/>
      <c r="B55" s="43"/>
      <c r="C55" s="46"/>
      <c r="D55" s="44"/>
      <c r="E55" s="44"/>
      <c r="F55" s="44"/>
      <c r="G55" s="44"/>
      <c r="H55" s="44"/>
      <c r="I55" s="44"/>
      <c r="J55" s="44"/>
      <c r="K55" s="44"/>
      <c r="L55" s="44"/>
      <c r="M55" s="44"/>
      <c r="N55" s="44"/>
      <c r="O55" s="44"/>
      <c r="P55" s="44"/>
      <c r="Q55" s="44"/>
      <c r="R55" s="44"/>
      <c r="S55" s="44"/>
      <c r="T55" s="44"/>
    </row>
    <row r="56" spans="1:20" ht="15.95" hidden="1" customHeight="1">
      <c r="A56" s="38"/>
      <c r="B56" s="43"/>
      <c r="C56" s="46"/>
      <c r="D56" s="45"/>
      <c r="E56" s="45"/>
      <c r="F56" s="45"/>
      <c r="G56" s="45"/>
      <c r="H56" s="45"/>
      <c r="I56" s="45"/>
      <c r="J56" s="45"/>
      <c r="K56" s="45"/>
      <c r="L56" s="45"/>
      <c r="M56" s="45"/>
      <c r="N56" s="45"/>
      <c r="O56" s="45"/>
      <c r="P56" s="45"/>
      <c r="Q56" s="45"/>
      <c r="R56" s="45"/>
      <c r="S56" s="45"/>
      <c r="T56" s="45"/>
    </row>
    <row r="57" spans="1:20" ht="15.95" hidden="1" customHeight="1">
      <c r="A57" s="38"/>
      <c r="B57" s="43"/>
      <c r="C57" s="46"/>
      <c r="D57" s="44"/>
      <c r="E57" s="44"/>
      <c r="F57" s="44"/>
      <c r="G57" s="44"/>
      <c r="H57" s="44"/>
      <c r="I57" s="44"/>
      <c r="J57" s="44"/>
      <c r="K57" s="44"/>
      <c r="L57" s="44"/>
      <c r="M57" s="44"/>
      <c r="N57" s="44"/>
      <c r="O57" s="44"/>
      <c r="P57" s="44"/>
      <c r="Q57" s="44"/>
      <c r="R57" s="44"/>
      <c r="S57" s="44"/>
      <c r="T57" s="44"/>
    </row>
    <row r="58" spans="1:20" ht="15.95" hidden="1" customHeight="1">
      <c r="A58" s="38"/>
      <c r="B58" s="43"/>
      <c r="C58" s="46"/>
      <c r="D58" s="45"/>
      <c r="E58" s="45"/>
      <c r="F58" s="45"/>
      <c r="G58" s="45"/>
      <c r="H58" s="45"/>
      <c r="I58" s="45"/>
      <c r="J58" s="45"/>
      <c r="K58" s="45"/>
      <c r="L58" s="45"/>
      <c r="M58" s="45"/>
      <c r="N58" s="45"/>
      <c r="O58" s="45"/>
      <c r="P58" s="45"/>
      <c r="Q58" s="45"/>
      <c r="R58" s="45"/>
      <c r="S58" s="45"/>
      <c r="T58" s="45"/>
    </row>
    <row r="59" spans="1:20" ht="15.95" hidden="1" customHeight="1">
      <c r="A59" s="38"/>
      <c r="B59" s="43"/>
      <c r="C59" s="46"/>
      <c r="D59" s="44"/>
      <c r="E59" s="44"/>
      <c r="F59" s="44"/>
      <c r="G59" s="44"/>
      <c r="H59" s="44"/>
      <c r="I59" s="44"/>
      <c r="J59" s="44"/>
      <c r="K59" s="44"/>
      <c r="L59" s="44"/>
      <c r="M59" s="44"/>
      <c r="N59" s="44"/>
      <c r="O59" s="44"/>
      <c r="P59" s="44"/>
      <c r="Q59" s="44"/>
      <c r="R59" s="44"/>
      <c r="S59" s="44"/>
      <c r="T59" s="44"/>
    </row>
    <row r="60" spans="1:20" ht="15.95" hidden="1" customHeight="1">
      <c r="A60" s="38"/>
      <c r="B60" s="43"/>
      <c r="C60" s="46"/>
      <c r="D60" s="45"/>
      <c r="E60" s="45"/>
      <c r="F60" s="45"/>
      <c r="G60" s="45"/>
      <c r="H60" s="45"/>
      <c r="I60" s="45"/>
      <c r="J60" s="45"/>
      <c r="K60" s="45"/>
      <c r="L60" s="45"/>
      <c r="M60" s="45"/>
      <c r="N60" s="45"/>
      <c r="O60" s="45"/>
      <c r="P60" s="45"/>
      <c r="Q60" s="45"/>
      <c r="R60" s="45"/>
      <c r="S60" s="45"/>
      <c r="T60" s="45"/>
    </row>
    <row r="61" spans="1:20" ht="15.95" hidden="1" customHeight="1">
      <c r="A61" s="38"/>
      <c r="B61" s="43"/>
      <c r="C61" s="46"/>
      <c r="D61" s="44"/>
      <c r="E61" s="44"/>
      <c r="F61" s="44"/>
      <c r="G61" s="44"/>
      <c r="H61" s="44"/>
      <c r="I61" s="44"/>
      <c r="J61" s="44"/>
      <c r="K61" s="44"/>
      <c r="L61" s="44"/>
      <c r="M61" s="44"/>
      <c r="N61" s="44"/>
      <c r="O61" s="44"/>
      <c r="P61" s="44"/>
      <c r="Q61" s="44"/>
      <c r="R61" s="44"/>
      <c r="S61" s="44"/>
      <c r="T61" s="44"/>
    </row>
    <row r="62" spans="1:20" ht="15.95" hidden="1" customHeight="1">
      <c r="A62" s="38"/>
      <c r="B62" s="43"/>
      <c r="C62" s="46"/>
      <c r="D62" s="45"/>
      <c r="E62" s="45"/>
      <c r="F62" s="45"/>
      <c r="G62" s="45"/>
      <c r="H62" s="45"/>
      <c r="I62" s="45"/>
      <c r="J62" s="45"/>
      <c r="K62" s="45"/>
      <c r="L62" s="45"/>
      <c r="M62" s="45"/>
      <c r="N62" s="45"/>
      <c r="O62" s="45"/>
      <c r="P62" s="45"/>
      <c r="Q62" s="45"/>
      <c r="R62" s="45"/>
      <c r="S62" s="45"/>
      <c r="T62" s="45"/>
    </row>
    <row r="63" spans="1:20" ht="15.95" hidden="1" customHeight="1">
      <c r="A63" s="38"/>
      <c r="B63" s="43"/>
      <c r="C63" s="46"/>
      <c r="D63" s="44"/>
      <c r="E63" s="44"/>
      <c r="F63" s="44"/>
      <c r="G63" s="44"/>
      <c r="H63" s="44"/>
      <c r="I63" s="44"/>
      <c r="J63" s="44"/>
      <c r="K63" s="44"/>
      <c r="L63" s="44"/>
      <c r="M63" s="44"/>
      <c r="N63" s="44"/>
      <c r="O63" s="44"/>
      <c r="P63" s="44"/>
      <c r="Q63" s="44"/>
      <c r="R63" s="44"/>
      <c r="S63" s="44"/>
      <c r="T63" s="44"/>
    </row>
    <row r="64" spans="1:20" ht="15.95" hidden="1" customHeight="1">
      <c r="A64" s="38"/>
      <c r="B64" s="43"/>
      <c r="C64" s="46"/>
      <c r="D64" s="45"/>
      <c r="E64" s="45"/>
      <c r="F64" s="45"/>
      <c r="G64" s="45"/>
      <c r="H64" s="45"/>
      <c r="I64" s="45"/>
      <c r="J64" s="45"/>
      <c r="K64" s="45"/>
      <c r="L64" s="45"/>
      <c r="M64" s="45"/>
      <c r="N64" s="45"/>
      <c r="O64" s="45"/>
      <c r="P64" s="45"/>
      <c r="Q64" s="45"/>
      <c r="R64" s="45"/>
      <c r="S64" s="45"/>
      <c r="T64" s="45"/>
    </row>
    <row r="65" spans="1:20" ht="15.95" hidden="1" customHeight="1">
      <c r="A65" s="38"/>
      <c r="B65" s="43"/>
      <c r="C65" s="46"/>
      <c r="D65" s="44"/>
      <c r="E65" s="44"/>
      <c r="F65" s="44"/>
      <c r="G65" s="44"/>
      <c r="H65" s="44"/>
      <c r="I65" s="44"/>
      <c r="J65" s="44"/>
      <c r="K65" s="44"/>
      <c r="L65" s="44"/>
      <c r="M65" s="44"/>
      <c r="N65" s="44"/>
      <c r="O65" s="44"/>
      <c r="P65" s="44"/>
      <c r="Q65" s="44"/>
      <c r="R65" s="44"/>
      <c r="S65" s="44"/>
      <c r="T65" s="44"/>
    </row>
    <row r="66" spans="1:20" ht="15.95" hidden="1" customHeight="1">
      <c r="A66" s="38"/>
      <c r="B66" s="43"/>
      <c r="C66" s="46"/>
      <c r="D66" s="45"/>
      <c r="E66" s="45"/>
      <c r="F66" s="45"/>
      <c r="G66" s="45"/>
      <c r="H66" s="45"/>
      <c r="I66" s="45"/>
      <c r="J66" s="45"/>
      <c r="K66" s="45"/>
      <c r="L66" s="45"/>
      <c r="M66" s="45"/>
      <c r="N66" s="45"/>
      <c r="O66" s="45"/>
      <c r="P66" s="45"/>
      <c r="Q66" s="45"/>
      <c r="R66" s="45"/>
      <c r="S66" s="45"/>
      <c r="T66" s="45"/>
    </row>
    <row r="67" spans="1:20" ht="15.95" hidden="1" customHeight="1">
      <c r="A67" s="38"/>
      <c r="B67" s="43"/>
      <c r="C67" s="46"/>
      <c r="D67" s="44"/>
      <c r="E67" s="44"/>
      <c r="F67" s="44"/>
      <c r="G67" s="44"/>
      <c r="H67" s="44"/>
      <c r="I67" s="44"/>
      <c r="J67" s="44"/>
      <c r="K67" s="44"/>
      <c r="L67" s="44"/>
      <c r="M67" s="44"/>
      <c r="N67" s="44"/>
      <c r="O67" s="44"/>
      <c r="P67" s="44"/>
      <c r="Q67" s="44"/>
      <c r="R67" s="44"/>
      <c r="S67" s="44"/>
      <c r="T67" s="44"/>
    </row>
    <row r="68" spans="1:20" ht="15.95" hidden="1" customHeight="1">
      <c r="A68" s="38"/>
      <c r="B68" s="43"/>
      <c r="C68" s="46"/>
      <c r="D68" s="45"/>
      <c r="E68" s="45"/>
      <c r="F68" s="45"/>
      <c r="G68" s="45"/>
      <c r="H68" s="45"/>
      <c r="I68" s="45"/>
      <c r="J68" s="45"/>
      <c r="K68" s="45"/>
      <c r="L68" s="45"/>
      <c r="M68" s="45"/>
      <c r="N68" s="45"/>
      <c r="O68" s="45"/>
      <c r="P68" s="45"/>
      <c r="Q68" s="45"/>
      <c r="R68" s="45"/>
      <c r="S68" s="45"/>
      <c r="T68" s="45"/>
    </row>
    <row r="69" spans="1:20" ht="15.95" hidden="1" customHeight="1">
      <c r="A69" s="38"/>
      <c r="B69" s="43"/>
      <c r="C69" s="46"/>
      <c r="D69" s="44"/>
      <c r="E69" s="44"/>
      <c r="F69" s="44"/>
      <c r="G69" s="44"/>
      <c r="H69" s="44"/>
      <c r="I69" s="44"/>
      <c r="J69" s="44"/>
      <c r="K69" s="44"/>
      <c r="L69" s="44"/>
      <c r="M69" s="44"/>
      <c r="N69" s="44"/>
      <c r="O69" s="44"/>
      <c r="P69" s="44"/>
      <c r="Q69" s="44"/>
      <c r="R69" s="44"/>
      <c r="S69" s="44"/>
      <c r="T69" s="44"/>
    </row>
    <row r="70" spans="1:20" ht="15.95" hidden="1" customHeight="1">
      <c r="A70" s="38"/>
      <c r="B70" s="43"/>
      <c r="C70" s="46"/>
      <c r="D70" s="45"/>
      <c r="E70" s="45"/>
      <c r="F70" s="45"/>
      <c r="G70" s="45"/>
      <c r="H70" s="45"/>
      <c r="I70" s="45"/>
      <c r="J70" s="45"/>
      <c r="K70" s="45"/>
      <c r="L70" s="45"/>
      <c r="M70" s="45"/>
      <c r="N70" s="45"/>
      <c r="O70" s="45"/>
      <c r="P70" s="45"/>
      <c r="Q70" s="45"/>
      <c r="R70" s="45"/>
      <c r="S70" s="45"/>
      <c r="T70" s="45"/>
    </row>
    <row r="71" spans="1:20" ht="15.95" hidden="1" customHeight="1">
      <c r="A71" s="38"/>
      <c r="B71" s="43"/>
      <c r="C71" s="46"/>
      <c r="D71" s="44"/>
      <c r="E71" s="44"/>
      <c r="F71" s="44"/>
      <c r="G71" s="44"/>
      <c r="H71" s="44"/>
      <c r="I71" s="44"/>
      <c r="J71" s="44"/>
      <c r="K71" s="44"/>
      <c r="L71" s="44"/>
      <c r="M71" s="44"/>
      <c r="N71" s="44"/>
      <c r="O71" s="44"/>
      <c r="P71" s="44"/>
      <c r="Q71" s="44"/>
      <c r="R71" s="44"/>
      <c r="S71" s="44"/>
      <c r="T71" s="44"/>
    </row>
    <row r="72" spans="1:20" ht="15.95" hidden="1" customHeight="1">
      <c r="A72" s="38"/>
      <c r="B72" s="43"/>
      <c r="C72" s="46"/>
      <c r="D72" s="45"/>
      <c r="E72" s="45"/>
      <c r="F72" s="45"/>
      <c r="G72" s="45"/>
      <c r="H72" s="45"/>
      <c r="I72" s="45"/>
      <c r="J72" s="45"/>
      <c r="K72" s="45"/>
      <c r="L72" s="45"/>
      <c r="M72" s="45"/>
      <c r="N72" s="45"/>
      <c r="O72" s="45"/>
      <c r="P72" s="45"/>
      <c r="Q72" s="45"/>
      <c r="R72" s="45"/>
      <c r="S72" s="45"/>
      <c r="T72" s="45"/>
    </row>
    <row r="73" spans="1:20" ht="15.95" hidden="1" customHeight="1">
      <c r="A73" s="38"/>
      <c r="B73" s="43"/>
      <c r="C73" s="46"/>
      <c r="D73" s="44"/>
      <c r="E73" s="44"/>
      <c r="F73" s="44"/>
      <c r="G73" s="44"/>
      <c r="H73" s="44"/>
      <c r="I73" s="44"/>
      <c r="J73" s="44"/>
      <c r="K73" s="44"/>
      <c r="L73" s="44"/>
      <c r="M73" s="44"/>
      <c r="N73" s="44"/>
      <c r="O73" s="44"/>
      <c r="P73" s="44"/>
      <c r="Q73" s="44"/>
      <c r="R73" s="44"/>
      <c r="S73" s="44"/>
      <c r="T73" s="44"/>
    </row>
    <row r="74" spans="1:20" ht="15.95" hidden="1" customHeight="1">
      <c r="A74" s="38"/>
      <c r="B74" s="43"/>
      <c r="C74" s="46"/>
      <c r="D74" s="45"/>
      <c r="E74" s="45"/>
      <c r="F74" s="45"/>
      <c r="G74" s="45"/>
      <c r="H74" s="45"/>
      <c r="I74" s="45"/>
      <c r="J74" s="45"/>
      <c r="K74" s="45"/>
      <c r="L74" s="45"/>
      <c r="M74" s="45"/>
      <c r="N74" s="45"/>
      <c r="O74" s="45"/>
      <c r="P74" s="45"/>
      <c r="Q74" s="45"/>
      <c r="R74" s="45"/>
      <c r="S74" s="45"/>
      <c r="T74" s="45"/>
    </row>
    <row r="75" spans="1:20" ht="15.95" hidden="1" customHeight="1">
      <c r="A75" s="38"/>
      <c r="B75" s="43"/>
      <c r="C75" s="46"/>
      <c r="D75" s="44"/>
      <c r="E75" s="44"/>
      <c r="F75" s="44"/>
      <c r="G75" s="44"/>
      <c r="H75" s="44"/>
      <c r="I75" s="44"/>
      <c r="J75" s="44"/>
      <c r="K75" s="44"/>
      <c r="L75" s="44"/>
      <c r="M75" s="44"/>
      <c r="N75" s="44"/>
      <c r="O75" s="44"/>
      <c r="P75" s="44"/>
      <c r="Q75" s="44"/>
      <c r="R75" s="44"/>
      <c r="S75" s="44"/>
      <c r="T75" s="44"/>
    </row>
    <row r="76" spans="1:20" ht="15.95" hidden="1" customHeight="1">
      <c r="A76" s="38"/>
      <c r="B76" s="43"/>
      <c r="C76" s="46"/>
      <c r="D76" s="45"/>
      <c r="E76" s="45"/>
      <c r="F76" s="45"/>
      <c r="G76" s="45"/>
      <c r="H76" s="45"/>
      <c r="I76" s="45"/>
      <c r="J76" s="45"/>
      <c r="K76" s="45"/>
      <c r="L76" s="45"/>
      <c r="M76" s="45"/>
      <c r="N76" s="45"/>
      <c r="O76" s="45"/>
      <c r="P76" s="45"/>
      <c r="Q76" s="45"/>
      <c r="R76" s="45"/>
      <c r="S76" s="45"/>
      <c r="T76" s="45"/>
    </row>
    <row r="77" spans="1:20" ht="15.95" hidden="1" customHeight="1">
      <c r="A77" s="38"/>
      <c r="B77" s="43"/>
      <c r="C77" s="46"/>
      <c r="D77" s="44"/>
      <c r="E77" s="44"/>
      <c r="F77" s="44"/>
      <c r="G77" s="44"/>
      <c r="H77" s="44"/>
      <c r="I77" s="44"/>
      <c r="J77" s="44"/>
      <c r="K77" s="44"/>
      <c r="L77" s="44"/>
      <c r="M77" s="44"/>
      <c r="N77" s="44"/>
      <c r="O77" s="44"/>
      <c r="P77" s="44"/>
      <c r="Q77" s="44"/>
      <c r="R77" s="44"/>
      <c r="S77" s="44"/>
      <c r="T77" s="44"/>
    </row>
    <row r="78" spans="1:20" ht="15.95" hidden="1" customHeight="1">
      <c r="A78" s="38"/>
      <c r="B78" s="43"/>
      <c r="C78" s="46"/>
      <c r="D78" s="45"/>
      <c r="E78" s="45"/>
      <c r="F78" s="45"/>
      <c r="G78" s="45"/>
      <c r="H78" s="45"/>
      <c r="I78" s="45"/>
      <c r="J78" s="45"/>
      <c r="K78" s="45"/>
      <c r="L78" s="45"/>
      <c r="M78" s="45"/>
      <c r="N78" s="45"/>
      <c r="O78" s="45"/>
      <c r="P78" s="45"/>
      <c r="Q78" s="45"/>
      <c r="R78" s="45"/>
      <c r="S78" s="45"/>
      <c r="T78" s="45"/>
    </row>
    <row r="79" spans="1:20" ht="15.95" hidden="1" customHeight="1">
      <c r="A79" s="38"/>
      <c r="B79" s="43"/>
      <c r="C79" s="46"/>
      <c r="D79" s="44"/>
      <c r="E79" s="44"/>
      <c r="F79" s="44"/>
      <c r="G79" s="44"/>
      <c r="H79" s="44"/>
      <c r="I79" s="44"/>
      <c r="J79" s="44"/>
      <c r="K79" s="44"/>
      <c r="L79" s="44"/>
      <c r="M79" s="44"/>
      <c r="N79" s="44"/>
      <c r="O79" s="44"/>
      <c r="P79" s="44"/>
      <c r="Q79" s="44"/>
      <c r="R79" s="44"/>
      <c r="S79" s="44"/>
      <c r="T79" s="44"/>
    </row>
    <row r="80" spans="1:20" ht="15.95" hidden="1" customHeight="1">
      <c r="A80" s="38"/>
      <c r="B80" s="43"/>
      <c r="C80" s="46"/>
      <c r="D80" s="45"/>
      <c r="E80" s="45"/>
      <c r="F80" s="45"/>
      <c r="G80" s="45"/>
      <c r="H80" s="45"/>
      <c r="I80" s="45"/>
      <c r="J80" s="45"/>
      <c r="K80" s="45"/>
      <c r="L80" s="45"/>
      <c r="M80" s="45"/>
      <c r="N80" s="45"/>
      <c r="O80" s="45"/>
      <c r="P80" s="45"/>
      <c r="Q80" s="45"/>
      <c r="R80" s="45"/>
      <c r="S80" s="45"/>
      <c r="T80" s="45"/>
    </row>
    <row r="81" spans="1:20" ht="15.95" hidden="1" customHeight="1">
      <c r="A81" s="38"/>
      <c r="B81" s="43"/>
      <c r="C81" s="46"/>
      <c r="D81" s="44"/>
      <c r="E81" s="44"/>
      <c r="F81" s="44"/>
      <c r="G81" s="44"/>
      <c r="H81" s="44"/>
      <c r="I81" s="44"/>
      <c r="J81" s="44"/>
      <c r="K81" s="44"/>
      <c r="L81" s="44"/>
      <c r="M81" s="44"/>
      <c r="N81" s="44"/>
      <c r="O81" s="44"/>
      <c r="P81" s="44"/>
      <c r="Q81" s="44"/>
      <c r="R81" s="44"/>
      <c r="S81" s="44"/>
      <c r="T81" s="44"/>
    </row>
    <row r="82" spans="1:20" ht="15.95" hidden="1" customHeight="1">
      <c r="A82" s="38"/>
      <c r="B82" s="43"/>
      <c r="C82" s="46"/>
      <c r="D82" s="45"/>
      <c r="E82" s="45"/>
      <c r="F82" s="45"/>
      <c r="G82" s="45"/>
      <c r="H82" s="45"/>
      <c r="I82" s="45"/>
      <c r="J82" s="45"/>
      <c r="K82" s="45"/>
      <c r="L82" s="45"/>
      <c r="M82" s="45"/>
      <c r="N82" s="45"/>
      <c r="O82" s="45"/>
      <c r="P82" s="45"/>
      <c r="Q82" s="45"/>
      <c r="R82" s="45"/>
      <c r="S82" s="45"/>
      <c r="T82" s="45"/>
    </row>
    <row r="83" spans="1:20" ht="15.95" hidden="1" customHeight="1">
      <c r="A83" s="38"/>
      <c r="B83" s="43"/>
      <c r="C83" s="46"/>
      <c r="D83" s="44"/>
      <c r="E83" s="44"/>
      <c r="F83" s="44"/>
      <c r="G83" s="44"/>
      <c r="H83" s="44"/>
      <c r="I83" s="44"/>
      <c r="J83" s="44"/>
      <c r="K83" s="44"/>
      <c r="L83" s="44"/>
      <c r="M83" s="44"/>
      <c r="N83" s="44"/>
      <c r="O83" s="44"/>
      <c r="P83" s="44"/>
      <c r="Q83" s="44"/>
      <c r="R83" s="44"/>
      <c r="S83" s="44"/>
      <c r="T83" s="44"/>
    </row>
    <row r="84" spans="1:20" ht="15.95" hidden="1" customHeight="1">
      <c r="A84" s="38"/>
      <c r="B84" s="43"/>
      <c r="C84" s="46"/>
      <c r="D84" s="45"/>
      <c r="E84" s="45"/>
      <c r="F84" s="45"/>
      <c r="G84" s="45"/>
      <c r="H84" s="45"/>
      <c r="I84" s="45"/>
      <c r="J84" s="45"/>
      <c r="K84" s="45"/>
      <c r="L84" s="45"/>
      <c r="M84" s="45"/>
      <c r="N84" s="45"/>
      <c r="O84" s="45"/>
      <c r="P84" s="45"/>
      <c r="Q84" s="45"/>
      <c r="R84" s="45"/>
      <c r="S84" s="45"/>
      <c r="T84" s="45"/>
    </row>
    <row r="85" spans="1:20" ht="15.95" hidden="1" customHeight="1">
      <c r="A85" s="38"/>
      <c r="B85" s="43"/>
      <c r="C85" s="46"/>
      <c r="D85" s="44"/>
      <c r="E85" s="44"/>
      <c r="F85" s="44"/>
      <c r="G85" s="44"/>
      <c r="H85" s="44"/>
      <c r="I85" s="44"/>
      <c r="J85" s="44"/>
      <c r="K85" s="44"/>
      <c r="L85" s="44"/>
      <c r="M85" s="44"/>
      <c r="N85" s="44"/>
      <c r="O85" s="44"/>
      <c r="P85" s="44"/>
      <c r="Q85" s="44"/>
      <c r="R85" s="44"/>
      <c r="S85" s="44"/>
      <c r="T85" s="44"/>
    </row>
    <row r="86" spans="1:20" ht="15.95" hidden="1" customHeight="1">
      <c r="A86" s="38"/>
      <c r="B86" s="43"/>
      <c r="C86" s="46"/>
      <c r="D86" s="45"/>
      <c r="E86" s="45"/>
      <c r="F86" s="45"/>
      <c r="G86" s="45"/>
      <c r="H86" s="45"/>
      <c r="I86" s="45"/>
      <c r="J86" s="45"/>
      <c r="K86" s="45"/>
      <c r="L86" s="45"/>
      <c r="M86" s="45"/>
      <c r="N86" s="45"/>
      <c r="O86" s="45"/>
      <c r="P86" s="45"/>
      <c r="Q86" s="45"/>
      <c r="R86" s="45"/>
      <c r="S86" s="45"/>
      <c r="T86" s="45"/>
    </row>
    <row r="87" spans="1:20" ht="15.95" hidden="1" customHeight="1">
      <c r="A87" s="38"/>
      <c r="B87" s="43"/>
      <c r="C87" s="46"/>
      <c r="D87" s="44"/>
      <c r="E87" s="44"/>
      <c r="F87" s="44"/>
      <c r="G87" s="44"/>
      <c r="H87" s="44"/>
      <c r="I87" s="44"/>
      <c r="J87" s="44"/>
      <c r="K87" s="44"/>
      <c r="L87" s="44"/>
      <c r="M87" s="44"/>
      <c r="N87" s="44"/>
      <c r="O87" s="44"/>
      <c r="P87" s="44"/>
      <c r="Q87" s="44"/>
      <c r="R87" s="44"/>
      <c r="S87" s="44"/>
      <c r="T87" s="44"/>
    </row>
    <row r="88" spans="1:20" ht="15.95" hidden="1" customHeight="1">
      <c r="A88" s="38"/>
      <c r="B88" s="43"/>
      <c r="C88" s="46"/>
      <c r="D88" s="45"/>
      <c r="E88" s="45"/>
      <c r="F88" s="45"/>
      <c r="G88" s="45"/>
      <c r="H88" s="45"/>
      <c r="I88" s="45"/>
      <c r="J88" s="45"/>
      <c r="K88" s="45"/>
      <c r="L88" s="45"/>
      <c r="M88" s="45"/>
      <c r="N88" s="45"/>
      <c r="O88" s="45"/>
      <c r="P88" s="45"/>
      <c r="Q88" s="45"/>
      <c r="R88" s="45"/>
      <c r="S88" s="45"/>
      <c r="T88" s="45"/>
    </row>
    <row r="89" spans="1:20" ht="15.95" hidden="1" customHeight="1">
      <c r="A89" s="38"/>
      <c r="B89" s="43"/>
      <c r="C89" s="46"/>
      <c r="D89" s="44"/>
      <c r="E89" s="44"/>
      <c r="F89" s="44"/>
      <c r="G89" s="44"/>
      <c r="H89" s="44"/>
      <c r="I89" s="44"/>
      <c r="J89" s="44"/>
      <c r="K89" s="44"/>
      <c r="L89" s="44"/>
      <c r="M89" s="44"/>
      <c r="N89" s="44"/>
      <c r="O89" s="44"/>
      <c r="P89" s="44"/>
      <c r="Q89" s="44"/>
      <c r="R89" s="44"/>
      <c r="S89" s="44"/>
      <c r="T89" s="44"/>
    </row>
    <row r="90" spans="1:20" ht="15.95" hidden="1" customHeight="1">
      <c r="A90" s="38"/>
      <c r="B90" s="43"/>
      <c r="C90" s="46"/>
      <c r="D90" s="45"/>
      <c r="E90" s="45"/>
      <c r="F90" s="45"/>
      <c r="G90" s="45"/>
      <c r="H90" s="45"/>
      <c r="I90" s="45"/>
      <c r="J90" s="45"/>
      <c r="K90" s="45"/>
      <c r="L90" s="45"/>
      <c r="M90" s="45"/>
      <c r="N90" s="45"/>
      <c r="O90" s="45"/>
      <c r="P90" s="45"/>
      <c r="Q90" s="45"/>
      <c r="R90" s="45"/>
      <c r="S90" s="45"/>
      <c r="T90" s="45"/>
    </row>
    <row r="91" spans="1:20" ht="15.95" hidden="1" customHeight="1">
      <c r="A91" s="38"/>
      <c r="B91" s="43"/>
      <c r="C91" s="46"/>
      <c r="D91" s="44"/>
      <c r="E91" s="44"/>
      <c r="F91" s="44"/>
      <c r="G91" s="44"/>
      <c r="H91" s="44"/>
      <c r="I91" s="44"/>
      <c r="J91" s="44"/>
      <c r="K91" s="44"/>
      <c r="L91" s="44"/>
      <c r="M91" s="44"/>
      <c r="N91" s="44"/>
      <c r="O91" s="44"/>
      <c r="P91" s="44"/>
      <c r="Q91" s="44"/>
      <c r="R91" s="44"/>
      <c r="S91" s="44"/>
      <c r="T91" s="44"/>
    </row>
    <row r="92" spans="1:20" ht="15.95" hidden="1" customHeight="1">
      <c r="A92" s="38"/>
      <c r="B92" s="43"/>
      <c r="C92" s="46"/>
      <c r="D92" s="45"/>
      <c r="E92" s="45"/>
      <c r="F92" s="45"/>
      <c r="G92" s="45"/>
      <c r="H92" s="45"/>
      <c r="I92" s="45"/>
      <c r="J92" s="45"/>
      <c r="K92" s="45"/>
      <c r="L92" s="45"/>
      <c r="M92" s="45"/>
      <c r="N92" s="45"/>
      <c r="O92" s="45"/>
      <c r="P92" s="45"/>
      <c r="Q92" s="45"/>
      <c r="R92" s="45"/>
      <c r="S92" s="45"/>
      <c r="T92" s="45"/>
    </row>
    <row r="93" spans="1:20" ht="15.95" hidden="1" customHeight="1">
      <c r="A93" s="38"/>
      <c r="B93" s="43"/>
      <c r="C93" s="46"/>
      <c r="D93" s="44"/>
      <c r="E93" s="44"/>
      <c r="F93" s="44"/>
      <c r="G93" s="44"/>
      <c r="H93" s="44"/>
      <c r="I93" s="44"/>
      <c r="J93" s="44"/>
      <c r="K93" s="44"/>
      <c r="L93" s="44"/>
      <c r="M93" s="44"/>
      <c r="N93" s="44"/>
      <c r="O93" s="44"/>
      <c r="P93" s="44"/>
      <c r="Q93" s="44"/>
      <c r="R93" s="44"/>
      <c r="S93" s="44"/>
      <c r="T93" s="44"/>
    </row>
    <row r="94" spans="1:20" ht="15.95" hidden="1" customHeight="1">
      <c r="A94" s="38"/>
      <c r="B94" s="43"/>
      <c r="C94" s="46"/>
      <c r="D94" s="45"/>
      <c r="E94" s="45"/>
      <c r="F94" s="45"/>
      <c r="G94" s="45"/>
      <c r="H94" s="45"/>
      <c r="I94" s="45"/>
      <c r="J94" s="45"/>
      <c r="K94" s="45"/>
      <c r="L94" s="45"/>
      <c r="M94" s="45"/>
      <c r="N94" s="45"/>
      <c r="O94" s="45"/>
      <c r="P94" s="45"/>
      <c r="Q94" s="45"/>
      <c r="R94" s="45"/>
      <c r="S94" s="45"/>
      <c r="T94" s="45"/>
    </row>
    <row r="95" spans="1:20" ht="15.95" hidden="1" customHeight="1">
      <c r="A95" s="38"/>
      <c r="B95" s="43"/>
      <c r="C95" s="46"/>
      <c r="D95" s="44"/>
      <c r="E95" s="44"/>
      <c r="F95" s="44"/>
      <c r="G95" s="44"/>
      <c r="H95" s="44"/>
      <c r="I95" s="44"/>
      <c r="J95" s="44"/>
      <c r="K95" s="44"/>
      <c r="L95" s="44"/>
      <c r="M95" s="44"/>
      <c r="N95" s="44"/>
      <c r="O95" s="44"/>
      <c r="P95" s="44"/>
      <c r="Q95" s="44"/>
      <c r="R95" s="44"/>
      <c r="S95" s="44"/>
      <c r="T95" s="44"/>
    </row>
    <row r="96" spans="1:20" ht="15.95" hidden="1" customHeight="1">
      <c r="A96" s="38"/>
      <c r="B96" s="43"/>
      <c r="C96" s="46"/>
      <c r="D96" s="45"/>
      <c r="E96" s="45"/>
      <c r="F96" s="45"/>
      <c r="G96" s="45"/>
      <c r="H96" s="45"/>
      <c r="I96" s="45"/>
      <c r="J96" s="45"/>
      <c r="K96" s="45"/>
      <c r="L96" s="45"/>
      <c r="M96" s="45"/>
      <c r="N96" s="45"/>
      <c r="O96" s="45"/>
      <c r="P96" s="45"/>
      <c r="Q96" s="45"/>
      <c r="R96" s="45"/>
      <c r="S96" s="45"/>
      <c r="T96" s="45"/>
    </row>
    <row r="97" spans="1:20" ht="15.95" hidden="1" customHeight="1">
      <c r="A97" s="38"/>
      <c r="B97" s="43"/>
      <c r="C97" s="46"/>
      <c r="D97" s="44"/>
      <c r="E97" s="44"/>
      <c r="F97" s="44"/>
      <c r="G97" s="44"/>
      <c r="H97" s="44"/>
      <c r="I97" s="44"/>
      <c r="J97" s="44"/>
      <c r="K97" s="44"/>
      <c r="L97" s="44"/>
      <c r="M97" s="44"/>
      <c r="N97" s="44"/>
      <c r="O97" s="44"/>
      <c r="P97" s="44"/>
      <c r="Q97" s="44"/>
      <c r="R97" s="44"/>
      <c r="S97" s="44"/>
      <c r="T97" s="44"/>
    </row>
    <row r="98" spans="1:20" ht="15.95" hidden="1" customHeight="1">
      <c r="A98" s="38"/>
      <c r="B98" s="43"/>
      <c r="C98" s="46"/>
      <c r="D98" s="45"/>
      <c r="E98" s="45"/>
      <c r="F98" s="45"/>
      <c r="G98" s="45"/>
      <c r="H98" s="45"/>
      <c r="I98" s="45"/>
      <c r="J98" s="45"/>
      <c r="K98" s="45"/>
      <c r="L98" s="45"/>
      <c r="M98" s="45"/>
      <c r="N98" s="45"/>
      <c r="O98" s="45"/>
      <c r="P98" s="45"/>
      <c r="Q98" s="45"/>
      <c r="R98" s="45"/>
      <c r="S98" s="45"/>
      <c r="T98" s="45"/>
    </row>
    <row r="99" spans="1:20" ht="15.95" hidden="1" customHeight="1">
      <c r="A99" s="38"/>
      <c r="B99" s="43"/>
      <c r="C99" s="46"/>
      <c r="D99" s="44"/>
      <c r="E99" s="44"/>
      <c r="F99" s="44"/>
      <c r="G99" s="44"/>
      <c r="H99" s="44"/>
      <c r="I99" s="44"/>
      <c r="J99" s="44"/>
      <c r="K99" s="44"/>
      <c r="L99" s="44"/>
      <c r="M99" s="44"/>
      <c r="N99" s="44"/>
      <c r="O99" s="44"/>
      <c r="P99" s="44"/>
      <c r="Q99" s="44"/>
      <c r="R99" s="44"/>
      <c r="S99" s="44"/>
      <c r="T99" s="44"/>
    </row>
    <row r="100" spans="1:20" ht="15.95" hidden="1" customHeight="1">
      <c r="A100" s="38"/>
      <c r="B100" s="43"/>
      <c r="C100" s="46"/>
      <c r="D100" s="45"/>
      <c r="E100" s="45"/>
      <c r="F100" s="45"/>
      <c r="G100" s="45"/>
      <c r="H100" s="45"/>
      <c r="I100" s="45"/>
      <c r="J100" s="45"/>
      <c r="K100" s="45"/>
      <c r="L100" s="45"/>
      <c r="M100" s="45"/>
      <c r="N100" s="45"/>
      <c r="O100" s="45"/>
      <c r="P100" s="45"/>
      <c r="Q100" s="45"/>
      <c r="R100" s="45"/>
      <c r="S100" s="45"/>
      <c r="T100" s="45"/>
    </row>
    <row r="101" spans="1:20" ht="15.95" hidden="1" customHeight="1">
      <c r="A101" s="38"/>
      <c r="B101" s="43"/>
      <c r="C101" s="46"/>
      <c r="D101" s="44"/>
      <c r="E101" s="44"/>
      <c r="F101" s="44"/>
      <c r="G101" s="44"/>
      <c r="H101" s="44"/>
      <c r="I101" s="44"/>
      <c r="J101" s="44"/>
      <c r="K101" s="44"/>
      <c r="L101" s="44"/>
      <c r="M101" s="44"/>
      <c r="N101" s="44"/>
      <c r="O101" s="44"/>
      <c r="P101" s="44"/>
      <c r="Q101" s="44"/>
      <c r="R101" s="44"/>
      <c r="S101" s="44"/>
      <c r="T101" s="44"/>
    </row>
    <row r="102" spans="1:20" ht="15.95" hidden="1" customHeight="1">
      <c r="A102" s="38"/>
      <c r="B102" s="43"/>
      <c r="C102" s="46"/>
      <c r="D102" s="45"/>
      <c r="E102" s="45"/>
      <c r="F102" s="45"/>
      <c r="G102" s="45"/>
      <c r="H102" s="45"/>
      <c r="I102" s="45"/>
      <c r="J102" s="45"/>
      <c r="K102" s="45"/>
      <c r="L102" s="45"/>
      <c r="M102" s="45"/>
      <c r="N102" s="45"/>
      <c r="O102" s="45"/>
      <c r="P102" s="45"/>
      <c r="Q102" s="45"/>
      <c r="R102" s="45"/>
      <c r="S102" s="45"/>
      <c r="T102" s="45"/>
    </row>
    <row r="103" spans="1:20" ht="15.95" hidden="1" customHeight="1">
      <c r="A103" s="38"/>
      <c r="B103" s="43"/>
      <c r="C103" s="46"/>
      <c r="D103" s="44"/>
      <c r="E103" s="44"/>
      <c r="F103" s="44"/>
      <c r="G103" s="44"/>
      <c r="H103" s="44"/>
      <c r="I103" s="44"/>
      <c r="J103" s="44"/>
      <c r="K103" s="44"/>
      <c r="L103" s="44"/>
      <c r="M103" s="44"/>
      <c r="N103" s="44"/>
      <c r="O103" s="44"/>
      <c r="P103" s="44"/>
      <c r="Q103" s="44"/>
      <c r="R103" s="44"/>
      <c r="S103" s="44"/>
      <c r="T103" s="44"/>
    </row>
    <row r="104" spans="1:20" ht="15.95" hidden="1" customHeight="1">
      <c r="A104" s="38"/>
      <c r="B104" s="43"/>
      <c r="C104" s="46"/>
      <c r="D104" s="45"/>
      <c r="E104" s="45"/>
      <c r="F104" s="45"/>
      <c r="G104" s="45"/>
      <c r="H104" s="45"/>
      <c r="I104" s="45"/>
      <c r="J104" s="45"/>
      <c r="K104" s="45"/>
      <c r="L104" s="45"/>
      <c r="M104" s="45"/>
      <c r="N104" s="45"/>
      <c r="O104" s="45"/>
      <c r="P104" s="45"/>
      <c r="Q104" s="45"/>
      <c r="R104" s="45"/>
      <c r="S104" s="45"/>
      <c r="T104" s="45"/>
    </row>
    <row r="105" spans="1:20" ht="15.95" hidden="1" customHeight="1">
      <c r="A105" s="38"/>
      <c r="B105" s="43"/>
      <c r="C105" s="46"/>
      <c r="D105" s="44"/>
      <c r="E105" s="44"/>
      <c r="F105" s="44"/>
      <c r="G105" s="44"/>
      <c r="H105" s="44"/>
      <c r="I105" s="44"/>
      <c r="J105" s="44"/>
      <c r="K105" s="44"/>
      <c r="L105" s="44"/>
      <c r="M105" s="44"/>
      <c r="N105" s="44"/>
      <c r="O105" s="44"/>
      <c r="P105" s="44"/>
      <c r="Q105" s="44"/>
      <c r="R105" s="44"/>
      <c r="S105" s="44"/>
      <c r="T105" s="44"/>
    </row>
    <row r="106" spans="1:20" ht="15.95" hidden="1" customHeight="1">
      <c r="A106" s="38"/>
      <c r="B106" s="43"/>
      <c r="C106" s="46"/>
      <c r="D106" s="45"/>
      <c r="E106" s="45"/>
      <c r="F106" s="45"/>
      <c r="G106" s="45"/>
      <c r="H106" s="45"/>
      <c r="I106" s="45"/>
      <c r="J106" s="45"/>
      <c r="K106" s="45"/>
      <c r="L106" s="45"/>
      <c r="M106" s="45"/>
      <c r="N106" s="45"/>
      <c r="O106" s="45"/>
      <c r="P106" s="45"/>
      <c r="Q106" s="45"/>
      <c r="R106" s="45"/>
      <c r="S106" s="45"/>
      <c r="T106" s="45"/>
    </row>
    <row r="107" spans="1:20" ht="15.95" hidden="1" customHeight="1">
      <c r="A107" s="38"/>
      <c r="B107" s="43"/>
      <c r="C107" s="46"/>
      <c r="D107" s="44"/>
      <c r="E107" s="44"/>
      <c r="F107" s="44"/>
      <c r="G107" s="44"/>
      <c r="H107" s="44"/>
      <c r="I107" s="44"/>
      <c r="J107" s="44"/>
      <c r="K107" s="44"/>
      <c r="L107" s="44"/>
      <c r="M107" s="44"/>
      <c r="N107" s="44"/>
      <c r="O107" s="44"/>
      <c r="P107" s="44"/>
      <c r="Q107" s="44"/>
      <c r="R107" s="44"/>
      <c r="S107" s="44"/>
      <c r="T107" s="44"/>
    </row>
    <row r="108" spans="1:20" ht="15.95" hidden="1" customHeight="1">
      <c r="A108" s="38"/>
      <c r="B108" s="43"/>
      <c r="C108" s="46"/>
      <c r="D108" s="45"/>
      <c r="E108" s="45"/>
      <c r="F108" s="45"/>
      <c r="G108" s="45"/>
      <c r="H108" s="45"/>
      <c r="I108" s="45"/>
      <c r="J108" s="45"/>
      <c r="K108" s="45"/>
      <c r="L108" s="45"/>
      <c r="M108" s="45"/>
      <c r="N108" s="45"/>
      <c r="O108" s="45"/>
      <c r="P108" s="45"/>
      <c r="Q108" s="45"/>
      <c r="R108" s="45"/>
      <c r="S108" s="45"/>
      <c r="T108" s="45"/>
    </row>
    <row r="109" spans="1:20" ht="15.95" hidden="1" customHeight="1">
      <c r="A109" s="38"/>
      <c r="B109" s="43"/>
      <c r="C109" s="46"/>
      <c r="D109" s="44"/>
      <c r="E109" s="44"/>
      <c r="F109" s="44"/>
      <c r="G109" s="44"/>
      <c r="H109" s="44"/>
      <c r="I109" s="44"/>
      <c r="J109" s="44"/>
      <c r="K109" s="44"/>
      <c r="L109" s="44"/>
      <c r="M109" s="44"/>
      <c r="N109" s="44"/>
      <c r="O109" s="44"/>
      <c r="P109" s="44"/>
      <c r="Q109" s="44"/>
      <c r="R109" s="44"/>
      <c r="S109" s="44"/>
      <c r="T109" s="44"/>
    </row>
    <row r="110" spans="1:20" ht="15.95" hidden="1" customHeight="1">
      <c r="A110" s="38"/>
      <c r="B110" s="43"/>
      <c r="C110" s="46"/>
      <c r="D110" s="45"/>
      <c r="E110" s="45"/>
      <c r="F110" s="45"/>
      <c r="G110" s="45"/>
      <c r="H110" s="45"/>
      <c r="I110" s="45"/>
      <c r="J110" s="45"/>
      <c r="K110" s="45"/>
      <c r="L110" s="45"/>
      <c r="M110" s="45"/>
      <c r="N110" s="45"/>
      <c r="O110" s="45"/>
      <c r="P110" s="45"/>
      <c r="Q110" s="45"/>
      <c r="R110" s="45"/>
      <c r="S110" s="45"/>
      <c r="T110" s="45"/>
    </row>
    <row r="111" spans="1:20" ht="15.95" hidden="1" customHeight="1">
      <c r="A111" s="38"/>
      <c r="B111" s="43"/>
      <c r="C111" s="46"/>
      <c r="D111" s="44"/>
      <c r="E111" s="44"/>
      <c r="F111" s="44"/>
      <c r="G111" s="44"/>
      <c r="H111" s="44"/>
      <c r="I111" s="44"/>
      <c r="J111" s="44"/>
      <c r="K111" s="44"/>
      <c r="L111" s="44"/>
      <c r="M111" s="44"/>
      <c r="N111" s="44"/>
      <c r="O111" s="44"/>
      <c r="P111" s="44"/>
      <c r="Q111" s="44"/>
      <c r="R111" s="44"/>
      <c r="S111" s="44"/>
      <c r="T111" s="44"/>
    </row>
    <row r="112" spans="1:20" ht="15.95" hidden="1" customHeight="1">
      <c r="A112" s="38"/>
      <c r="B112" s="43"/>
      <c r="C112" s="46"/>
      <c r="D112" s="45"/>
      <c r="E112" s="45"/>
      <c r="F112" s="45"/>
      <c r="G112" s="45"/>
      <c r="H112" s="45"/>
      <c r="I112" s="45"/>
      <c r="J112" s="45"/>
      <c r="K112" s="45"/>
      <c r="L112" s="45"/>
      <c r="M112" s="45"/>
      <c r="N112" s="45"/>
      <c r="O112" s="45"/>
      <c r="P112" s="45"/>
      <c r="Q112" s="45"/>
      <c r="R112" s="45"/>
      <c r="S112" s="45"/>
      <c r="T112" s="45"/>
    </row>
    <row r="113" spans="1:20" ht="15.95" hidden="1" customHeight="1">
      <c r="A113" s="38"/>
      <c r="B113" s="43"/>
      <c r="C113" s="46"/>
      <c r="D113" s="44"/>
      <c r="E113" s="44"/>
      <c r="F113" s="44"/>
      <c r="G113" s="44"/>
      <c r="H113" s="44"/>
      <c r="I113" s="44"/>
      <c r="J113" s="44"/>
      <c r="K113" s="44"/>
      <c r="L113" s="44"/>
      <c r="M113" s="44"/>
      <c r="N113" s="44"/>
      <c r="O113" s="44"/>
      <c r="P113" s="44"/>
      <c r="Q113" s="44"/>
      <c r="R113" s="44"/>
      <c r="S113" s="44"/>
      <c r="T113" s="44"/>
    </row>
    <row r="114" spans="1:20" ht="15.95" hidden="1" customHeight="1">
      <c r="A114" s="38"/>
      <c r="B114" s="43"/>
      <c r="C114" s="46"/>
      <c r="D114" s="45"/>
      <c r="E114" s="45"/>
      <c r="F114" s="45"/>
      <c r="G114" s="45"/>
      <c r="H114" s="45"/>
      <c r="I114" s="45"/>
      <c r="J114" s="45"/>
      <c r="K114" s="45"/>
      <c r="L114" s="45"/>
      <c r="M114" s="45"/>
      <c r="N114" s="45"/>
      <c r="O114" s="45"/>
      <c r="P114" s="45"/>
      <c r="Q114" s="45"/>
      <c r="R114" s="45"/>
      <c r="S114" s="45"/>
      <c r="T114" s="45"/>
    </row>
    <row r="115" spans="1:20" ht="15.95" hidden="1" customHeight="1">
      <c r="A115" s="38"/>
      <c r="B115" s="43"/>
      <c r="C115" s="46"/>
      <c r="D115" s="44"/>
      <c r="E115" s="44"/>
      <c r="F115" s="44"/>
      <c r="G115" s="44"/>
      <c r="H115" s="44"/>
      <c r="I115" s="44"/>
      <c r="J115" s="44"/>
      <c r="K115" s="44"/>
      <c r="L115" s="44"/>
      <c r="M115" s="44"/>
      <c r="N115" s="44"/>
      <c r="O115" s="44"/>
      <c r="P115" s="44"/>
      <c r="Q115" s="44"/>
      <c r="R115" s="44"/>
      <c r="S115" s="44"/>
      <c r="T115" s="44"/>
    </row>
    <row r="116" spans="1:20" ht="15.95" hidden="1" customHeight="1">
      <c r="A116" s="38"/>
      <c r="B116" s="43"/>
      <c r="C116" s="46"/>
      <c r="D116" s="45"/>
      <c r="E116" s="45"/>
      <c r="F116" s="45"/>
      <c r="G116" s="45"/>
      <c r="H116" s="45"/>
      <c r="I116" s="45"/>
      <c r="J116" s="45"/>
      <c r="K116" s="45"/>
      <c r="L116" s="45"/>
      <c r="M116" s="45"/>
      <c r="N116" s="45"/>
      <c r="O116" s="45"/>
      <c r="P116" s="45"/>
      <c r="Q116" s="45"/>
      <c r="R116" s="45"/>
      <c r="S116" s="45"/>
      <c r="T116" s="45"/>
    </row>
    <row r="117" spans="1:20" ht="15.95" hidden="1" customHeight="1">
      <c r="A117" s="38"/>
      <c r="B117" s="43"/>
      <c r="C117" s="46"/>
      <c r="D117" s="44"/>
      <c r="E117" s="44"/>
      <c r="F117" s="44"/>
      <c r="G117" s="44"/>
      <c r="H117" s="44"/>
      <c r="I117" s="44"/>
      <c r="J117" s="44"/>
      <c r="K117" s="44"/>
      <c r="L117" s="44"/>
      <c r="M117" s="44"/>
      <c r="N117" s="44"/>
      <c r="O117" s="44"/>
      <c r="P117" s="44"/>
      <c r="Q117" s="44"/>
      <c r="R117" s="44"/>
      <c r="S117" s="44"/>
      <c r="T117" s="44"/>
    </row>
    <row r="118" spans="1:20" ht="15.95" hidden="1" customHeight="1">
      <c r="A118" s="38"/>
      <c r="B118" s="43"/>
      <c r="C118" s="46"/>
      <c r="D118" s="45"/>
      <c r="E118" s="45"/>
      <c r="F118" s="45"/>
      <c r="G118" s="45"/>
      <c r="H118" s="45"/>
      <c r="I118" s="45"/>
      <c r="J118" s="45"/>
      <c r="K118" s="45"/>
      <c r="L118" s="45"/>
      <c r="M118" s="45"/>
      <c r="N118" s="45"/>
      <c r="O118" s="45"/>
      <c r="P118" s="45"/>
      <c r="Q118" s="45"/>
      <c r="R118" s="45"/>
      <c r="S118" s="45"/>
      <c r="T118" s="45"/>
    </row>
    <row r="119" spans="1:20" ht="15.95" hidden="1" customHeight="1">
      <c r="A119" s="38"/>
      <c r="B119" s="43"/>
      <c r="C119" s="46"/>
      <c r="D119" s="44"/>
      <c r="E119" s="44"/>
      <c r="F119" s="44"/>
      <c r="G119" s="44"/>
      <c r="H119" s="44"/>
      <c r="I119" s="44"/>
      <c r="J119" s="44"/>
      <c r="K119" s="44"/>
      <c r="L119" s="44"/>
      <c r="M119" s="44"/>
      <c r="N119" s="44"/>
      <c r="O119" s="44"/>
      <c r="P119" s="44"/>
      <c r="Q119" s="44"/>
      <c r="R119" s="44"/>
      <c r="S119" s="44"/>
      <c r="T119" s="44"/>
    </row>
    <row r="120" spans="1:20" ht="15.95" hidden="1" customHeight="1">
      <c r="A120" s="38"/>
      <c r="B120" s="43"/>
      <c r="C120" s="46"/>
      <c r="D120" s="45"/>
      <c r="E120" s="45"/>
      <c r="F120" s="45"/>
      <c r="G120" s="45"/>
      <c r="H120" s="45"/>
      <c r="I120" s="45"/>
      <c r="J120" s="45"/>
      <c r="K120" s="45"/>
      <c r="L120" s="45"/>
      <c r="M120" s="45"/>
      <c r="N120" s="45"/>
      <c r="O120" s="45"/>
      <c r="P120" s="45"/>
      <c r="Q120" s="45"/>
      <c r="R120" s="45"/>
      <c r="S120" s="45"/>
      <c r="T120" s="45"/>
    </row>
    <row r="121" spans="1:20" ht="15.95" hidden="1" customHeight="1">
      <c r="A121" s="38"/>
      <c r="B121" s="43"/>
      <c r="C121" s="46"/>
      <c r="D121" s="44"/>
      <c r="E121" s="44"/>
      <c r="F121" s="44"/>
      <c r="G121" s="44"/>
      <c r="H121" s="44"/>
      <c r="I121" s="44"/>
      <c r="J121" s="44"/>
      <c r="K121" s="44"/>
      <c r="L121" s="44"/>
      <c r="M121" s="44"/>
      <c r="N121" s="44"/>
      <c r="O121" s="44"/>
      <c r="P121" s="44"/>
      <c r="Q121" s="44"/>
      <c r="R121" s="44"/>
      <c r="S121" s="44"/>
      <c r="T121" s="44"/>
    </row>
    <row r="122" spans="1:20" ht="15.95" hidden="1" customHeight="1">
      <c r="A122" s="38"/>
      <c r="B122" s="43"/>
      <c r="C122" s="46"/>
      <c r="D122" s="45"/>
      <c r="E122" s="45"/>
      <c r="F122" s="45"/>
      <c r="G122" s="45"/>
      <c r="H122" s="45"/>
      <c r="I122" s="45"/>
      <c r="J122" s="45"/>
      <c r="K122" s="45"/>
      <c r="L122" s="45"/>
      <c r="M122" s="45"/>
      <c r="N122" s="45"/>
      <c r="O122" s="45"/>
      <c r="P122" s="45"/>
      <c r="Q122" s="45"/>
      <c r="R122" s="45"/>
      <c r="S122" s="45"/>
      <c r="T122" s="45"/>
    </row>
    <row r="123" spans="1:20" ht="15.95" hidden="1" customHeight="1">
      <c r="A123" s="38"/>
      <c r="B123" s="43"/>
      <c r="C123" s="46"/>
      <c r="D123" s="44"/>
      <c r="E123" s="44"/>
      <c r="F123" s="44"/>
      <c r="G123" s="44"/>
      <c r="H123" s="44"/>
      <c r="I123" s="44"/>
      <c r="J123" s="44"/>
      <c r="K123" s="44"/>
      <c r="L123" s="44"/>
      <c r="M123" s="44"/>
      <c r="N123" s="44"/>
      <c r="O123" s="44"/>
      <c r="P123" s="44"/>
      <c r="Q123" s="44"/>
      <c r="R123" s="44"/>
      <c r="S123" s="44"/>
      <c r="T123" s="44"/>
    </row>
    <row r="124" spans="1:20" ht="15.95" hidden="1" customHeight="1">
      <c r="A124" s="38"/>
      <c r="B124" s="43"/>
      <c r="C124" s="46"/>
      <c r="D124" s="45"/>
      <c r="E124" s="45"/>
      <c r="F124" s="45"/>
      <c r="G124" s="45"/>
      <c r="H124" s="45"/>
      <c r="I124" s="45"/>
      <c r="J124" s="45"/>
      <c r="K124" s="45"/>
      <c r="L124" s="45"/>
      <c r="M124" s="45"/>
      <c r="N124" s="45"/>
      <c r="O124" s="45"/>
      <c r="P124" s="45"/>
      <c r="Q124" s="45"/>
      <c r="R124" s="45"/>
      <c r="S124" s="45"/>
      <c r="T124" s="45"/>
    </row>
    <row r="125" spans="1:20" ht="15.95" hidden="1" customHeight="1">
      <c r="A125" s="38"/>
      <c r="B125" s="43"/>
      <c r="C125" s="46"/>
      <c r="D125" s="44"/>
      <c r="E125" s="44"/>
      <c r="F125" s="44"/>
      <c r="G125" s="44"/>
      <c r="H125" s="44"/>
      <c r="I125" s="44"/>
      <c r="J125" s="44"/>
      <c r="K125" s="44"/>
      <c r="L125" s="44"/>
      <c r="M125" s="44"/>
      <c r="N125" s="44"/>
      <c r="O125" s="44"/>
      <c r="P125" s="44"/>
      <c r="Q125" s="44"/>
      <c r="R125" s="44"/>
      <c r="S125" s="44"/>
      <c r="T125" s="44"/>
    </row>
    <row r="126" spans="1:20" ht="15.95" hidden="1" customHeight="1">
      <c r="A126" s="38"/>
      <c r="B126" s="43"/>
      <c r="C126" s="46"/>
      <c r="D126" s="45"/>
      <c r="E126" s="45"/>
      <c r="F126" s="45"/>
      <c r="G126" s="45"/>
      <c r="H126" s="45"/>
      <c r="I126" s="45"/>
      <c r="J126" s="45"/>
      <c r="K126" s="45"/>
      <c r="L126" s="45"/>
      <c r="M126" s="45"/>
      <c r="N126" s="45"/>
      <c r="O126" s="45"/>
      <c r="P126" s="45"/>
      <c r="Q126" s="45"/>
      <c r="R126" s="45"/>
      <c r="S126" s="45"/>
      <c r="T126" s="45"/>
    </row>
    <row r="127" spans="1:20" ht="15.95" hidden="1" customHeight="1">
      <c r="A127" s="38"/>
      <c r="B127" s="43"/>
      <c r="C127" s="46"/>
      <c r="D127" s="44"/>
      <c r="E127" s="44"/>
      <c r="F127" s="44"/>
      <c r="G127" s="44"/>
      <c r="H127" s="44"/>
      <c r="I127" s="44"/>
      <c r="J127" s="44"/>
      <c r="K127" s="44"/>
      <c r="L127" s="44"/>
      <c r="M127" s="44"/>
      <c r="N127" s="44"/>
      <c r="O127" s="44"/>
      <c r="P127" s="44"/>
      <c r="Q127" s="44"/>
      <c r="R127" s="44"/>
      <c r="S127" s="44"/>
      <c r="T127" s="44"/>
    </row>
    <row r="128" spans="1:20" ht="15.95" hidden="1" customHeight="1">
      <c r="A128" s="38"/>
      <c r="B128" s="43"/>
      <c r="C128" s="46"/>
      <c r="D128" s="45"/>
      <c r="E128" s="45"/>
      <c r="F128" s="45"/>
      <c r="G128" s="45"/>
      <c r="H128" s="45"/>
      <c r="I128" s="45"/>
      <c r="J128" s="45"/>
      <c r="K128" s="45"/>
      <c r="L128" s="45"/>
      <c r="M128" s="45"/>
      <c r="N128" s="45"/>
      <c r="O128" s="45"/>
      <c r="P128" s="45"/>
      <c r="Q128" s="45"/>
      <c r="R128" s="45"/>
      <c r="S128" s="45"/>
      <c r="T128" s="45"/>
    </row>
    <row r="129" spans="1:20" ht="15.95" hidden="1" customHeight="1">
      <c r="A129" s="38"/>
      <c r="B129" s="43"/>
      <c r="C129" s="46"/>
      <c r="D129" s="44"/>
      <c r="E129" s="44"/>
      <c r="F129" s="44"/>
      <c r="G129" s="44"/>
      <c r="H129" s="44"/>
      <c r="I129" s="44"/>
      <c r="J129" s="44"/>
      <c r="K129" s="44"/>
      <c r="L129" s="44"/>
      <c r="M129" s="44"/>
      <c r="N129" s="44"/>
      <c r="O129" s="44"/>
      <c r="P129" s="44"/>
      <c r="Q129" s="44"/>
      <c r="R129" s="44"/>
      <c r="S129" s="44"/>
      <c r="T129" s="44"/>
    </row>
    <row r="130" spans="1:20" ht="15.95" hidden="1" customHeight="1">
      <c r="A130" s="38"/>
      <c r="B130" s="43"/>
      <c r="C130" s="46"/>
      <c r="D130" s="45"/>
      <c r="E130" s="45"/>
      <c r="F130" s="45"/>
      <c r="G130" s="45"/>
      <c r="H130" s="45"/>
      <c r="I130" s="45"/>
      <c r="J130" s="45"/>
      <c r="K130" s="45"/>
      <c r="L130" s="45"/>
      <c r="M130" s="45"/>
      <c r="N130" s="45"/>
      <c r="O130" s="45"/>
      <c r="P130" s="45"/>
      <c r="Q130" s="45"/>
      <c r="R130" s="45"/>
      <c r="S130" s="45"/>
      <c r="T130" s="45"/>
    </row>
    <row r="131" spans="1:20" ht="15.95" hidden="1" customHeight="1">
      <c r="A131" s="38"/>
      <c r="B131" s="43"/>
      <c r="C131" s="46"/>
      <c r="D131" s="44"/>
      <c r="E131" s="44"/>
      <c r="F131" s="44"/>
      <c r="G131" s="44"/>
      <c r="H131" s="44"/>
      <c r="I131" s="44"/>
      <c r="J131" s="44"/>
      <c r="K131" s="44"/>
      <c r="L131" s="44"/>
      <c r="M131" s="44"/>
      <c r="N131" s="44"/>
      <c r="O131" s="44"/>
      <c r="P131" s="44"/>
      <c r="Q131" s="44"/>
      <c r="R131" s="44"/>
      <c r="S131" s="44"/>
      <c r="T131" s="44"/>
    </row>
    <row r="132" spans="1:20" ht="15.95" hidden="1" customHeight="1">
      <c r="A132" s="38"/>
      <c r="B132" s="43"/>
      <c r="C132" s="46"/>
      <c r="D132" s="45"/>
      <c r="E132" s="45"/>
      <c r="F132" s="45"/>
      <c r="G132" s="45"/>
      <c r="H132" s="45"/>
      <c r="I132" s="45"/>
      <c r="J132" s="45"/>
      <c r="K132" s="45"/>
      <c r="L132" s="45"/>
      <c r="M132" s="45"/>
      <c r="N132" s="45"/>
      <c r="O132" s="45"/>
      <c r="P132" s="45"/>
      <c r="Q132" s="45"/>
      <c r="R132" s="45"/>
      <c r="S132" s="45"/>
      <c r="T132" s="45"/>
    </row>
    <row r="133" spans="1:20" ht="15.95" hidden="1" customHeight="1">
      <c r="A133" s="38"/>
      <c r="B133" s="43"/>
      <c r="C133" s="46"/>
      <c r="D133" s="44"/>
      <c r="E133" s="44"/>
      <c r="F133" s="44"/>
      <c r="G133" s="44"/>
      <c r="H133" s="44"/>
      <c r="I133" s="44"/>
      <c r="J133" s="44"/>
      <c r="K133" s="44"/>
      <c r="L133" s="44"/>
      <c r="M133" s="44"/>
      <c r="N133" s="44"/>
      <c r="O133" s="44"/>
      <c r="P133" s="44"/>
      <c r="Q133" s="44"/>
      <c r="R133" s="44"/>
      <c r="S133" s="44"/>
      <c r="T133" s="44"/>
    </row>
    <row r="134" spans="1:20" ht="15.95" hidden="1" customHeight="1">
      <c r="A134" s="38"/>
      <c r="B134" s="43"/>
      <c r="C134" s="46"/>
      <c r="D134" s="45"/>
      <c r="E134" s="45"/>
      <c r="F134" s="45"/>
      <c r="G134" s="45"/>
      <c r="H134" s="45"/>
      <c r="I134" s="45"/>
      <c r="J134" s="45"/>
      <c r="K134" s="45"/>
      <c r="L134" s="45"/>
      <c r="M134" s="45"/>
      <c r="N134" s="45"/>
      <c r="O134" s="45"/>
      <c r="P134" s="45"/>
      <c r="Q134" s="45"/>
      <c r="R134" s="45"/>
      <c r="S134" s="45"/>
      <c r="T134" s="45"/>
    </row>
    <row r="135" spans="1:20" ht="15.95" hidden="1" customHeight="1">
      <c r="A135" s="38"/>
      <c r="B135" s="43"/>
      <c r="C135" s="46"/>
      <c r="D135" s="44"/>
      <c r="E135" s="44"/>
      <c r="F135" s="44"/>
      <c r="G135" s="44"/>
      <c r="H135" s="44"/>
      <c r="I135" s="44"/>
      <c r="J135" s="44"/>
      <c r="K135" s="44"/>
      <c r="L135" s="44"/>
      <c r="M135" s="44"/>
      <c r="N135" s="44"/>
      <c r="O135" s="44"/>
      <c r="P135" s="44"/>
      <c r="Q135" s="44"/>
      <c r="R135" s="44"/>
      <c r="S135" s="44"/>
      <c r="T135" s="44"/>
    </row>
    <row r="136" spans="1:20" ht="15.95" hidden="1" customHeight="1">
      <c r="A136" s="38"/>
      <c r="B136" s="43"/>
      <c r="C136" s="46"/>
      <c r="D136" s="45"/>
      <c r="E136" s="45"/>
      <c r="F136" s="45"/>
      <c r="G136" s="45"/>
      <c r="H136" s="45"/>
      <c r="I136" s="45"/>
      <c r="J136" s="45"/>
      <c r="K136" s="45"/>
      <c r="L136" s="45"/>
      <c r="M136" s="45"/>
      <c r="N136" s="45"/>
      <c r="O136" s="45"/>
      <c r="P136" s="45"/>
      <c r="Q136" s="45"/>
      <c r="R136" s="45"/>
      <c r="S136" s="45"/>
      <c r="T136" s="45"/>
    </row>
    <row r="137" spans="1:20" ht="15.95" hidden="1" customHeight="1">
      <c r="A137" s="38"/>
      <c r="B137" s="43"/>
      <c r="C137" s="46"/>
      <c r="D137" s="44"/>
      <c r="E137" s="44"/>
      <c r="F137" s="44"/>
      <c r="G137" s="44"/>
      <c r="H137" s="44"/>
      <c r="I137" s="44"/>
      <c r="J137" s="44"/>
      <c r="K137" s="44"/>
      <c r="L137" s="44"/>
      <c r="M137" s="44"/>
      <c r="N137" s="44"/>
      <c r="O137" s="44"/>
      <c r="P137" s="44"/>
      <c r="Q137" s="44"/>
      <c r="R137" s="44"/>
      <c r="S137" s="44"/>
      <c r="T137" s="44"/>
    </row>
    <row r="138" spans="1:20" ht="15.95" hidden="1" customHeight="1">
      <c r="A138" s="38"/>
      <c r="B138" s="43"/>
      <c r="C138" s="46"/>
      <c r="D138" s="45"/>
      <c r="E138" s="45"/>
      <c r="F138" s="45"/>
      <c r="G138" s="45"/>
      <c r="H138" s="45"/>
      <c r="I138" s="45"/>
      <c r="J138" s="45"/>
      <c r="K138" s="45"/>
      <c r="L138" s="45"/>
      <c r="M138" s="45"/>
      <c r="N138" s="45"/>
      <c r="O138" s="45"/>
      <c r="P138" s="45"/>
      <c r="Q138" s="45"/>
      <c r="R138" s="45"/>
      <c r="S138" s="45"/>
      <c r="T138" s="45"/>
    </row>
    <row r="139" spans="1:20" ht="15.95" hidden="1" customHeight="1">
      <c r="A139" s="38"/>
      <c r="B139" s="43"/>
      <c r="C139" s="46"/>
      <c r="D139" s="44"/>
      <c r="E139" s="44"/>
      <c r="F139" s="44"/>
      <c r="G139" s="44"/>
      <c r="H139" s="44"/>
      <c r="I139" s="44"/>
      <c r="J139" s="44"/>
      <c r="K139" s="44"/>
      <c r="L139" s="44"/>
      <c r="M139" s="44"/>
      <c r="N139" s="44"/>
      <c r="O139" s="44"/>
      <c r="P139" s="44"/>
      <c r="Q139" s="44"/>
      <c r="R139" s="44"/>
      <c r="S139" s="44"/>
      <c r="T139" s="44"/>
    </row>
    <row r="140" spans="1:20" ht="15.95" hidden="1" customHeight="1">
      <c r="A140" s="38"/>
      <c r="B140" s="43"/>
      <c r="C140" s="46"/>
      <c r="D140" s="45"/>
      <c r="E140" s="45"/>
      <c r="F140" s="45"/>
      <c r="G140" s="45"/>
      <c r="H140" s="45"/>
      <c r="I140" s="45"/>
      <c r="J140" s="45"/>
      <c r="K140" s="45"/>
      <c r="L140" s="45"/>
      <c r="M140" s="45"/>
      <c r="N140" s="45"/>
      <c r="O140" s="45"/>
      <c r="P140" s="45"/>
      <c r="Q140" s="45"/>
      <c r="R140" s="45"/>
      <c r="S140" s="45"/>
      <c r="T140" s="45"/>
    </row>
    <row r="141" spans="1:20" ht="15.95" hidden="1" customHeight="1">
      <c r="A141" s="38"/>
      <c r="B141" s="43"/>
      <c r="C141" s="46"/>
      <c r="D141" s="44"/>
      <c r="E141" s="44"/>
      <c r="F141" s="44"/>
      <c r="G141" s="44"/>
      <c r="H141" s="44"/>
      <c r="I141" s="44"/>
      <c r="J141" s="44"/>
      <c r="K141" s="44"/>
      <c r="L141" s="44"/>
      <c r="M141" s="44"/>
      <c r="N141" s="44"/>
      <c r="O141" s="44"/>
      <c r="P141" s="44"/>
      <c r="Q141" s="44"/>
      <c r="R141" s="44"/>
      <c r="S141" s="44"/>
      <c r="T141" s="44"/>
    </row>
    <row r="142" spans="1:20" ht="15.95" hidden="1" customHeight="1">
      <c r="A142" s="38"/>
      <c r="B142" s="43"/>
      <c r="C142" s="46"/>
      <c r="D142" s="45"/>
      <c r="E142" s="45"/>
      <c r="F142" s="45"/>
      <c r="G142" s="45"/>
      <c r="H142" s="45"/>
      <c r="I142" s="45"/>
      <c r="J142" s="45"/>
      <c r="K142" s="45"/>
      <c r="L142" s="45"/>
      <c r="M142" s="45"/>
      <c r="N142" s="45"/>
      <c r="O142" s="45"/>
      <c r="P142" s="45"/>
      <c r="Q142" s="45"/>
      <c r="R142" s="45"/>
      <c r="S142" s="45"/>
      <c r="T142" s="45"/>
    </row>
    <row r="143" spans="1:20" ht="15.95" hidden="1" customHeight="1">
      <c r="A143" s="38"/>
      <c r="B143" s="43"/>
      <c r="C143" s="46"/>
      <c r="D143" s="44"/>
      <c r="E143" s="44"/>
      <c r="F143" s="44"/>
      <c r="G143" s="44"/>
      <c r="H143" s="44"/>
      <c r="I143" s="44"/>
      <c r="J143" s="44"/>
      <c r="K143" s="44"/>
      <c r="L143" s="44"/>
      <c r="M143" s="44"/>
      <c r="N143" s="44"/>
      <c r="O143" s="44"/>
      <c r="P143" s="44"/>
      <c r="Q143" s="44"/>
      <c r="R143" s="44"/>
      <c r="S143" s="44"/>
      <c r="T143" s="44"/>
    </row>
    <row r="144" spans="1:20" ht="15.95" hidden="1" customHeight="1">
      <c r="A144" s="38"/>
      <c r="B144" s="43"/>
      <c r="C144" s="46"/>
      <c r="D144" s="45"/>
      <c r="E144" s="45"/>
      <c r="F144" s="45"/>
      <c r="G144" s="45"/>
      <c r="H144" s="45"/>
      <c r="I144" s="45"/>
      <c r="J144" s="45"/>
      <c r="K144" s="45"/>
      <c r="L144" s="45"/>
      <c r="M144" s="45"/>
      <c r="N144" s="45"/>
      <c r="O144" s="45"/>
      <c r="P144" s="45"/>
      <c r="Q144" s="45"/>
      <c r="R144" s="45"/>
      <c r="S144" s="45"/>
      <c r="T144" s="45"/>
    </row>
    <row r="145" spans="1:20" ht="15.95" hidden="1" customHeight="1">
      <c r="A145" s="38"/>
      <c r="B145" s="43"/>
      <c r="C145" s="46"/>
      <c r="D145" s="44"/>
      <c r="E145" s="44"/>
      <c r="F145" s="44"/>
      <c r="G145" s="44"/>
      <c r="H145" s="44"/>
      <c r="I145" s="44"/>
      <c r="J145" s="44"/>
      <c r="K145" s="44"/>
      <c r="L145" s="44"/>
      <c r="M145" s="44"/>
      <c r="N145" s="44"/>
      <c r="O145" s="44"/>
      <c r="P145" s="44"/>
      <c r="Q145" s="44"/>
      <c r="R145" s="44"/>
      <c r="S145" s="44"/>
      <c r="T145" s="44"/>
    </row>
    <row r="146" spans="1:20" ht="15.95" hidden="1" customHeight="1">
      <c r="A146" s="38"/>
      <c r="B146" s="43"/>
      <c r="C146" s="46"/>
      <c r="D146" s="45"/>
      <c r="E146" s="45"/>
      <c r="F146" s="45"/>
      <c r="G146" s="45"/>
      <c r="H146" s="45"/>
      <c r="I146" s="45"/>
      <c r="J146" s="45"/>
      <c r="K146" s="45"/>
      <c r="L146" s="45"/>
      <c r="M146" s="45"/>
      <c r="N146" s="45"/>
      <c r="O146" s="45"/>
      <c r="P146" s="45"/>
      <c r="Q146" s="45"/>
      <c r="R146" s="45"/>
      <c r="S146" s="45"/>
      <c r="T146" s="45"/>
    </row>
    <row r="147" spans="1:20" ht="15.95" hidden="1" customHeight="1">
      <c r="A147" s="38"/>
      <c r="B147" s="43"/>
      <c r="C147" s="46"/>
      <c r="D147" s="44"/>
      <c r="E147" s="44"/>
      <c r="F147" s="44"/>
      <c r="G147" s="44"/>
      <c r="H147" s="44"/>
      <c r="I147" s="44"/>
      <c r="J147" s="44"/>
      <c r="K147" s="44"/>
      <c r="L147" s="44"/>
      <c r="M147" s="44"/>
      <c r="N147" s="44"/>
      <c r="O147" s="44"/>
      <c r="P147" s="44"/>
      <c r="Q147" s="44"/>
      <c r="R147" s="44"/>
      <c r="S147" s="44"/>
      <c r="T147" s="44"/>
    </row>
    <row r="148" spans="1:20" ht="15.95" hidden="1" customHeight="1">
      <c r="A148" s="38"/>
      <c r="B148" s="43"/>
      <c r="C148" s="46"/>
      <c r="D148" s="45"/>
      <c r="E148" s="45"/>
      <c r="F148" s="45"/>
      <c r="G148" s="45"/>
      <c r="H148" s="45"/>
      <c r="I148" s="45"/>
      <c r="J148" s="45"/>
      <c r="K148" s="45"/>
      <c r="L148" s="45"/>
      <c r="M148" s="45"/>
      <c r="N148" s="45"/>
      <c r="O148" s="45"/>
      <c r="P148" s="45"/>
      <c r="Q148" s="45"/>
      <c r="R148" s="45"/>
      <c r="S148" s="45"/>
      <c r="T148" s="45"/>
    </row>
    <row r="149" spans="1:20" ht="15.95" hidden="1" customHeight="1">
      <c r="A149" s="38"/>
      <c r="B149" s="43"/>
      <c r="C149" s="46"/>
      <c r="D149" s="44"/>
      <c r="E149" s="44"/>
      <c r="F149" s="44"/>
      <c r="G149" s="44"/>
      <c r="H149" s="44"/>
      <c r="I149" s="44"/>
      <c r="J149" s="44"/>
      <c r="K149" s="44"/>
      <c r="L149" s="44"/>
      <c r="M149" s="44"/>
      <c r="N149" s="44"/>
      <c r="O149" s="44"/>
      <c r="P149" s="44"/>
      <c r="Q149" s="44"/>
      <c r="R149" s="44"/>
      <c r="S149" s="44"/>
      <c r="T149" s="44"/>
    </row>
    <row r="150" spans="1:20" ht="15.95" hidden="1" customHeight="1">
      <c r="A150" s="38"/>
      <c r="B150" s="43"/>
      <c r="C150" s="46"/>
      <c r="D150" s="45"/>
      <c r="E150" s="45"/>
      <c r="F150" s="45"/>
      <c r="G150" s="45"/>
      <c r="H150" s="45"/>
      <c r="I150" s="45"/>
      <c r="J150" s="45"/>
      <c r="K150" s="45"/>
      <c r="L150" s="45"/>
      <c r="M150" s="45"/>
      <c r="N150" s="45"/>
      <c r="O150" s="45"/>
      <c r="P150" s="45"/>
      <c r="Q150" s="45"/>
      <c r="R150" s="45"/>
      <c r="S150" s="45"/>
      <c r="T150" s="45"/>
    </row>
    <row r="151" spans="1:20" ht="15.95" hidden="1" customHeight="1">
      <c r="A151" s="38"/>
      <c r="B151" s="43"/>
      <c r="C151" s="46"/>
      <c r="D151" s="44"/>
      <c r="E151" s="44"/>
      <c r="F151" s="44"/>
      <c r="G151" s="44"/>
      <c r="H151" s="44"/>
      <c r="I151" s="44"/>
      <c r="J151" s="44"/>
      <c r="K151" s="44"/>
      <c r="L151" s="44"/>
      <c r="M151" s="44"/>
      <c r="N151" s="44"/>
      <c r="O151" s="44"/>
      <c r="P151" s="44"/>
      <c r="Q151" s="44"/>
      <c r="R151" s="44"/>
      <c r="S151" s="44"/>
      <c r="T151" s="44"/>
    </row>
    <row r="152" spans="1:20" ht="15.95" hidden="1" customHeight="1">
      <c r="A152" s="38"/>
      <c r="B152" s="43"/>
      <c r="C152" s="46"/>
      <c r="D152" s="45"/>
      <c r="E152" s="45"/>
      <c r="F152" s="45"/>
      <c r="G152" s="45"/>
      <c r="H152" s="45"/>
      <c r="I152" s="45"/>
      <c r="J152" s="45"/>
      <c r="K152" s="45"/>
      <c r="L152" s="45"/>
      <c r="M152" s="45"/>
      <c r="N152" s="45"/>
      <c r="O152" s="45"/>
      <c r="P152" s="45"/>
      <c r="Q152" s="45"/>
      <c r="R152" s="45"/>
      <c r="S152" s="45"/>
      <c r="T152" s="45"/>
    </row>
    <row r="153" spans="1:20" ht="15.95" hidden="1" customHeight="1">
      <c r="A153" s="38"/>
      <c r="B153" s="43"/>
      <c r="C153" s="46"/>
      <c r="D153" s="44"/>
      <c r="E153" s="44"/>
      <c r="F153" s="44"/>
      <c r="G153" s="44"/>
      <c r="H153" s="44"/>
      <c r="I153" s="44"/>
      <c r="J153" s="44"/>
      <c r="K153" s="44"/>
      <c r="L153" s="44"/>
      <c r="M153" s="44"/>
      <c r="N153" s="44"/>
      <c r="O153" s="44"/>
      <c r="P153" s="44"/>
      <c r="Q153" s="44"/>
      <c r="R153" s="44"/>
      <c r="S153" s="44"/>
      <c r="T153" s="44"/>
    </row>
    <row r="154" spans="1:20" ht="15.95" hidden="1" customHeight="1">
      <c r="A154" s="38"/>
      <c r="B154" s="43"/>
      <c r="C154" s="46"/>
      <c r="D154" s="45"/>
      <c r="E154" s="45"/>
      <c r="F154" s="45"/>
      <c r="G154" s="45"/>
      <c r="H154" s="45"/>
      <c r="I154" s="45"/>
      <c r="J154" s="45"/>
      <c r="K154" s="45"/>
      <c r="L154" s="45"/>
      <c r="M154" s="45"/>
      <c r="N154" s="45"/>
      <c r="O154" s="45"/>
      <c r="P154" s="45"/>
      <c r="Q154" s="45"/>
      <c r="R154" s="45"/>
      <c r="S154" s="45"/>
      <c r="T154" s="45"/>
    </row>
    <row r="155" spans="1:20" ht="15.95" hidden="1" customHeight="1">
      <c r="A155" s="38"/>
      <c r="B155" s="43"/>
      <c r="C155" s="46"/>
      <c r="D155" s="44"/>
      <c r="E155" s="44"/>
      <c r="F155" s="44"/>
      <c r="G155" s="44"/>
      <c r="H155" s="44"/>
      <c r="I155" s="44"/>
      <c r="J155" s="44"/>
      <c r="K155" s="44"/>
      <c r="L155" s="44"/>
      <c r="M155" s="44"/>
      <c r="N155" s="44"/>
      <c r="O155" s="44"/>
      <c r="P155" s="44"/>
      <c r="Q155" s="44"/>
      <c r="R155" s="44"/>
      <c r="S155" s="44"/>
      <c r="T155" s="44"/>
    </row>
    <row r="156" spans="1:20" ht="15.95" hidden="1" customHeight="1">
      <c r="A156" s="38"/>
      <c r="B156" s="43"/>
      <c r="C156" s="46"/>
      <c r="D156" s="45"/>
      <c r="E156" s="45"/>
      <c r="F156" s="45"/>
      <c r="G156" s="45"/>
      <c r="H156" s="45"/>
      <c r="I156" s="45"/>
      <c r="J156" s="45"/>
      <c r="K156" s="45"/>
      <c r="L156" s="45"/>
      <c r="M156" s="45"/>
      <c r="N156" s="45"/>
      <c r="O156" s="45"/>
      <c r="P156" s="45"/>
      <c r="Q156" s="45"/>
      <c r="R156" s="45"/>
      <c r="S156" s="45"/>
      <c r="T156" s="45"/>
    </row>
    <row r="157" spans="1:20" ht="15.95" hidden="1" customHeight="1">
      <c r="A157" s="38"/>
      <c r="B157" s="43"/>
      <c r="C157" s="46"/>
      <c r="D157" s="44"/>
      <c r="E157" s="44"/>
      <c r="F157" s="44"/>
      <c r="G157" s="44"/>
      <c r="H157" s="44"/>
      <c r="I157" s="44"/>
      <c r="J157" s="44"/>
      <c r="K157" s="44"/>
      <c r="L157" s="44"/>
      <c r="M157" s="44"/>
      <c r="N157" s="44"/>
      <c r="O157" s="44"/>
      <c r="P157" s="44"/>
      <c r="Q157" s="44"/>
      <c r="R157" s="44"/>
      <c r="S157" s="44"/>
      <c r="T157" s="44"/>
    </row>
    <row r="158" spans="1:20" ht="15.95" hidden="1" customHeight="1">
      <c r="A158" s="38"/>
      <c r="B158" s="43"/>
      <c r="C158" s="46"/>
      <c r="D158" s="45"/>
      <c r="E158" s="45"/>
      <c r="F158" s="45"/>
      <c r="G158" s="45"/>
      <c r="H158" s="45"/>
      <c r="I158" s="45"/>
      <c r="J158" s="45"/>
      <c r="K158" s="45"/>
      <c r="L158" s="45"/>
      <c r="M158" s="45"/>
      <c r="N158" s="45"/>
      <c r="O158" s="45"/>
      <c r="P158" s="45"/>
      <c r="Q158" s="45"/>
      <c r="R158" s="45"/>
      <c r="S158" s="45"/>
      <c r="T158" s="45"/>
    </row>
    <row r="159" spans="1:20" ht="15.95" hidden="1" customHeight="1">
      <c r="A159" s="38"/>
      <c r="B159" s="43"/>
      <c r="C159" s="46"/>
      <c r="D159" s="44"/>
      <c r="E159" s="44"/>
      <c r="F159" s="44"/>
      <c r="G159" s="44"/>
      <c r="H159" s="44"/>
      <c r="I159" s="44"/>
      <c r="J159" s="44"/>
      <c r="K159" s="44"/>
      <c r="L159" s="44"/>
      <c r="M159" s="44"/>
      <c r="N159" s="44"/>
      <c r="O159" s="44"/>
      <c r="P159" s="44"/>
      <c r="Q159" s="44"/>
      <c r="R159" s="44"/>
      <c r="S159" s="44"/>
      <c r="T159" s="44"/>
    </row>
    <row r="160" spans="1:20" ht="15.95" hidden="1" customHeight="1">
      <c r="A160" s="38"/>
      <c r="B160" s="43"/>
      <c r="C160" s="46"/>
      <c r="D160" s="45"/>
      <c r="E160" s="45"/>
      <c r="F160" s="45"/>
      <c r="G160" s="45"/>
      <c r="H160" s="45"/>
      <c r="I160" s="45"/>
      <c r="J160" s="45"/>
      <c r="K160" s="45"/>
      <c r="L160" s="45"/>
      <c r="M160" s="45"/>
      <c r="N160" s="45"/>
      <c r="O160" s="45"/>
      <c r="P160" s="45"/>
      <c r="Q160" s="45"/>
      <c r="R160" s="45"/>
      <c r="S160" s="45"/>
      <c r="T160" s="45"/>
    </row>
    <row r="161" spans="1:20" ht="15.95" hidden="1" customHeight="1">
      <c r="A161" s="38"/>
      <c r="B161" s="43"/>
      <c r="C161" s="46"/>
      <c r="D161" s="44"/>
      <c r="E161" s="44"/>
      <c r="F161" s="44"/>
      <c r="G161" s="44"/>
      <c r="H161" s="44"/>
      <c r="I161" s="44"/>
      <c r="J161" s="44"/>
      <c r="K161" s="44"/>
      <c r="L161" s="44"/>
      <c r="M161" s="44"/>
      <c r="N161" s="44"/>
      <c r="O161" s="44"/>
      <c r="P161" s="44"/>
      <c r="Q161" s="44"/>
      <c r="R161" s="44"/>
      <c r="S161" s="44"/>
      <c r="T161" s="44"/>
    </row>
    <row r="162" spans="1:20" ht="15.95" hidden="1" customHeight="1">
      <c r="A162" s="38"/>
      <c r="B162" s="43"/>
      <c r="C162" s="46"/>
      <c r="D162" s="45"/>
      <c r="E162" s="45"/>
      <c r="F162" s="45"/>
      <c r="G162" s="45"/>
      <c r="H162" s="45"/>
      <c r="I162" s="45"/>
      <c r="J162" s="45"/>
      <c r="K162" s="45"/>
      <c r="L162" s="45"/>
      <c r="M162" s="45"/>
      <c r="N162" s="45"/>
      <c r="O162" s="45"/>
      <c r="P162" s="45"/>
      <c r="Q162" s="45"/>
      <c r="R162" s="45"/>
      <c r="S162" s="45"/>
      <c r="T162" s="45"/>
    </row>
    <row r="163" spans="1:20" ht="15.95" hidden="1" customHeight="1">
      <c r="A163" s="38"/>
      <c r="B163" s="43"/>
      <c r="C163" s="46"/>
      <c r="D163" s="44"/>
      <c r="E163" s="44"/>
      <c r="F163" s="44"/>
      <c r="G163" s="44"/>
      <c r="H163" s="44"/>
      <c r="I163" s="44"/>
      <c r="J163" s="44"/>
      <c r="K163" s="44"/>
      <c r="L163" s="44"/>
      <c r="M163" s="44"/>
      <c r="N163" s="44"/>
      <c r="O163" s="44"/>
      <c r="P163" s="44"/>
      <c r="Q163" s="44"/>
      <c r="R163" s="44"/>
      <c r="S163" s="44"/>
      <c r="T163" s="44"/>
    </row>
    <row r="164" spans="1:20" ht="15.95" hidden="1" customHeight="1">
      <c r="A164" s="38"/>
      <c r="B164" s="43"/>
      <c r="C164" s="46"/>
      <c r="D164" s="45"/>
      <c r="E164" s="45"/>
      <c r="F164" s="45"/>
      <c r="G164" s="45"/>
      <c r="H164" s="45"/>
      <c r="I164" s="45"/>
      <c r="J164" s="45"/>
      <c r="K164" s="45"/>
      <c r="L164" s="45"/>
      <c r="M164" s="45"/>
      <c r="N164" s="45"/>
      <c r="O164" s="45"/>
      <c r="P164" s="45"/>
      <c r="Q164" s="45"/>
      <c r="R164" s="45"/>
      <c r="S164" s="45"/>
      <c r="T164" s="45"/>
    </row>
    <row r="165" spans="1:20" ht="15.95" hidden="1" customHeight="1">
      <c r="A165" s="38"/>
      <c r="B165" s="43"/>
      <c r="C165" s="46"/>
      <c r="D165" s="44"/>
      <c r="E165" s="44"/>
      <c r="F165" s="44"/>
      <c r="G165" s="44"/>
      <c r="H165" s="44"/>
      <c r="I165" s="44"/>
      <c r="J165" s="44"/>
      <c r="K165" s="44"/>
      <c r="L165" s="44"/>
      <c r="M165" s="44"/>
      <c r="N165" s="44"/>
      <c r="O165" s="44"/>
      <c r="P165" s="44"/>
      <c r="Q165" s="44"/>
      <c r="R165" s="44"/>
      <c r="S165" s="44"/>
      <c r="T165" s="44"/>
    </row>
    <row r="166" spans="1:20" ht="15.95" hidden="1" customHeight="1">
      <c r="A166" s="38"/>
      <c r="B166" s="43"/>
      <c r="C166" s="46"/>
      <c r="D166" s="45"/>
      <c r="E166" s="45"/>
      <c r="F166" s="45"/>
      <c r="G166" s="45"/>
      <c r="H166" s="45"/>
      <c r="I166" s="45"/>
      <c r="J166" s="45"/>
      <c r="K166" s="45"/>
      <c r="L166" s="45"/>
      <c r="M166" s="45"/>
      <c r="N166" s="45"/>
      <c r="O166" s="45"/>
      <c r="P166" s="45"/>
      <c r="Q166" s="45"/>
      <c r="R166" s="45"/>
      <c r="S166" s="45"/>
      <c r="T166" s="45"/>
    </row>
    <row r="167" spans="1:20" ht="15.95" hidden="1" customHeight="1">
      <c r="A167" s="38"/>
      <c r="B167" s="43"/>
      <c r="C167" s="46"/>
      <c r="D167" s="44"/>
      <c r="E167" s="44"/>
      <c r="F167" s="44"/>
      <c r="G167" s="44"/>
      <c r="H167" s="44"/>
      <c r="I167" s="44"/>
      <c r="J167" s="44"/>
      <c r="K167" s="44"/>
      <c r="L167" s="44"/>
      <c r="M167" s="44"/>
      <c r="N167" s="44"/>
      <c r="O167" s="44"/>
      <c r="P167" s="44"/>
      <c r="Q167" s="44"/>
      <c r="R167" s="44"/>
      <c r="S167" s="44"/>
      <c r="T167" s="44"/>
    </row>
    <row r="168" spans="1:20" ht="15.95" hidden="1" customHeight="1">
      <c r="A168" s="38"/>
      <c r="B168" s="43"/>
      <c r="C168" s="46"/>
      <c r="D168" s="45"/>
      <c r="E168" s="45"/>
      <c r="F168" s="45"/>
      <c r="G168" s="45"/>
      <c r="H168" s="45"/>
      <c r="I168" s="45"/>
      <c r="J168" s="45"/>
      <c r="K168" s="45"/>
      <c r="L168" s="45"/>
      <c r="M168" s="45"/>
      <c r="N168" s="45"/>
      <c r="O168" s="45"/>
      <c r="P168" s="45"/>
      <c r="Q168" s="45"/>
      <c r="R168" s="45"/>
      <c r="S168" s="45"/>
      <c r="T168" s="45"/>
    </row>
    <row r="169" spans="1:20" ht="15.95" hidden="1" customHeight="1">
      <c r="A169" s="38"/>
      <c r="B169" s="43"/>
      <c r="C169" s="46"/>
      <c r="D169" s="44"/>
      <c r="E169" s="44"/>
      <c r="F169" s="44"/>
      <c r="G169" s="44"/>
      <c r="H169" s="44"/>
      <c r="I169" s="44"/>
      <c r="J169" s="44"/>
      <c r="K169" s="44"/>
      <c r="L169" s="44"/>
      <c r="M169" s="44"/>
      <c r="N169" s="44"/>
      <c r="O169" s="44"/>
      <c r="P169" s="44"/>
      <c r="Q169" s="44"/>
      <c r="R169" s="44"/>
      <c r="S169" s="44"/>
      <c r="T169" s="44"/>
    </row>
    <row r="170" spans="1:20" ht="15.95" hidden="1" customHeight="1">
      <c r="A170" s="38"/>
      <c r="B170" s="43"/>
      <c r="C170" s="46"/>
      <c r="D170" s="45"/>
      <c r="E170" s="45"/>
      <c r="F170" s="45"/>
      <c r="G170" s="45"/>
      <c r="H170" s="45"/>
      <c r="I170" s="45"/>
      <c r="J170" s="45"/>
      <c r="K170" s="45"/>
      <c r="L170" s="45"/>
      <c r="M170" s="45"/>
      <c r="N170" s="45"/>
      <c r="O170" s="45"/>
      <c r="P170" s="45"/>
      <c r="Q170" s="45"/>
      <c r="R170" s="45"/>
      <c r="S170" s="45"/>
      <c r="T170" s="45"/>
    </row>
    <row r="171" spans="1:20" ht="15.95" hidden="1" customHeight="1">
      <c r="A171" s="38"/>
      <c r="B171" s="43"/>
      <c r="C171" s="46"/>
      <c r="D171" s="44"/>
      <c r="E171" s="44"/>
      <c r="F171" s="44"/>
      <c r="G171" s="44"/>
      <c r="H171" s="44"/>
      <c r="I171" s="44"/>
      <c r="J171" s="44"/>
      <c r="K171" s="44"/>
      <c r="L171" s="44"/>
      <c r="M171" s="44"/>
      <c r="N171" s="44"/>
      <c r="O171" s="44"/>
      <c r="P171" s="44"/>
      <c r="Q171" s="44"/>
      <c r="R171" s="44"/>
      <c r="S171" s="44"/>
      <c r="T171" s="44"/>
    </row>
    <row r="172" spans="1:20" ht="15.95" hidden="1" customHeight="1">
      <c r="A172" s="38"/>
      <c r="B172" s="43"/>
      <c r="C172" s="46"/>
      <c r="D172" s="45"/>
      <c r="E172" s="45"/>
      <c r="F172" s="45"/>
      <c r="G172" s="45"/>
      <c r="H172" s="45"/>
      <c r="I172" s="45"/>
      <c r="J172" s="45"/>
      <c r="K172" s="45"/>
      <c r="L172" s="45"/>
      <c r="M172" s="45"/>
      <c r="N172" s="45"/>
      <c r="O172" s="45"/>
      <c r="P172" s="45"/>
      <c r="Q172" s="45"/>
      <c r="R172" s="45"/>
      <c r="S172" s="45"/>
      <c r="T172" s="45"/>
    </row>
    <row r="173" spans="1:20" ht="15.95" hidden="1" customHeight="1">
      <c r="A173" s="38"/>
      <c r="B173" s="43"/>
      <c r="C173" s="46"/>
      <c r="D173" s="44"/>
      <c r="E173" s="44"/>
      <c r="F173" s="44"/>
      <c r="G173" s="44"/>
      <c r="H173" s="44"/>
      <c r="I173" s="44"/>
      <c r="J173" s="44"/>
      <c r="K173" s="44"/>
      <c r="L173" s="44"/>
      <c r="M173" s="44"/>
      <c r="N173" s="44"/>
      <c r="O173" s="44"/>
      <c r="P173" s="44"/>
      <c r="Q173" s="44"/>
      <c r="R173" s="44"/>
      <c r="S173" s="44"/>
      <c r="T173" s="44"/>
    </row>
    <row r="174" spans="1:20" ht="15.95" hidden="1" customHeight="1">
      <c r="A174" s="38"/>
      <c r="B174" s="43"/>
      <c r="C174" s="46"/>
      <c r="D174" s="45"/>
      <c r="E174" s="45"/>
      <c r="F174" s="45"/>
      <c r="G174" s="45"/>
      <c r="H174" s="45"/>
      <c r="I174" s="45"/>
      <c r="J174" s="45"/>
      <c r="K174" s="45"/>
      <c r="L174" s="45"/>
      <c r="M174" s="45"/>
      <c r="N174" s="45"/>
      <c r="O174" s="45"/>
      <c r="P174" s="45"/>
      <c r="Q174" s="45"/>
      <c r="R174" s="45"/>
      <c r="S174" s="45"/>
      <c r="T174" s="45"/>
    </row>
    <row r="175" spans="1:20" ht="15.95" hidden="1" customHeight="1">
      <c r="A175" s="38"/>
      <c r="B175" s="43"/>
      <c r="C175" s="46"/>
      <c r="D175" s="44"/>
      <c r="E175" s="44"/>
      <c r="F175" s="44"/>
      <c r="G175" s="44"/>
      <c r="H175" s="44"/>
      <c r="I175" s="44"/>
      <c r="J175" s="44"/>
      <c r="K175" s="44"/>
      <c r="L175" s="44"/>
      <c r="M175" s="44"/>
      <c r="N175" s="44"/>
      <c r="O175" s="44"/>
      <c r="P175" s="44"/>
      <c r="Q175" s="44"/>
      <c r="R175" s="44"/>
      <c r="S175" s="44"/>
      <c r="T175" s="44"/>
    </row>
    <row r="176" spans="1:20" ht="15.95" hidden="1" customHeight="1">
      <c r="A176" s="38"/>
      <c r="B176" s="43"/>
      <c r="C176" s="46"/>
      <c r="D176" s="45"/>
      <c r="E176" s="45"/>
      <c r="F176" s="45"/>
      <c r="G176" s="45"/>
      <c r="H176" s="45"/>
      <c r="I176" s="45"/>
      <c r="J176" s="45"/>
      <c r="K176" s="45"/>
      <c r="L176" s="45"/>
      <c r="M176" s="45"/>
      <c r="N176" s="45"/>
      <c r="O176" s="45"/>
      <c r="P176" s="45"/>
      <c r="Q176" s="45"/>
      <c r="R176" s="45"/>
      <c r="S176" s="45"/>
      <c r="T176" s="45"/>
    </row>
    <row r="177" spans="1:20" ht="15.95" hidden="1" customHeight="1">
      <c r="A177" s="38"/>
      <c r="B177" s="43"/>
      <c r="C177" s="46"/>
      <c r="D177" s="44"/>
      <c r="E177" s="44"/>
      <c r="F177" s="44"/>
      <c r="G177" s="44"/>
      <c r="H177" s="44"/>
      <c r="I177" s="44"/>
      <c r="J177" s="44"/>
      <c r="K177" s="44"/>
      <c r="L177" s="44"/>
      <c r="M177" s="44"/>
      <c r="N177" s="44"/>
      <c r="O177" s="44"/>
      <c r="P177" s="44"/>
      <c r="Q177" s="44"/>
      <c r="R177" s="44"/>
      <c r="S177" s="44"/>
      <c r="T177" s="44"/>
    </row>
    <row r="178" spans="1:20" ht="15.95" hidden="1" customHeight="1">
      <c r="A178" s="38"/>
      <c r="B178" s="43"/>
      <c r="C178" s="46"/>
      <c r="D178" s="45"/>
      <c r="E178" s="45"/>
      <c r="F178" s="45"/>
      <c r="G178" s="45"/>
      <c r="H178" s="45"/>
      <c r="I178" s="45"/>
      <c r="J178" s="45"/>
      <c r="K178" s="45"/>
      <c r="L178" s="45"/>
      <c r="M178" s="45"/>
      <c r="N178" s="45"/>
      <c r="O178" s="45"/>
      <c r="P178" s="45"/>
      <c r="Q178" s="45"/>
      <c r="R178" s="45"/>
      <c r="S178" s="45"/>
      <c r="T178" s="45"/>
    </row>
    <row r="179" spans="1:20" ht="15.95" hidden="1" customHeight="1">
      <c r="A179" s="38"/>
      <c r="B179" s="43"/>
      <c r="C179" s="46"/>
      <c r="D179" s="44"/>
      <c r="E179" s="44"/>
      <c r="F179" s="44"/>
      <c r="G179" s="44"/>
      <c r="H179" s="44"/>
      <c r="I179" s="44"/>
      <c r="J179" s="44"/>
      <c r="K179" s="44"/>
      <c r="L179" s="44"/>
      <c r="M179" s="44"/>
      <c r="N179" s="44"/>
      <c r="O179" s="44"/>
      <c r="P179" s="44"/>
      <c r="Q179" s="44"/>
      <c r="R179" s="44"/>
      <c r="S179" s="44"/>
      <c r="T179" s="44"/>
    </row>
    <row r="180" spans="1:20" ht="15.95" hidden="1" customHeight="1">
      <c r="A180" s="38"/>
      <c r="B180" s="43"/>
      <c r="C180" s="46"/>
      <c r="D180" s="45"/>
      <c r="E180" s="45"/>
      <c r="F180" s="45"/>
      <c r="G180" s="45"/>
      <c r="H180" s="45"/>
      <c r="I180" s="45"/>
      <c r="J180" s="45"/>
      <c r="K180" s="45"/>
      <c r="L180" s="45"/>
      <c r="M180" s="45"/>
      <c r="N180" s="45"/>
      <c r="O180" s="45"/>
      <c r="P180" s="45"/>
      <c r="Q180" s="45"/>
      <c r="R180" s="45"/>
      <c r="S180" s="45"/>
      <c r="T180" s="45"/>
    </row>
    <row r="181" spans="1:20" ht="15.95" hidden="1" customHeight="1">
      <c r="A181" s="38"/>
      <c r="B181" s="43"/>
      <c r="C181" s="46"/>
      <c r="D181" s="44"/>
      <c r="E181" s="44"/>
      <c r="F181" s="44"/>
      <c r="G181" s="44"/>
      <c r="H181" s="44"/>
      <c r="I181" s="44"/>
      <c r="J181" s="44"/>
      <c r="K181" s="44"/>
      <c r="L181" s="44"/>
      <c r="M181" s="44"/>
      <c r="N181" s="44"/>
      <c r="O181" s="44"/>
      <c r="P181" s="44"/>
      <c r="Q181" s="44"/>
      <c r="R181" s="44"/>
      <c r="S181" s="44"/>
      <c r="T181" s="44"/>
    </row>
    <row r="182" spans="1:20" ht="15.95" hidden="1" customHeight="1">
      <c r="A182" s="38"/>
      <c r="B182" s="43"/>
      <c r="C182" s="46"/>
      <c r="D182" s="45"/>
      <c r="E182" s="45"/>
      <c r="F182" s="45"/>
      <c r="G182" s="45"/>
      <c r="H182" s="45"/>
      <c r="I182" s="45"/>
      <c r="J182" s="45"/>
      <c r="K182" s="45"/>
      <c r="L182" s="45"/>
      <c r="M182" s="45"/>
      <c r="N182" s="45"/>
      <c r="O182" s="45"/>
      <c r="P182" s="45"/>
      <c r="Q182" s="45"/>
      <c r="R182" s="45"/>
      <c r="S182" s="45"/>
      <c r="T182" s="45"/>
    </row>
    <row r="183" spans="1:20" ht="15.95" hidden="1" customHeight="1">
      <c r="A183" s="38"/>
      <c r="B183" s="43"/>
      <c r="C183" s="46"/>
      <c r="D183" s="44"/>
      <c r="E183" s="44"/>
      <c r="F183" s="44"/>
      <c r="G183" s="44"/>
      <c r="H183" s="44"/>
      <c r="I183" s="44"/>
      <c r="J183" s="44"/>
      <c r="K183" s="44"/>
      <c r="L183" s="44"/>
      <c r="M183" s="44"/>
      <c r="N183" s="44"/>
      <c r="O183" s="44"/>
      <c r="P183" s="44"/>
      <c r="Q183" s="44"/>
      <c r="R183" s="44"/>
      <c r="S183" s="44"/>
      <c r="T183" s="44"/>
    </row>
    <row r="184" spans="1:20" ht="15.95" hidden="1" customHeight="1">
      <c r="A184" s="38"/>
      <c r="B184" s="43"/>
      <c r="C184" s="46"/>
      <c r="D184" s="45"/>
      <c r="E184" s="45"/>
      <c r="F184" s="45"/>
      <c r="G184" s="45"/>
      <c r="H184" s="45"/>
      <c r="I184" s="45"/>
      <c r="J184" s="45"/>
      <c r="K184" s="45"/>
      <c r="L184" s="45"/>
      <c r="M184" s="45"/>
      <c r="N184" s="45"/>
      <c r="O184" s="45"/>
      <c r="P184" s="45"/>
      <c r="Q184" s="45"/>
      <c r="R184" s="45"/>
      <c r="S184" s="45"/>
      <c r="T184" s="45"/>
    </row>
    <row r="185" spans="1:20" ht="15.95" hidden="1" customHeight="1">
      <c r="A185" s="38"/>
      <c r="B185" s="43"/>
      <c r="C185" s="46"/>
      <c r="D185" s="44"/>
      <c r="E185" s="44"/>
      <c r="F185" s="44"/>
      <c r="G185" s="44"/>
      <c r="H185" s="44"/>
      <c r="I185" s="44"/>
      <c r="J185" s="44"/>
      <c r="K185" s="44"/>
      <c r="L185" s="44"/>
      <c r="M185" s="44"/>
      <c r="N185" s="44"/>
      <c r="O185" s="44"/>
      <c r="P185" s="44"/>
      <c r="Q185" s="44"/>
      <c r="R185" s="44"/>
      <c r="S185" s="44"/>
      <c r="T185" s="44"/>
    </row>
    <row r="186" spans="1:20" ht="15" hidden="1" customHeight="1">
      <c r="A186" s="38"/>
      <c r="B186" s="40"/>
      <c r="C186" s="37"/>
      <c r="D186" s="37"/>
      <c r="E186" s="37"/>
      <c r="F186" s="37"/>
      <c r="G186" s="37"/>
      <c r="H186" s="37"/>
      <c r="I186" s="37"/>
      <c r="J186" s="37"/>
      <c r="K186" s="37"/>
      <c r="L186" s="37"/>
      <c r="M186" s="37"/>
      <c r="N186" s="37"/>
      <c r="O186" s="37"/>
      <c r="P186" s="37"/>
      <c r="Q186" s="37"/>
      <c r="R186" s="37"/>
      <c r="S186" s="37"/>
      <c r="T186" s="37"/>
    </row>
    <row r="187" spans="1:20" ht="15" hidden="1" customHeight="1">
      <c r="A187" s="38"/>
      <c r="B187" s="40"/>
      <c r="C187" s="37"/>
      <c r="D187" s="37"/>
      <c r="E187" s="37"/>
      <c r="F187" s="37"/>
      <c r="G187" s="37"/>
      <c r="H187" s="37"/>
      <c r="I187" s="37"/>
      <c r="J187" s="37"/>
      <c r="K187" s="37"/>
      <c r="L187" s="37"/>
      <c r="M187" s="37"/>
      <c r="N187" s="37"/>
      <c r="O187" s="37"/>
      <c r="P187" s="37"/>
      <c r="Q187" s="37"/>
      <c r="R187" s="37"/>
      <c r="S187" s="37"/>
      <c r="T187" s="37"/>
    </row>
    <row r="188" spans="1:20" ht="15" hidden="1" customHeight="1">
      <c r="A188" s="38"/>
      <c r="B188" s="40"/>
      <c r="C188" s="37"/>
      <c r="D188" s="37"/>
      <c r="E188" s="37"/>
      <c r="F188" s="37"/>
      <c r="G188" s="37"/>
      <c r="H188" s="37"/>
      <c r="I188" s="37"/>
      <c r="J188" s="37"/>
      <c r="K188" s="37"/>
      <c r="L188" s="37"/>
      <c r="M188" s="37"/>
      <c r="N188" s="37"/>
      <c r="O188" s="37"/>
      <c r="P188" s="37"/>
      <c r="Q188" s="37"/>
      <c r="R188" s="37"/>
      <c r="S188" s="37"/>
      <c r="T188" s="37"/>
    </row>
    <row r="189" spans="1:20" ht="15" hidden="1" customHeight="1">
      <c r="A189" s="38"/>
      <c r="B189" s="40"/>
      <c r="C189" s="37"/>
      <c r="D189" s="37"/>
      <c r="E189" s="37"/>
      <c r="F189" s="37"/>
      <c r="G189" s="37"/>
      <c r="H189" s="37"/>
      <c r="I189" s="37"/>
      <c r="J189" s="37"/>
      <c r="K189" s="37"/>
      <c r="L189" s="37"/>
      <c r="M189" s="37"/>
      <c r="N189" s="37"/>
      <c r="O189" s="37"/>
      <c r="P189" s="37"/>
      <c r="Q189" s="37"/>
      <c r="R189" s="37"/>
      <c r="S189" s="37"/>
      <c r="T189" s="37"/>
    </row>
    <row r="190" spans="1:20" ht="15" hidden="1" customHeight="1">
      <c r="A190" s="38"/>
      <c r="B190" s="40"/>
      <c r="C190" s="37"/>
      <c r="D190" s="37"/>
      <c r="E190" s="37"/>
      <c r="F190" s="37"/>
      <c r="G190" s="37"/>
      <c r="H190" s="37"/>
      <c r="I190" s="37"/>
      <c r="J190" s="37"/>
      <c r="K190" s="37"/>
      <c r="L190" s="37"/>
      <c r="M190" s="37"/>
      <c r="N190" s="37"/>
      <c r="O190" s="37"/>
      <c r="P190" s="37"/>
      <c r="Q190" s="37"/>
      <c r="R190" s="37"/>
      <c r="S190" s="37"/>
      <c r="T190" s="37"/>
    </row>
    <row r="191" spans="1:20" ht="15" hidden="1" customHeight="1">
      <c r="A191" s="38"/>
      <c r="B191" s="40"/>
      <c r="C191" s="37"/>
      <c r="D191" s="37"/>
      <c r="E191" s="37"/>
      <c r="F191" s="37"/>
      <c r="G191" s="37"/>
      <c r="H191" s="37"/>
      <c r="I191" s="37"/>
      <c r="J191" s="37"/>
      <c r="K191" s="37"/>
      <c r="L191" s="37"/>
      <c r="M191" s="37"/>
      <c r="N191" s="37"/>
      <c r="O191" s="37"/>
      <c r="P191" s="37"/>
      <c r="Q191" s="37"/>
      <c r="R191" s="37"/>
      <c r="S191" s="37"/>
      <c r="T191" s="37"/>
    </row>
    <row r="192" spans="1:20" ht="15" hidden="1" customHeight="1">
      <c r="A192" s="38"/>
      <c r="B192" s="40"/>
      <c r="C192" s="37"/>
      <c r="D192" s="37"/>
      <c r="E192" s="37"/>
      <c r="F192" s="37"/>
      <c r="G192" s="37"/>
      <c r="H192" s="37"/>
      <c r="I192" s="37"/>
      <c r="J192" s="37"/>
      <c r="K192" s="37"/>
      <c r="L192" s="37"/>
      <c r="M192" s="37"/>
      <c r="N192" s="37"/>
      <c r="O192" s="37"/>
      <c r="P192" s="37"/>
      <c r="Q192" s="37"/>
      <c r="R192" s="37"/>
      <c r="S192" s="37"/>
      <c r="T192" s="37"/>
    </row>
    <row r="193" spans="1:20" ht="15" hidden="1" customHeight="1">
      <c r="A193" s="38"/>
      <c r="B193" s="40"/>
      <c r="C193" s="37"/>
      <c r="D193" s="37"/>
      <c r="E193" s="37"/>
      <c r="F193" s="37"/>
      <c r="G193" s="37"/>
      <c r="H193" s="37"/>
      <c r="I193" s="37"/>
      <c r="J193" s="37"/>
      <c r="K193" s="37"/>
      <c r="L193" s="37"/>
      <c r="M193" s="37"/>
      <c r="N193" s="37"/>
      <c r="O193" s="37"/>
      <c r="P193" s="37"/>
      <c r="Q193" s="37"/>
      <c r="R193" s="37"/>
      <c r="S193" s="37"/>
      <c r="T193" s="37"/>
    </row>
    <row r="194" spans="1:20" ht="15" hidden="1" customHeight="1">
      <c r="A194" s="38"/>
      <c r="B194" s="40"/>
      <c r="C194" s="37"/>
      <c r="D194" s="37"/>
      <c r="E194" s="37"/>
      <c r="F194" s="37"/>
      <c r="G194" s="37"/>
      <c r="H194" s="37"/>
      <c r="I194" s="37"/>
      <c r="J194" s="37"/>
      <c r="K194" s="37"/>
      <c r="L194" s="37"/>
      <c r="M194" s="37"/>
      <c r="N194" s="37"/>
      <c r="O194" s="37"/>
      <c r="P194" s="37"/>
      <c r="Q194" s="37"/>
      <c r="R194" s="37"/>
      <c r="S194" s="37"/>
      <c r="T194" s="37"/>
    </row>
    <row r="195" spans="1:20" ht="15" hidden="1" customHeight="1">
      <c r="A195" s="38"/>
      <c r="B195" s="40"/>
      <c r="C195" s="37"/>
      <c r="D195" s="37"/>
      <c r="E195" s="37"/>
      <c r="F195" s="37"/>
      <c r="G195" s="37"/>
      <c r="H195" s="37"/>
      <c r="I195" s="37"/>
      <c r="J195" s="37"/>
      <c r="K195" s="37"/>
      <c r="L195" s="37"/>
      <c r="M195" s="37"/>
      <c r="N195" s="37"/>
      <c r="O195" s="37"/>
      <c r="P195" s="37"/>
      <c r="Q195" s="37"/>
      <c r="R195" s="37"/>
      <c r="S195" s="37"/>
      <c r="T195" s="37"/>
    </row>
    <row r="196" spans="1:20" ht="15" hidden="1" customHeight="1">
      <c r="A196" s="38"/>
      <c r="B196" s="40"/>
      <c r="C196" s="37"/>
      <c r="D196" s="37"/>
      <c r="E196" s="37"/>
      <c r="F196" s="37"/>
      <c r="G196" s="37"/>
      <c r="H196" s="37"/>
      <c r="I196" s="37"/>
      <c r="J196" s="37"/>
      <c r="K196" s="37"/>
      <c r="L196" s="37"/>
      <c r="M196" s="37"/>
      <c r="N196" s="37"/>
      <c r="O196" s="37"/>
      <c r="P196" s="37"/>
      <c r="Q196" s="37"/>
      <c r="R196" s="37"/>
      <c r="S196" s="37"/>
      <c r="T196" s="37"/>
    </row>
    <row r="197" spans="1:20" ht="15" hidden="1" customHeight="1">
      <c r="A197" s="38"/>
      <c r="B197" s="40"/>
      <c r="C197" s="37"/>
      <c r="D197" s="37"/>
      <c r="E197" s="37"/>
      <c r="F197" s="37"/>
      <c r="G197" s="37"/>
      <c r="H197" s="37"/>
      <c r="I197" s="37"/>
      <c r="J197" s="37"/>
      <c r="K197" s="37"/>
      <c r="L197" s="37"/>
      <c r="M197" s="37"/>
      <c r="N197" s="37"/>
      <c r="O197" s="37"/>
      <c r="P197" s="37"/>
      <c r="Q197" s="37"/>
      <c r="R197" s="37"/>
      <c r="S197" s="37"/>
      <c r="T197" s="37"/>
    </row>
    <row r="198" spans="1:20" ht="15" hidden="1" customHeight="1">
      <c r="A198" s="38"/>
      <c r="B198" s="40"/>
      <c r="C198" s="37"/>
      <c r="D198" s="37"/>
      <c r="E198" s="37"/>
      <c r="F198" s="37"/>
      <c r="G198" s="37"/>
      <c r="H198" s="37"/>
      <c r="I198" s="37"/>
      <c r="J198" s="37"/>
      <c r="K198" s="37"/>
      <c r="L198" s="37"/>
      <c r="M198" s="37"/>
      <c r="N198" s="37"/>
      <c r="O198" s="37"/>
      <c r="P198" s="37"/>
      <c r="Q198" s="37"/>
      <c r="R198" s="37"/>
      <c r="S198" s="37"/>
      <c r="T198" s="37"/>
    </row>
    <row r="199" spans="1:20" ht="15" hidden="1" customHeight="1">
      <c r="A199" s="38"/>
      <c r="B199" s="40"/>
      <c r="C199" s="37"/>
      <c r="D199" s="37"/>
      <c r="E199" s="37"/>
      <c r="F199" s="37"/>
      <c r="G199" s="37"/>
      <c r="H199" s="37"/>
      <c r="I199" s="37"/>
      <c r="J199" s="37"/>
      <c r="K199" s="37"/>
      <c r="L199" s="37"/>
      <c r="M199" s="37"/>
      <c r="N199" s="37"/>
      <c r="O199" s="37"/>
      <c r="P199" s="37"/>
      <c r="Q199" s="37"/>
      <c r="R199" s="37"/>
      <c r="S199" s="37"/>
      <c r="T199" s="37"/>
    </row>
    <row r="200" spans="1:20" ht="15" hidden="1" customHeight="1">
      <c r="A200" s="38"/>
      <c r="B200" s="40"/>
      <c r="C200" s="37"/>
      <c r="D200" s="37"/>
      <c r="E200" s="37"/>
      <c r="F200" s="37"/>
      <c r="G200" s="37"/>
      <c r="H200" s="37"/>
      <c r="I200" s="37"/>
      <c r="J200" s="37"/>
      <c r="K200" s="37"/>
      <c r="L200" s="37"/>
      <c r="M200" s="37"/>
      <c r="N200" s="37"/>
      <c r="O200" s="37"/>
      <c r="P200" s="37"/>
      <c r="Q200" s="37"/>
      <c r="R200" s="37"/>
      <c r="S200" s="37"/>
      <c r="T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T9">
    <cfRule type="top10" dxfId="3818" priority="90" rank="1"/>
  </conditionalFormatting>
  <conditionalFormatting sqref="E11:T11">
    <cfRule type="top10" dxfId="3817" priority="89" rank="1"/>
  </conditionalFormatting>
  <conditionalFormatting sqref="E13:T13">
    <cfRule type="top10" dxfId="3816" priority="88" rank="1"/>
  </conditionalFormatting>
  <conditionalFormatting sqref="E15:T15">
    <cfRule type="top10" dxfId="3815" priority="87" rank="1"/>
  </conditionalFormatting>
  <conditionalFormatting sqref="E17:T17">
    <cfRule type="top10" dxfId="3814" priority="86" rank="1"/>
  </conditionalFormatting>
  <conditionalFormatting sqref="E19:T19">
    <cfRule type="top10" dxfId="3813" priority="85" rank="1"/>
  </conditionalFormatting>
  <conditionalFormatting sqref="E21:T21">
    <cfRule type="top10" dxfId="3812" priority="84" rank="1"/>
  </conditionalFormatting>
  <conditionalFormatting sqref="E23:T23">
    <cfRule type="top10" dxfId="3811" priority="83" rank="1"/>
  </conditionalFormatting>
  <conditionalFormatting sqref="E25:T25">
    <cfRule type="top10" dxfId="3810" priority="82" rank="1"/>
  </conditionalFormatting>
  <conditionalFormatting sqref="E27:T27">
    <cfRule type="top10" dxfId="3809" priority="81" rank="1"/>
  </conditionalFormatting>
  <conditionalFormatting sqref="E29:T29">
    <cfRule type="top10" dxfId="3808" priority="80" rank="1"/>
  </conditionalFormatting>
  <conditionalFormatting sqref="E31:T31">
    <cfRule type="top10" dxfId="3807" priority="79" rank="1"/>
  </conditionalFormatting>
  <conditionalFormatting sqref="E33:T33">
    <cfRule type="top10" dxfId="3806" priority="77" rank="1"/>
  </conditionalFormatting>
  <conditionalFormatting sqref="E35:T35">
    <cfRule type="top10" dxfId="3805" priority="76" rank="1"/>
  </conditionalFormatting>
  <conditionalFormatting sqref="E37:T37">
    <cfRule type="top10" dxfId="3804" priority="75" rank="1"/>
  </conditionalFormatting>
  <conditionalFormatting sqref="E39:T39">
    <cfRule type="top10" dxfId="3803" priority="74" rank="1"/>
  </conditionalFormatting>
  <conditionalFormatting sqref="E41:T41">
    <cfRule type="top10" dxfId="3802" priority="73" rank="1"/>
  </conditionalFormatting>
  <conditionalFormatting sqref="E43:T43">
    <cfRule type="top10" dxfId="3801" priority="72" rank="1"/>
  </conditionalFormatting>
  <conditionalFormatting sqref="E45:T45">
    <cfRule type="top10" dxfId="3800" priority="71" rank="1"/>
  </conditionalFormatting>
  <conditionalFormatting sqref="E47:T47">
    <cfRule type="top10" dxfId="3799" priority="70" rank="1"/>
  </conditionalFormatting>
  <conditionalFormatting sqref="E49:T49">
    <cfRule type="top10" dxfId="3798" priority="69" rank="1"/>
  </conditionalFormatting>
  <conditionalFormatting sqref="E51:T51">
    <cfRule type="top10" dxfId="3797" priority="68" rank="1"/>
  </conditionalFormatting>
  <conditionalFormatting sqref="E53:T53">
    <cfRule type="top10" dxfId="3796" priority="67" rank="1"/>
  </conditionalFormatting>
  <conditionalFormatting sqref="E55:T55">
    <cfRule type="top10" dxfId="3795" priority="66" rank="1"/>
  </conditionalFormatting>
  <conditionalFormatting sqref="E57:T57">
    <cfRule type="top10" dxfId="3794" priority="65" rank="1"/>
  </conditionalFormatting>
  <conditionalFormatting sqref="E59:T59">
    <cfRule type="top10" dxfId="3793" priority="64" rank="1"/>
  </conditionalFormatting>
  <conditionalFormatting sqref="E61:T61">
    <cfRule type="top10" dxfId="3792" priority="63" rank="1"/>
  </conditionalFormatting>
  <conditionalFormatting sqref="E63:T63">
    <cfRule type="top10" dxfId="3791" priority="62" rank="1"/>
  </conditionalFormatting>
  <conditionalFormatting sqref="E65:T65">
    <cfRule type="top10" dxfId="3790" priority="61" rank="1"/>
  </conditionalFormatting>
  <conditionalFormatting sqref="E67:T67">
    <cfRule type="top10" dxfId="3789" priority="60" rank="1"/>
  </conditionalFormatting>
  <conditionalFormatting sqref="E69:T69">
    <cfRule type="top10" dxfId="3788" priority="59" rank="1"/>
  </conditionalFormatting>
  <conditionalFormatting sqref="E71:T71">
    <cfRule type="top10" dxfId="3787" priority="58" rank="1"/>
  </conditionalFormatting>
  <conditionalFormatting sqref="E73:T73">
    <cfRule type="top10" dxfId="3786" priority="57" rank="1"/>
  </conditionalFormatting>
  <conditionalFormatting sqref="E75:T75">
    <cfRule type="top10" dxfId="3785" priority="56" rank="1"/>
  </conditionalFormatting>
  <conditionalFormatting sqref="E77:T77">
    <cfRule type="top10" dxfId="3784" priority="55" rank="1"/>
  </conditionalFormatting>
  <conditionalFormatting sqref="E79:T79">
    <cfRule type="top10" dxfId="3783" priority="54" rank="1"/>
  </conditionalFormatting>
  <conditionalFormatting sqref="E81:T81">
    <cfRule type="top10" dxfId="3782" priority="53" rank="1"/>
  </conditionalFormatting>
  <conditionalFormatting sqref="E83:T83">
    <cfRule type="top10" dxfId="3781" priority="52" rank="1"/>
  </conditionalFormatting>
  <conditionalFormatting sqref="E85:T85">
    <cfRule type="top10" dxfId="3780" priority="51" rank="1"/>
  </conditionalFormatting>
  <conditionalFormatting sqref="E87:T87">
    <cfRule type="top10" dxfId="3779" priority="50" rank="1"/>
  </conditionalFormatting>
  <conditionalFormatting sqref="E89:T89">
    <cfRule type="top10" dxfId="3778" priority="49" rank="1"/>
  </conditionalFormatting>
  <conditionalFormatting sqref="E91:T91">
    <cfRule type="top10" dxfId="3777" priority="48" rank="1"/>
  </conditionalFormatting>
  <conditionalFormatting sqref="E93:T93">
    <cfRule type="top10" dxfId="3776" priority="47" rank="1"/>
  </conditionalFormatting>
  <conditionalFormatting sqref="E95:T95">
    <cfRule type="top10" dxfId="3775" priority="46" rank="1"/>
  </conditionalFormatting>
  <conditionalFormatting sqref="E97:T97">
    <cfRule type="top10" dxfId="3774" priority="45" rank="1"/>
  </conditionalFormatting>
  <conditionalFormatting sqref="E99:T99">
    <cfRule type="top10" dxfId="3773" priority="44" rank="1"/>
  </conditionalFormatting>
  <conditionalFormatting sqref="E101:T101">
    <cfRule type="top10" dxfId="3772" priority="43" rank="1"/>
  </conditionalFormatting>
  <conditionalFormatting sqref="E103:T103">
    <cfRule type="top10" dxfId="3771" priority="42" rank="1"/>
  </conditionalFormatting>
  <conditionalFormatting sqref="E105:T105">
    <cfRule type="top10" dxfId="3770" priority="41" rank="1"/>
  </conditionalFormatting>
  <conditionalFormatting sqref="E107:T107">
    <cfRule type="top10" dxfId="3769" priority="40" rank="1"/>
  </conditionalFormatting>
  <conditionalFormatting sqref="E109:T109">
    <cfRule type="top10" dxfId="3768" priority="39" rank="1"/>
  </conditionalFormatting>
  <conditionalFormatting sqref="E111:T111">
    <cfRule type="top10" dxfId="3767" priority="38" rank="1"/>
  </conditionalFormatting>
  <conditionalFormatting sqref="E113:T113">
    <cfRule type="top10" dxfId="3766" priority="37" rank="1"/>
  </conditionalFormatting>
  <conditionalFormatting sqref="E115:T115">
    <cfRule type="top10" dxfId="3765" priority="36" rank="1"/>
  </conditionalFormatting>
  <conditionalFormatting sqref="E117:T117">
    <cfRule type="top10" dxfId="3764" priority="35" rank="1"/>
  </conditionalFormatting>
  <conditionalFormatting sqref="E119:T119">
    <cfRule type="top10" dxfId="3763" priority="34" rank="1"/>
  </conditionalFormatting>
  <conditionalFormatting sqref="E121:T121">
    <cfRule type="top10" dxfId="3762" priority="33" rank="1"/>
  </conditionalFormatting>
  <conditionalFormatting sqref="E123:T123">
    <cfRule type="top10" dxfId="3761" priority="32" rank="1"/>
  </conditionalFormatting>
  <conditionalFormatting sqref="E125:T125">
    <cfRule type="top10" dxfId="3760" priority="31" rank="1"/>
  </conditionalFormatting>
  <conditionalFormatting sqref="E127:T127">
    <cfRule type="top10" dxfId="3759" priority="30" rank="1"/>
  </conditionalFormatting>
  <conditionalFormatting sqref="E129:T129">
    <cfRule type="top10" dxfId="3758" priority="29" rank="1"/>
  </conditionalFormatting>
  <conditionalFormatting sqref="E131:T131">
    <cfRule type="top10" dxfId="3757" priority="28" rank="1"/>
  </conditionalFormatting>
  <conditionalFormatting sqref="E133:T133">
    <cfRule type="top10" dxfId="3756" priority="27" rank="1"/>
  </conditionalFormatting>
  <conditionalFormatting sqref="E135:T135">
    <cfRule type="top10" dxfId="3755" priority="26" rank="1"/>
  </conditionalFormatting>
  <conditionalFormatting sqref="E137:T137">
    <cfRule type="top10" dxfId="3754" priority="25" rank="1"/>
  </conditionalFormatting>
  <conditionalFormatting sqref="E139:T139">
    <cfRule type="top10" dxfId="3753" priority="24" rank="1"/>
  </conditionalFormatting>
  <conditionalFormatting sqref="E141:T141">
    <cfRule type="top10" dxfId="3752" priority="23" rank="1"/>
  </conditionalFormatting>
  <conditionalFormatting sqref="E143:T143">
    <cfRule type="top10" dxfId="3751" priority="22" rank="1"/>
  </conditionalFormatting>
  <conditionalFormatting sqref="E145:T145">
    <cfRule type="top10" dxfId="3750" priority="21" rank="1"/>
  </conditionalFormatting>
  <conditionalFormatting sqref="E147:T147">
    <cfRule type="top10" dxfId="3749" priority="20" rank="1"/>
  </conditionalFormatting>
  <conditionalFormatting sqref="E149:T149">
    <cfRule type="top10" dxfId="3748" priority="19" rank="1"/>
  </conditionalFormatting>
  <conditionalFormatting sqref="E151:T151">
    <cfRule type="top10" dxfId="3747" priority="18" rank="1"/>
  </conditionalFormatting>
  <conditionalFormatting sqref="E153:T153">
    <cfRule type="top10" dxfId="3746" priority="17" rank="1"/>
  </conditionalFormatting>
  <conditionalFormatting sqref="E155:T155">
    <cfRule type="top10" dxfId="3745" priority="16" rank="1"/>
  </conditionalFormatting>
  <conditionalFormatting sqref="E157:T157">
    <cfRule type="top10" dxfId="3744" priority="15" rank="1"/>
  </conditionalFormatting>
  <conditionalFormatting sqref="E159:T159">
    <cfRule type="top10" dxfId="3743" priority="14" rank="1"/>
  </conditionalFormatting>
  <conditionalFormatting sqref="E161:T161">
    <cfRule type="top10" dxfId="3742" priority="13" rank="1"/>
  </conditionalFormatting>
  <conditionalFormatting sqref="E163:T163">
    <cfRule type="top10" dxfId="3741" priority="12" rank="1"/>
  </conditionalFormatting>
  <conditionalFormatting sqref="E165:T165">
    <cfRule type="top10" dxfId="3740" priority="11" rank="1"/>
  </conditionalFormatting>
  <conditionalFormatting sqref="E167:T167">
    <cfRule type="top10" dxfId="3739" priority="10" rank="1"/>
  </conditionalFormatting>
  <conditionalFormatting sqref="E169:T169">
    <cfRule type="top10" dxfId="3738" priority="9" rank="1"/>
  </conditionalFormatting>
  <conditionalFormatting sqref="E171:T171">
    <cfRule type="top10" dxfId="3737" priority="8" rank="1"/>
  </conditionalFormatting>
  <conditionalFormatting sqref="E173:T173">
    <cfRule type="top10" dxfId="3736" priority="7" rank="1"/>
  </conditionalFormatting>
  <conditionalFormatting sqref="E175:T175">
    <cfRule type="top10" dxfId="3735" priority="6" rank="1"/>
  </conditionalFormatting>
  <conditionalFormatting sqref="E177:T177">
    <cfRule type="top10" dxfId="3734" priority="5" rank="1"/>
  </conditionalFormatting>
  <conditionalFormatting sqref="E179:T179">
    <cfRule type="top10" dxfId="3733" priority="4" rank="1"/>
  </conditionalFormatting>
  <conditionalFormatting sqref="E181:T181">
    <cfRule type="top10" dxfId="3732" priority="3" rank="1"/>
  </conditionalFormatting>
  <conditionalFormatting sqref="E183:T183">
    <cfRule type="top10" dxfId="3731" priority="2" rank="1"/>
  </conditionalFormatting>
  <conditionalFormatting sqref="E185:T185">
    <cfRule type="top10" dxfId="373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319</v>
      </c>
    </row>
    <row r="3" spans="1:12" ht="15" customHeight="1">
      <c r="B3" s="4"/>
    </row>
    <row r="4" spans="1:12" ht="15" customHeight="1">
      <c r="B4" s="4" t="s">
        <v>75</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491</v>
      </c>
      <c r="C10" s="52" t="s">
        <v>240</v>
      </c>
      <c r="D10" s="34">
        <v>10600</v>
      </c>
      <c r="E10" s="35">
        <v>896</v>
      </c>
      <c r="F10" s="36">
        <v>1983</v>
      </c>
      <c r="G10" s="36">
        <v>6282</v>
      </c>
      <c r="H10" s="36">
        <v>3476</v>
      </c>
      <c r="I10" s="36">
        <v>2301</v>
      </c>
      <c r="J10" s="36">
        <v>856</v>
      </c>
      <c r="K10" s="36">
        <v>1530</v>
      </c>
      <c r="L10" s="36">
        <v>316</v>
      </c>
    </row>
    <row r="11" spans="1:12" ht="15.95" customHeight="1">
      <c r="B11" s="58"/>
      <c r="C11" s="53"/>
      <c r="D11" s="18">
        <v>1</v>
      </c>
      <c r="E11" s="19">
        <v>8.4528301886792459E-2</v>
      </c>
      <c r="F11" s="20">
        <v>0.1870754716981132</v>
      </c>
      <c r="G11" s="20">
        <v>0.59264150943396221</v>
      </c>
      <c r="H11" s="20">
        <v>0.32792452830188679</v>
      </c>
      <c r="I11" s="20">
        <v>0.2170754716981132</v>
      </c>
      <c r="J11" s="20">
        <v>8.0754716981132069E-2</v>
      </c>
      <c r="K11" s="20">
        <v>0.14433962264150943</v>
      </c>
      <c r="L11" s="20">
        <v>2.9811320754716982E-2</v>
      </c>
    </row>
    <row r="12" spans="1:12" ht="15.95" customHeight="1">
      <c r="B12" s="58"/>
      <c r="C12" s="54" t="s">
        <v>241</v>
      </c>
      <c r="D12" s="21">
        <v>3750</v>
      </c>
      <c r="E12" s="22">
        <v>470</v>
      </c>
      <c r="F12" s="23">
        <v>904</v>
      </c>
      <c r="G12" s="23">
        <v>2325</v>
      </c>
      <c r="H12" s="23">
        <v>1370</v>
      </c>
      <c r="I12" s="23">
        <v>966</v>
      </c>
      <c r="J12" s="23">
        <v>291</v>
      </c>
      <c r="K12" s="23">
        <v>451</v>
      </c>
      <c r="L12" s="23">
        <v>112</v>
      </c>
    </row>
    <row r="13" spans="1:12" ht="15.95" customHeight="1">
      <c r="B13" s="58"/>
      <c r="C13" s="53"/>
      <c r="D13" s="24">
        <v>1</v>
      </c>
      <c r="E13" s="19">
        <v>0.12533333333333332</v>
      </c>
      <c r="F13" s="20">
        <v>0.24106666666666668</v>
      </c>
      <c r="G13" s="20">
        <v>0.62</v>
      </c>
      <c r="H13" s="20">
        <v>0.36533333333333334</v>
      </c>
      <c r="I13" s="20">
        <v>0.2576</v>
      </c>
      <c r="J13" s="20">
        <v>7.7600000000000002E-2</v>
      </c>
      <c r="K13" s="20">
        <v>0.12026666666666666</v>
      </c>
      <c r="L13" s="20">
        <v>2.9866666666666666E-2</v>
      </c>
    </row>
    <row r="14" spans="1:12" ht="15.95" customHeight="1">
      <c r="B14" s="58"/>
      <c r="C14" s="55" t="s">
        <v>242</v>
      </c>
      <c r="D14" s="21">
        <v>2200</v>
      </c>
      <c r="E14" s="22">
        <v>281</v>
      </c>
      <c r="F14" s="23">
        <v>576</v>
      </c>
      <c r="G14" s="23">
        <v>1402</v>
      </c>
      <c r="H14" s="23">
        <v>806</v>
      </c>
      <c r="I14" s="23">
        <v>650</v>
      </c>
      <c r="J14" s="23">
        <v>218</v>
      </c>
      <c r="K14" s="23">
        <v>250</v>
      </c>
      <c r="L14" s="23">
        <v>53</v>
      </c>
    </row>
    <row r="15" spans="1:12" ht="15.95" customHeight="1">
      <c r="B15" s="58"/>
      <c r="C15" s="62"/>
      <c r="D15" s="24">
        <v>1</v>
      </c>
      <c r="E15" s="19">
        <v>0.12772727272727272</v>
      </c>
      <c r="F15" s="20">
        <v>0.26181818181818184</v>
      </c>
      <c r="G15" s="20">
        <v>0.63727272727272732</v>
      </c>
      <c r="H15" s="20">
        <v>0.36636363636363639</v>
      </c>
      <c r="I15" s="20">
        <v>0.29545454545454547</v>
      </c>
      <c r="J15" s="20">
        <v>9.9090909090909091E-2</v>
      </c>
      <c r="K15" s="20">
        <v>0.11363636363636363</v>
      </c>
      <c r="L15" s="20">
        <v>2.409090909090909E-2</v>
      </c>
    </row>
    <row r="16" spans="1:12" ht="15.95" customHeight="1">
      <c r="B16" s="58"/>
      <c r="C16" s="60" t="s">
        <v>243</v>
      </c>
      <c r="D16" s="21">
        <v>4578</v>
      </c>
      <c r="E16" s="22">
        <v>379</v>
      </c>
      <c r="F16" s="23">
        <v>985</v>
      </c>
      <c r="G16" s="23">
        <v>3027</v>
      </c>
      <c r="H16" s="23">
        <v>1749</v>
      </c>
      <c r="I16" s="23">
        <v>1145</v>
      </c>
      <c r="J16" s="23">
        <v>343</v>
      </c>
      <c r="K16" s="23">
        <v>531</v>
      </c>
      <c r="L16" s="23">
        <v>110</v>
      </c>
    </row>
    <row r="17" spans="1:12" ht="15.95" customHeight="1">
      <c r="B17" s="58"/>
      <c r="C17" s="61"/>
      <c r="D17" s="24">
        <v>1</v>
      </c>
      <c r="E17" s="19">
        <v>8.2787243337702057E-2</v>
      </c>
      <c r="F17" s="20">
        <v>0.21515945827872435</v>
      </c>
      <c r="G17" s="20">
        <v>0.66120576671035391</v>
      </c>
      <c r="H17" s="20">
        <v>0.38204456094364353</v>
      </c>
      <c r="I17" s="20">
        <v>0.25010921799912628</v>
      </c>
      <c r="J17" s="20">
        <v>7.492354740061162E-2</v>
      </c>
      <c r="K17" s="20">
        <v>0.11598951507208388</v>
      </c>
      <c r="L17" s="20">
        <v>2.4027959807776323E-2</v>
      </c>
    </row>
    <row r="18" spans="1:12" ht="15.95" customHeight="1">
      <c r="B18" s="58"/>
      <c r="C18" s="60" t="s">
        <v>244</v>
      </c>
      <c r="D18" s="21">
        <v>4559</v>
      </c>
      <c r="E18" s="22">
        <v>367</v>
      </c>
      <c r="F18" s="23">
        <v>922</v>
      </c>
      <c r="G18" s="23">
        <v>2987</v>
      </c>
      <c r="H18" s="23">
        <v>1785</v>
      </c>
      <c r="I18" s="23">
        <v>1106</v>
      </c>
      <c r="J18" s="23">
        <v>386</v>
      </c>
      <c r="K18" s="23">
        <v>553</v>
      </c>
      <c r="L18" s="23">
        <v>131</v>
      </c>
    </row>
    <row r="19" spans="1:12" ht="15.95" customHeight="1">
      <c r="B19" s="58"/>
      <c r="C19" s="61"/>
      <c r="D19" s="24">
        <v>1</v>
      </c>
      <c r="E19" s="19">
        <v>8.0500109673173947E-2</v>
      </c>
      <c r="F19" s="20">
        <v>0.20223733274840974</v>
      </c>
      <c r="G19" s="20">
        <v>0.65518754112744026</v>
      </c>
      <c r="H19" s="20">
        <v>0.39153323097170434</v>
      </c>
      <c r="I19" s="20">
        <v>0.24259706075893836</v>
      </c>
      <c r="J19" s="20">
        <v>8.4667690282956787E-2</v>
      </c>
      <c r="K19" s="20">
        <v>0.12129853037946918</v>
      </c>
      <c r="L19" s="20">
        <v>2.8734371572713316E-2</v>
      </c>
    </row>
    <row r="20" spans="1:12" ht="15.95" customHeight="1">
      <c r="B20" s="58"/>
      <c r="C20" s="60" t="s">
        <v>245</v>
      </c>
      <c r="D20" s="21">
        <v>4857</v>
      </c>
      <c r="E20" s="22">
        <v>337</v>
      </c>
      <c r="F20" s="23">
        <v>894</v>
      </c>
      <c r="G20" s="23">
        <v>3342</v>
      </c>
      <c r="H20" s="23">
        <v>1671</v>
      </c>
      <c r="I20" s="23">
        <v>1018</v>
      </c>
      <c r="J20" s="23">
        <v>319</v>
      </c>
      <c r="K20" s="23">
        <v>626</v>
      </c>
      <c r="L20" s="23">
        <v>152</v>
      </c>
    </row>
    <row r="21" spans="1:12" ht="15.95" customHeight="1">
      <c r="B21" s="58"/>
      <c r="C21" s="63"/>
      <c r="D21" s="18">
        <v>1</v>
      </c>
      <c r="E21" s="32">
        <v>6.9384393658637022E-2</v>
      </c>
      <c r="F21" s="33">
        <v>0.18406423718344658</v>
      </c>
      <c r="G21" s="33">
        <v>0.68807906114885731</v>
      </c>
      <c r="H21" s="33">
        <v>0.34403953057442865</v>
      </c>
      <c r="I21" s="33">
        <v>0.20959439983528927</v>
      </c>
      <c r="J21" s="33">
        <v>6.5678402305950179E-2</v>
      </c>
      <c r="K21" s="33">
        <v>0.12888614371010912</v>
      </c>
      <c r="L21" s="33">
        <v>3.1295038089355569E-2</v>
      </c>
    </row>
    <row r="22" spans="1:12" ht="15.95" customHeight="1">
      <c r="A22" s="38"/>
      <c r="B22" s="41"/>
      <c r="C22" s="47"/>
      <c r="D22" s="42"/>
      <c r="E22" s="42"/>
      <c r="F22" s="42"/>
      <c r="G22" s="42"/>
      <c r="H22" s="42"/>
      <c r="I22" s="42"/>
      <c r="J22" s="42"/>
      <c r="K22" s="42"/>
      <c r="L22" s="42"/>
    </row>
    <row r="23" spans="1:12" ht="15.95" hidden="1" customHeight="1">
      <c r="A23" s="38"/>
      <c r="B23" s="43"/>
      <c r="C23" s="46"/>
      <c r="D23" s="44"/>
      <c r="E23" s="44"/>
      <c r="F23" s="44"/>
      <c r="G23" s="44"/>
      <c r="H23" s="44"/>
      <c r="I23" s="44"/>
      <c r="J23" s="44"/>
      <c r="K23" s="44"/>
      <c r="L23" s="44"/>
    </row>
    <row r="24" spans="1:12" ht="15.95" hidden="1" customHeight="1">
      <c r="A24" s="38"/>
      <c r="B24" s="43"/>
      <c r="C24" s="46"/>
      <c r="D24" s="45"/>
      <c r="E24" s="45"/>
      <c r="F24" s="45"/>
      <c r="G24" s="45"/>
      <c r="H24" s="45"/>
      <c r="I24" s="45"/>
      <c r="J24" s="45"/>
      <c r="K24" s="45"/>
      <c r="L24" s="45"/>
    </row>
    <row r="25" spans="1:12" ht="15.95" hidden="1" customHeight="1">
      <c r="A25" s="38"/>
      <c r="B25" s="43"/>
      <c r="C25" s="46"/>
      <c r="D25" s="44"/>
      <c r="E25" s="44"/>
      <c r="F25" s="44"/>
      <c r="G25" s="44"/>
      <c r="H25" s="44"/>
      <c r="I25" s="44"/>
      <c r="J25" s="44"/>
      <c r="K25" s="44"/>
      <c r="L25" s="44"/>
    </row>
    <row r="26" spans="1:12" ht="15.95" hidden="1" customHeight="1">
      <c r="A26" s="38"/>
      <c r="B26" s="43"/>
      <c r="C26" s="46"/>
      <c r="D26" s="45"/>
      <c r="E26" s="45"/>
      <c r="F26" s="45"/>
      <c r="G26" s="45"/>
      <c r="H26" s="45"/>
      <c r="I26" s="45"/>
      <c r="J26" s="45"/>
      <c r="K26" s="45"/>
      <c r="L26" s="45"/>
    </row>
    <row r="27" spans="1:12" ht="15.95" hidden="1" customHeight="1">
      <c r="A27" s="38"/>
      <c r="B27" s="43"/>
      <c r="C27" s="46"/>
      <c r="D27" s="44"/>
      <c r="E27" s="44"/>
      <c r="F27" s="44"/>
      <c r="G27" s="44"/>
      <c r="H27" s="44"/>
      <c r="I27" s="44"/>
      <c r="J27" s="44"/>
      <c r="K27" s="44"/>
      <c r="L27" s="44"/>
    </row>
    <row r="28" spans="1:12" ht="15.95" hidden="1" customHeight="1">
      <c r="A28" s="38"/>
      <c r="B28" s="43"/>
      <c r="C28" s="46"/>
      <c r="D28" s="45"/>
      <c r="E28" s="45"/>
      <c r="F28" s="45"/>
      <c r="G28" s="45"/>
      <c r="H28" s="45"/>
      <c r="I28" s="45"/>
      <c r="J28" s="45"/>
      <c r="K28" s="45"/>
      <c r="L28" s="45"/>
    </row>
    <row r="29" spans="1:12" ht="15.95" hidden="1" customHeight="1">
      <c r="A29" s="38"/>
      <c r="B29" s="43"/>
      <c r="C29" s="46"/>
      <c r="D29" s="44"/>
      <c r="E29" s="44"/>
      <c r="F29" s="44"/>
      <c r="G29" s="44"/>
      <c r="H29" s="44"/>
      <c r="I29" s="44"/>
      <c r="J29" s="44"/>
      <c r="K29" s="44"/>
      <c r="L29" s="44"/>
    </row>
    <row r="30" spans="1:12" ht="15.95" hidden="1" customHeight="1">
      <c r="A30" s="38"/>
      <c r="B30" s="43"/>
      <c r="C30" s="46"/>
      <c r="D30" s="45"/>
      <c r="E30" s="45"/>
      <c r="F30" s="45"/>
      <c r="G30" s="45"/>
      <c r="H30" s="45"/>
      <c r="I30" s="45"/>
      <c r="J30" s="45"/>
      <c r="K30" s="45"/>
      <c r="L30" s="45"/>
    </row>
    <row r="31" spans="1:12" ht="15.95" hidden="1" customHeight="1">
      <c r="A31" s="38"/>
      <c r="B31" s="43"/>
      <c r="C31" s="46"/>
      <c r="D31" s="44"/>
      <c r="E31" s="44"/>
      <c r="F31" s="44"/>
      <c r="G31" s="44"/>
      <c r="H31" s="44"/>
      <c r="I31" s="44"/>
      <c r="J31" s="44"/>
      <c r="K31" s="44"/>
      <c r="L31" s="44"/>
    </row>
    <row r="32" spans="1:12" ht="15.95" hidden="1" customHeight="1">
      <c r="A32" s="38"/>
      <c r="B32" s="43"/>
      <c r="C32" s="46"/>
      <c r="D32" s="45"/>
      <c r="E32" s="45"/>
      <c r="F32" s="45"/>
      <c r="G32" s="45"/>
      <c r="H32" s="45"/>
      <c r="I32" s="45"/>
      <c r="J32" s="45"/>
      <c r="K32" s="45"/>
      <c r="L32" s="45"/>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3729" priority="90" rank="1"/>
  </conditionalFormatting>
  <conditionalFormatting sqref="E11:L11">
    <cfRule type="top10" dxfId="3728" priority="89" rank="1"/>
  </conditionalFormatting>
  <conditionalFormatting sqref="E13:L13">
    <cfRule type="top10" dxfId="3727" priority="88" rank="1"/>
  </conditionalFormatting>
  <conditionalFormatting sqref="E15:L15">
    <cfRule type="top10" dxfId="3726" priority="87" rank="1"/>
  </conditionalFormatting>
  <conditionalFormatting sqref="E17:L17">
    <cfRule type="top10" dxfId="3725" priority="86" rank="1"/>
  </conditionalFormatting>
  <conditionalFormatting sqref="E19:L19">
    <cfRule type="top10" dxfId="3724" priority="85" rank="1"/>
  </conditionalFormatting>
  <conditionalFormatting sqref="E21:L21">
    <cfRule type="top10" dxfId="3723" priority="84" rank="1"/>
  </conditionalFormatting>
  <conditionalFormatting sqref="E23:L23">
    <cfRule type="top10" dxfId="3722" priority="82" rank="1"/>
  </conditionalFormatting>
  <conditionalFormatting sqref="E25:L25">
    <cfRule type="top10" dxfId="3721" priority="81" rank="1"/>
  </conditionalFormatting>
  <conditionalFormatting sqref="E27:L27">
    <cfRule type="top10" dxfId="3720" priority="80" rank="1"/>
  </conditionalFormatting>
  <conditionalFormatting sqref="E29:L29">
    <cfRule type="top10" dxfId="3719" priority="79" rank="1"/>
  </conditionalFormatting>
  <conditionalFormatting sqref="E31:L31">
    <cfRule type="top10" dxfId="3718" priority="78" rank="1"/>
  </conditionalFormatting>
  <conditionalFormatting sqref="E33:L33">
    <cfRule type="top10" dxfId="3717" priority="77" rank="1"/>
  </conditionalFormatting>
  <conditionalFormatting sqref="E35:L35">
    <cfRule type="top10" dxfId="3716" priority="76" rank="1"/>
  </conditionalFormatting>
  <conditionalFormatting sqref="E37:L37">
    <cfRule type="top10" dxfId="3715" priority="75" rank="1"/>
  </conditionalFormatting>
  <conditionalFormatting sqref="E39:L39">
    <cfRule type="top10" dxfId="3714" priority="74" rank="1"/>
  </conditionalFormatting>
  <conditionalFormatting sqref="E41:L41">
    <cfRule type="top10" dxfId="3713" priority="73" rank="1"/>
  </conditionalFormatting>
  <conditionalFormatting sqref="E43:L43">
    <cfRule type="top10" dxfId="3712" priority="72" rank="1"/>
  </conditionalFormatting>
  <conditionalFormatting sqref="E45:L45">
    <cfRule type="top10" dxfId="3711" priority="71" rank="1"/>
  </conditionalFormatting>
  <conditionalFormatting sqref="E47:L47">
    <cfRule type="top10" dxfId="3710" priority="70" rank="1"/>
  </conditionalFormatting>
  <conditionalFormatting sqref="E49:L49">
    <cfRule type="top10" dxfId="3709" priority="69" rank="1"/>
  </conditionalFormatting>
  <conditionalFormatting sqref="E51:L51">
    <cfRule type="top10" dxfId="3708" priority="68" rank="1"/>
  </conditionalFormatting>
  <conditionalFormatting sqref="E53:L53">
    <cfRule type="top10" dxfId="3707" priority="67" rank="1"/>
  </conditionalFormatting>
  <conditionalFormatting sqref="E55:L55">
    <cfRule type="top10" dxfId="3706" priority="66" rank="1"/>
  </conditionalFormatting>
  <conditionalFormatting sqref="E57:L57">
    <cfRule type="top10" dxfId="3705" priority="65" rank="1"/>
  </conditionalFormatting>
  <conditionalFormatting sqref="E59:L59">
    <cfRule type="top10" dxfId="3704" priority="64" rank="1"/>
  </conditionalFormatting>
  <conditionalFormatting sqref="E61:L61">
    <cfRule type="top10" dxfId="3703" priority="63" rank="1"/>
  </conditionalFormatting>
  <conditionalFormatting sqref="E63:L63">
    <cfRule type="top10" dxfId="3702" priority="62" rank="1"/>
  </conditionalFormatting>
  <conditionalFormatting sqref="E65:L65">
    <cfRule type="top10" dxfId="3701" priority="61" rank="1"/>
  </conditionalFormatting>
  <conditionalFormatting sqref="E67:L67">
    <cfRule type="top10" dxfId="3700" priority="60" rank="1"/>
  </conditionalFormatting>
  <conditionalFormatting sqref="E69:L69">
    <cfRule type="top10" dxfId="3699" priority="59" rank="1"/>
  </conditionalFormatting>
  <conditionalFormatting sqref="E71:L71">
    <cfRule type="top10" dxfId="3698" priority="58" rank="1"/>
  </conditionalFormatting>
  <conditionalFormatting sqref="E73:L73">
    <cfRule type="top10" dxfId="3697" priority="57" rank="1"/>
  </conditionalFormatting>
  <conditionalFormatting sqref="E75:L75">
    <cfRule type="top10" dxfId="3696" priority="56" rank="1"/>
  </conditionalFormatting>
  <conditionalFormatting sqref="E77:L77">
    <cfRule type="top10" dxfId="3695" priority="55" rank="1"/>
  </conditionalFormatting>
  <conditionalFormatting sqref="E79:L79">
    <cfRule type="top10" dxfId="3694" priority="54" rank="1"/>
  </conditionalFormatting>
  <conditionalFormatting sqref="E81:L81">
    <cfRule type="top10" dxfId="3693" priority="53" rank="1"/>
  </conditionalFormatting>
  <conditionalFormatting sqref="E83:L83">
    <cfRule type="top10" dxfId="3692" priority="52" rank="1"/>
  </conditionalFormatting>
  <conditionalFormatting sqref="E85:L85">
    <cfRule type="top10" dxfId="3691" priority="51" rank="1"/>
  </conditionalFormatting>
  <conditionalFormatting sqref="E87:L87">
    <cfRule type="top10" dxfId="3690" priority="50" rank="1"/>
  </conditionalFormatting>
  <conditionalFormatting sqref="E89:L89">
    <cfRule type="top10" dxfId="3689" priority="49" rank="1"/>
  </conditionalFormatting>
  <conditionalFormatting sqref="E91:L91">
    <cfRule type="top10" dxfId="3688" priority="48" rank="1"/>
  </conditionalFormatting>
  <conditionalFormatting sqref="E93:L93">
    <cfRule type="top10" dxfId="3687" priority="47" rank="1"/>
  </conditionalFormatting>
  <conditionalFormatting sqref="E95:L95">
    <cfRule type="top10" dxfId="3686" priority="46" rank="1"/>
  </conditionalFormatting>
  <conditionalFormatting sqref="E97:L97">
    <cfRule type="top10" dxfId="3685" priority="45" rank="1"/>
  </conditionalFormatting>
  <conditionalFormatting sqref="E99:L99">
    <cfRule type="top10" dxfId="3684" priority="44" rank="1"/>
  </conditionalFormatting>
  <conditionalFormatting sqref="E101:L101">
    <cfRule type="top10" dxfId="3683" priority="43" rank="1"/>
  </conditionalFormatting>
  <conditionalFormatting sqref="E103:L103">
    <cfRule type="top10" dxfId="3682" priority="42" rank="1"/>
  </conditionalFormatting>
  <conditionalFormatting sqref="E105:L105">
    <cfRule type="top10" dxfId="3681" priority="41" rank="1"/>
  </conditionalFormatting>
  <conditionalFormatting sqref="E107:L107">
    <cfRule type="top10" dxfId="3680" priority="40" rank="1"/>
  </conditionalFormatting>
  <conditionalFormatting sqref="E109:L109">
    <cfRule type="top10" dxfId="3679" priority="39" rank="1"/>
  </conditionalFormatting>
  <conditionalFormatting sqref="E111:L111">
    <cfRule type="top10" dxfId="3678" priority="38" rank="1"/>
  </conditionalFormatting>
  <conditionalFormatting sqref="E113:L113">
    <cfRule type="top10" dxfId="3677" priority="37" rank="1"/>
  </conditionalFormatting>
  <conditionalFormatting sqref="E115:L115">
    <cfRule type="top10" dxfId="3676" priority="36" rank="1"/>
  </conditionalFormatting>
  <conditionalFormatting sqref="E117:L117">
    <cfRule type="top10" dxfId="3675" priority="35" rank="1"/>
  </conditionalFormatting>
  <conditionalFormatting sqref="E119:L119">
    <cfRule type="top10" dxfId="3674" priority="34" rank="1"/>
  </conditionalFormatting>
  <conditionalFormatting sqref="E121:L121">
    <cfRule type="top10" dxfId="3673" priority="33" rank="1"/>
  </conditionalFormatting>
  <conditionalFormatting sqref="E123:L123">
    <cfRule type="top10" dxfId="3672" priority="32" rank="1"/>
  </conditionalFormatting>
  <conditionalFormatting sqref="E125:L125">
    <cfRule type="top10" dxfId="3671" priority="31" rank="1"/>
  </conditionalFormatting>
  <conditionalFormatting sqref="E127:L127">
    <cfRule type="top10" dxfId="3670" priority="30" rank="1"/>
  </conditionalFormatting>
  <conditionalFormatting sqref="E129:L129">
    <cfRule type="top10" dxfId="3669" priority="29" rank="1"/>
  </conditionalFormatting>
  <conditionalFormatting sqref="E131:L131">
    <cfRule type="top10" dxfId="3668" priority="28" rank="1"/>
  </conditionalFormatting>
  <conditionalFormatting sqref="E133:L133">
    <cfRule type="top10" dxfId="3667" priority="27" rank="1"/>
  </conditionalFormatting>
  <conditionalFormatting sqref="E135:L135">
    <cfRule type="top10" dxfId="3666" priority="26" rank="1"/>
  </conditionalFormatting>
  <conditionalFormatting sqref="E137:L137">
    <cfRule type="top10" dxfId="3665" priority="25" rank="1"/>
  </conditionalFormatting>
  <conditionalFormatting sqref="E139:L139">
    <cfRule type="top10" dxfId="3664" priority="24" rank="1"/>
  </conditionalFormatting>
  <conditionalFormatting sqref="E141:L141">
    <cfRule type="top10" dxfId="3663" priority="23" rank="1"/>
  </conditionalFormatting>
  <conditionalFormatting sqref="E143:L143">
    <cfRule type="top10" dxfId="3662" priority="22" rank="1"/>
  </conditionalFormatting>
  <conditionalFormatting sqref="E145:L145">
    <cfRule type="top10" dxfId="3661" priority="21" rank="1"/>
  </conditionalFormatting>
  <conditionalFormatting sqref="E147:L147">
    <cfRule type="top10" dxfId="3660" priority="20" rank="1"/>
  </conditionalFormatting>
  <conditionalFormatting sqref="E149:L149">
    <cfRule type="top10" dxfId="3659" priority="19" rank="1"/>
  </conditionalFormatting>
  <conditionalFormatting sqref="E151:L151">
    <cfRule type="top10" dxfId="3658" priority="18" rank="1"/>
  </conditionalFormatting>
  <conditionalFormatting sqref="E153:L153">
    <cfRule type="top10" dxfId="3657" priority="17" rank="1"/>
  </conditionalFormatting>
  <conditionalFormatting sqref="E155:L155">
    <cfRule type="top10" dxfId="3656" priority="16" rank="1"/>
  </conditionalFormatting>
  <conditionalFormatting sqref="E157:L157">
    <cfRule type="top10" dxfId="3655" priority="15" rank="1"/>
  </conditionalFormatting>
  <conditionalFormatting sqref="E159:L159">
    <cfRule type="top10" dxfId="3654" priority="14" rank="1"/>
  </conditionalFormatting>
  <conditionalFormatting sqref="E161:L161">
    <cfRule type="top10" dxfId="3653" priority="13" rank="1"/>
  </conditionalFormatting>
  <conditionalFormatting sqref="E163:L163">
    <cfRule type="top10" dxfId="3652" priority="12" rank="1"/>
  </conditionalFormatting>
  <conditionalFormatting sqref="E165:L165">
    <cfRule type="top10" dxfId="3651" priority="11" rank="1"/>
  </conditionalFormatting>
  <conditionalFormatting sqref="E167:L167">
    <cfRule type="top10" dxfId="3650" priority="10" rank="1"/>
  </conditionalFormatting>
  <conditionalFormatting sqref="E169:L169">
    <cfRule type="top10" dxfId="3649" priority="9" rank="1"/>
  </conditionalFormatting>
  <conditionalFormatting sqref="E171:L171">
    <cfRule type="top10" dxfId="3648" priority="8" rank="1"/>
  </conditionalFormatting>
  <conditionalFormatting sqref="E173:L173">
    <cfRule type="top10" dxfId="3647" priority="7" rank="1"/>
  </conditionalFormatting>
  <conditionalFormatting sqref="E175:L175">
    <cfRule type="top10" dxfId="3646" priority="6" rank="1"/>
  </conditionalFormatting>
  <conditionalFormatting sqref="E177:L177">
    <cfRule type="top10" dxfId="3645" priority="5" rank="1"/>
  </conditionalFormatting>
  <conditionalFormatting sqref="E179:L179">
    <cfRule type="top10" dxfId="3644" priority="4" rank="1"/>
  </conditionalFormatting>
  <conditionalFormatting sqref="E181:L181">
    <cfRule type="top10" dxfId="3643" priority="3" rank="1"/>
  </conditionalFormatting>
  <conditionalFormatting sqref="E183:L183">
    <cfRule type="top10" dxfId="3642" priority="2" rank="1"/>
  </conditionalFormatting>
  <conditionalFormatting sqref="E185:L185">
    <cfRule type="top10" dxfId="364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1" width="8.625" style="4"/>
    <col min="12" max="16384" width="8.625" style="39"/>
  </cols>
  <sheetData>
    <row r="1" spans="1:11" ht="15" customHeight="1">
      <c r="A1" s="38"/>
      <c r="B1" s="37"/>
      <c r="C1" s="37"/>
      <c r="D1" s="37"/>
      <c r="E1" s="37"/>
      <c r="F1" s="37"/>
      <c r="G1" s="37"/>
      <c r="H1" s="37"/>
      <c r="I1" s="37"/>
      <c r="J1" s="37"/>
      <c r="K1" s="37"/>
    </row>
    <row r="2" spans="1:11" ht="15" customHeight="1">
      <c r="B2" s="4" t="s">
        <v>304</v>
      </c>
    </row>
    <row r="3" spans="1:11" ht="15" customHeight="1">
      <c r="B3" s="4"/>
    </row>
    <row r="4" spans="1:11" ht="15" customHeight="1">
      <c r="B4" s="4" t="s">
        <v>5</v>
      </c>
    </row>
    <row r="5" spans="1:11" ht="15" customHeight="1">
      <c r="B5" s="4"/>
    </row>
    <row r="6" spans="1:11" ht="2.1" customHeight="1">
      <c r="B6" s="5"/>
      <c r="C6" s="6"/>
      <c r="D6" s="7"/>
      <c r="E6" s="8"/>
      <c r="F6" s="9"/>
      <c r="G6" s="9"/>
      <c r="H6" s="9"/>
      <c r="I6" s="9"/>
      <c r="J6" s="9"/>
      <c r="K6" s="9"/>
    </row>
    <row r="7" spans="1:11" ht="117.95" customHeight="1" thickBot="1">
      <c r="A7" s="10"/>
      <c r="B7" s="11"/>
      <c r="C7" s="12" t="s">
        <v>298</v>
      </c>
      <c r="D7" s="13" t="s">
        <v>299</v>
      </c>
      <c r="E7" s="14" t="s">
        <v>240</v>
      </c>
      <c r="F7" s="14" t="s">
        <v>241</v>
      </c>
      <c r="G7" s="14" t="s">
        <v>242</v>
      </c>
      <c r="H7" s="14" t="s">
        <v>243</v>
      </c>
      <c r="I7" s="14" t="s">
        <v>244</v>
      </c>
      <c r="J7" s="14" t="s">
        <v>245</v>
      </c>
      <c r="K7" s="14" t="s">
        <v>103</v>
      </c>
    </row>
    <row r="8" spans="1:11" ht="15.95" customHeight="1" thickTop="1">
      <c r="B8" s="48" t="s">
        <v>300</v>
      </c>
      <c r="C8" s="49"/>
      <c r="D8" s="15">
        <v>16158</v>
      </c>
      <c r="E8" s="16">
        <v>10600</v>
      </c>
      <c r="F8" s="17">
        <v>3750</v>
      </c>
      <c r="G8" s="17">
        <v>2200</v>
      </c>
      <c r="H8" s="17">
        <v>4578</v>
      </c>
      <c r="I8" s="17">
        <v>4559</v>
      </c>
      <c r="J8" s="17">
        <v>4857</v>
      </c>
      <c r="K8" s="17">
        <v>1950</v>
      </c>
    </row>
    <row r="9" spans="1:11" ht="15.95" customHeight="1">
      <c r="B9" s="50"/>
      <c r="C9" s="51"/>
      <c r="D9" s="18">
        <v>1</v>
      </c>
      <c r="E9" s="32">
        <v>0.65602178487436569</v>
      </c>
      <c r="F9" s="33">
        <v>0.23208317861121425</v>
      </c>
      <c r="G9" s="33">
        <v>0.13615546478524571</v>
      </c>
      <c r="H9" s="33">
        <v>0.28332714444857038</v>
      </c>
      <c r="I9" s="33">
        <v>0.28215125634360688</v>
      </c>
      <c r="J9" s="33">
        <v>0.30059413293724468</v>
      </c>
      <c r="K9" s="33">
        <v>0.12068325287783141</v>
      </c>
    </row>
    <row r="10" spans="1:11" ht="15.95" customHeight="1">
      <c r="B10" s="57" t="s">
        <v>305</v>
      </c>
      <c r="C10" s="52" t="s">
        <v>139</v>
      </c>
      <c r="D10" s="34">
        <v>9581</v>
      </c>
      <c r="E10" s="35">
        <v>6225</v>
      </c>
      <c r="F10" s="36">
        <v>2007</v>
      </c>
      <c r="G10" s="36">
        <v>1328</v>
      </c>
      <c r="H10" s="36">
        <v>2831</v>
      </c>
      <c r="I10" s="36">
        <v>2896</v>
      </c>
      <c r="J10" s="36">
        <v>3021</v>
      </c>
      <c r="K10" s="36">
        <v>1125</v>
      </c>
    </row>
    <row r="11" spans="1:11" ht="15.95" customHeight="1">
      <c r="B11" s="58"/>
      <c r="C11" s="53"/>
      <c r="D11" s="18">
        <v>1</v>
      </c>
      <c r="E11" s="19">
        <v>0.64972341091744079</v>
      </c>
      <c r="F11" s="20">
        <v>0.209477090074105</v>
      </c>
      <c r="G11" s="20">
        <v>0.13860766099572069</v>
      </c>
      <c r="H11" s="20">
        <v>0.29548063876422087</v>
      </c>
      <c r="I11" s="20">
        <v>0.30226489927982464</v>
      </c>
      <c r="J11" s="20">
        <v>0.31531155411752426</v>
      </c>
      <c r="K11" s="20">
        <v>0.11741989353929652</v>
      </c>
    </row>
    <row r="12" spans="1:11" ht="15.95" customHeight="1">
      <c r="B12" s="58"/>
      <c r="C12" s="54" t="s">
        <v>140</v>
      </c>
      <c r="D12" s="21">
        <v>6128</v>
      </c>
      <c r="E12" s="22">
        <v>4197</v>
      </c>
      <c r="F12" s="23">
        <v>1667</v>
      </c>
      <c r="G12" s="23">
        <v>830</v>
      </c>
      <c r="H12" s="23">
        <v>1668</v>
      </c>
      <c r="I12" s="23">
        <v>1577</v>
      </c>
      <c r="J12" s="23">
        <v>1754</v>
      </c>
      <c r="K12" s="23">
        <v>634</v>
      </c>
    </row>
    <row r="13" spans="1:11" ht="15.95" customHeight="1">
      <c r="B13" s="58"/>
      <c r="C13" s="59"/>
      <c r="D13" s="18">
        <v>1</v>
      </c>
      <c r="E13" s="32">
        <v>0.68488903394255873</v>
      </c>
      <c r="F13" s="33">
        <v>0.27203002610966059</v>
      </c>
      <c r="G13" s="33">
        <v>0.13544386422976501</v>
      </c>
      <c r="H13" s="33">
        <v>0.27219321148825065</v>
      </c>
      <c r="I13" s="33">
        <v>0.25734334203655351</v>
      </c>
      <c r="J13" s="33">
        <v>0.28622715404699739</v>
      </c>
      <c r="K13" s="33">
        <v>0.10345953002610966</v>
      </c>
    </row>
    <row r="14" spans="1:11" ht="15.95" customHeight="1">
      <c r="A14" s="38"/>
      <c r="B14" s="41"/>
      <c r="C14" s="47"/>
      <c r="D14" s="42"/>
      <c r="E14" s="42"/>
      <c r="F14" s="42"/>
      <c r="G14" s="42"/>
      <c r="H14" s="42"/>
      <c r="I14" s="42"/>
      <c r="J14" s="42"/>
      <c r="K14" s="42"/>
    </row>
    <row r="15" spans="1:11" ht="15.95" hidden="1" customHeight="1">
      <c r="A15" s="38"/>
      <c r="B15" s="43"/>
      <c r="C15" s="46"/>
      <c r="D15" s="44"/>
      <c r="E15" s="44"/>
      <c r="F15" s="44"/>
      <c r="G15" s="44"/>
      <c r="H15" s="44"/>
      <c r="I15" s="44"/>
      <c r="J15" s="44"/>
      <c r="K15" s="44"/>
    </row>
    <row r="16" spans="1:11" ht="15.95" hidden="1" customHeight="1">
      <c r="A16" s="38"/>
      <c r="B16" s="43"/>
      <c r="C16" s="46"/>
      <c r="D16" s="45"/>
      <c r="E16" s="45"/>
      <c r="F16" s="45"/>
      <c r="G16" s="45"/>
      <c r="H16" s="45"/>
      <c r="I16" s="45"/>
      <c r="J16" s="45"/>
      <c r="K16" s="45"/>
    </row>
    <row r="17" spans="1:11" ht="15.95" hidden="1" customHeight="1">
      <c r="A17" s="38"/>
      <c r="B17" s="43"/>
      <c r="C17" s="46"/>
      <c r="D17" s="44"/>
      <c r="E17" s="44"/>
      <c r="F17" s="44"/>
      <c r="G17" s="44"/>
      <c r="H17" s="44"/>
      <c r="I17" s="44"/>
      <c r="J17" s="44"/>
      <c r="K17" s="44"/>
    </row>
    <row r="18" spans="1:11" ht="15.95" hidden="1" customHeight="1">
      <c r="A18" s="38"/>
      <c r="B18" s="43"/>
      <c r="C18" s="46"/>
      <c r="D18" s="45"/>
      <c r="E18" s="45"/>
      <c r="F18" s="45"/>
      <c r="G18" s="45"/>
      <c r="H18" s="45"/>
      <c r="I18" s="45"/>
      <c r="J18" s="45"/>
      <c r="K18" s="45"/>
    </row>
    <row r="19" spans="1:11" ht="15.95" hidden="1" customHeight="1">
      <c r="A19" s="38"/>
      <c r="B19" s="43"/>
      <c r="C19" s="46"/>
      <c r="D19" s="44"/>
      <c r="E19" s="44"/>
      <c r="F19" s="44"/>
      <c r="G19" s="44"/>
      <c r="H19" s="44"/>
      <c r="I19" s="44"/>
      <c r="J19" s="44"/>
      <c r="K19" s="44"/>
    </row>
    <row r="20" spans="1:11" ht="15.95" hidden="1" customHeight="1">
      <c r="A20" s="38"/>
      <c r="B20" s="43"/>
      <c r="C20" s="46"/>
      <c r="D20" s="45"/>
      <c r="E20" s="45"/>
      <c r="F20" s="45"/>
      <c r="G20" s="45"/>
      <c r="H20" s="45"/>
      <c r="I20" s="45"/>
      <c r="J20" s="45"/>
      <c r="K20" s="45"/>
    </row>
    <row r="21" spans="1:11" ht="15.95" hidden="1" customHeight="1">
      <c r="A21" s="38"/>
      <c r="B21" s="43"/>
      <c r="C21" s="46"/>
      <c r="D21" s="44"/>
      <c r="E21" s="44"/>
      <c r="F21" s="44"/>
      <c r="G21" s="44"/>
      <c r="H21" s="44"/>
      <c r="I21" s="44"/>
      <c r="J21" s="44"/>
      <c r="K21" s="44"/>
    </row>
    <row r="22" spans="1:11" ht="15.95" hidden="1" customHeight="1">
      <c r="A22" s="38"/>
      <c r="B22" s="43"/>
      <c r="C22" s="46"/>
      <c r="D22" s="45"/>
      <c r="E22" s="45"/>
      <c r="F22" s="45"/>
      <c r="G22" s="45"/>
      <c r="H22" s="45"/>
      <c r="I22" s="45"/>
      <c r="J22" s="45"/>
      <c r="K22" s="45"/>
    </row>
    <row r="23" spans="1:11" ht="15.95" hidden="1" customHeight="1">
      <c r="A23" s="38"/>
      <c r="B23" s="43"/>
      <c r="C23" s="46"/>
      <c r="D23" s="44"/>
      <c r="E23" s="44"/>
      <c r="F23" s="44"/>
      <c r="G23" s="44"/>
      <c r="H23" s="44"/>
      <c r="I23" s="44"/>
      <c r="J23" s="44"/>
      <c r="K23" s="44"/>
    </row>
    <row r="24" spans="1:11" ht="15.95" hidden="1" customHeight="1">
      <c r="A24" s="38"/>
      <c r="B24" s="43"/>
      <c r="C24" s="46"/>
      <c r="D24" s="45"/>
      <c r="E24" s="45"/>
      <c r="F24" s="45"/>
      <c r="G24" s="45"/>
      <c r="H24" s="45"/>
      <c r="I24" s="45"/>
      <c r="J24" s="45"/>
      <c r="K24" s="45"/>
    </row>
    <row r="25" spans="1:11" ht="15.95" hidden="1" customHeight="1">
      <c r="A25" s="38"/>
      <c r="B25" s="43"/>
      <c r="C25" s="46"/>
      <c r="D25" s="44"/>
      <c r="E25" s="44"/>
      <c r="F25" s="44"/>
      <c r="G25" s="44"/>
      <c r="H25" s="44"/>
      <c r="I25" s="44"/>
      <c r="J25" s="44"/>
      <c r="K25" s="44"/>
    </row>
    <row r="26" spans="1:11" ht="15.95" hidden="1" customHeight="1">
      <c r="A26" s="38"/>
      <c r="B26" s="43"/>
      <c r="C26" s="46"/>
      <c r="D26" s="45"/>
      <c r="E26" s="45"/>
      <c r="F26" s="45"/>
      <c r="G26" s="45"/>
      <c r="H26" s="45"/>
      <c r="I26" s="45"/>
      <c r="J26" s="45"/>
      <c r="K26" s="45"/>
    </row>
    <row r="27" spans="1:11" ht="15.95" hidden="1" customHeight="1">
      <c r="A27" s="38"/>
      <c r="B27" s="43"/>
      <c r="C27" s="46"/>
      <c r="D27" s="44"/>
      <c r="E27" s="44"/>
      <c r="F27" s="44"/>
      <c r="G27" s="44"/>
      <c r="H27" s="44"/>
      <c r="I27" s="44"/>
      <c r="J27" s="44"/>
      <c r="K27" s="44"/>
    </row>
    <row r="28" spans="1:11" ht="15.95" hidden="1" customHeight="1">
      <c r="A28" s="38"/>
      <c r="B28" s="43"/>
      <c r="C28" s="46"/>
      <c r="D28" s="45"/>
      <c r="E28" s="45"/>
      <c r="F28" s="45"/>
      <c r="G28" s="45"/>
      <c r="H28" s="45"/>
      <c r="I28" s="45"/>
      <c r="J28" s="45"/>
      <c r="K28" s="45"/>
    </row>
    <row r="29" spans="1:11" ht="15.95" hidden="1" customHeight="1">
      <c r="A29" s="38"/>
      <c r="B29" s="43"/>
      <c r="C29" s="46"/>
      <c r="D29" s="44"/>
      <c r="E29" s="44"/>
      <c r="F29" s="44"/>
      <c r="G29" s="44"/>
      <c r="H29" s="44"/>
      <c r="I29" s="44"/>
      <c r="J29" s="44"/>
      <c r="K29" s="44"/>
    </row>
    <row r="30" spans="1:11" ht="15.95" hidden="1" customHeight="1">
      <c r="A30" s="38"/>
      <c r="B30" s="43"/>
      <c r="C30" s="46"/>
      <c r="D30" s="45"/>
      <c r="E30" s="45"/>
      <c r="F30" s="45"/>
      <c r="G30" s="45"/>
      <c r="H30" s="45"/>
      <c r="I30" s="45"/>
      <c r="J30" s="45"/>
      <c r="K30" s="45"/>
    </row>
    <row r="31" spans="1:11" ht="15.95" hidden="1" customHeight="1">
      <c r="A31" s="38"/>
      <c r="B31" s="43"/>
      <c r="C31" s="46"/>
      <c r="D31" s="44"/>
      <c r="E31" s="44"/>
      <c r="F31" s="44"/>
      <c r="G31" s="44"/>
      <c r="H31" s="44"/>
      <c r="I31" s="44"/>
      <c r="J31" s="44"/>
      <c r="K31" s="44"/>
    </row>
    <row r="32" spans="1:11" ht="15.95" hidden="1" customHeight="1">
      <c r="A32" s="38"/>
      <c r="B32" s="43"/>
      <c r="C32" s="46"/>
      <c r="D32" s="45"/>
      <c r="E32" s="45"/>
      <c r="F32" s="45"/>
      <c r="G32" s="45"/>
      <c r="H32" s="45"/>
      <c r="I32" s="45"/>
      <c r="J32" s="45"/>
      <c r="K32" s="45"/>
    </row>
    <row r="33" spans="1:11" ht="15.95" hidden="1" customHeight="1">
      <c r="A33" s="38"/>
      <c r="B33" s="43"/>
      <c r="C33" s="46"/>
      <c r="D33" s="44"/>
      <c r="E33" s="44"/>
      <c r="F33" s="44"/>
      <c r="G33" s="44"/>
      <c r="H33" s="44"/>
      <c r="I33" s="44"/>
      <c r="J33" s="44"/>
      <c r="K33" s="44"/>
    </row>
    <row r="34" spans="1:11" ht="15.95" hidden="1" customHeight="1">
      <c r="A34" s="38"/>
      <c r="B34" s="43"/>
      <c r="C34" s="46"/>
      <c r="D34" s="45"/>
      <c r="E34" s="45"/>
      <c r="F34" s="45"/>
      <c r="G34" s="45"/>
      <c r="H34" s="45"/>
      <c r="I34" s="45"/>
      <c r="J34" s="45"/>
      <c r="K34" s="45"/>
    </row>
    <row r="35" spans="1:11" ht="15.95" hidden="1" customHeight="1">
      <c r="A35" s="38"/>
      <c r="B35" s="43"/>
      <c r="C35" s="46"/>
      <c r="D35" s="44"/>
      <c r="E35" s="44"/>
      <c r="F35" s="44"/>
      <c r="G35" s="44"/>
      <c r="H35" s="44"/>
      <c r="I35" s="44"/>
      <c r="J35" s="44"/>
      <c r="K35" s="44"/>
    </row>
    <row r="36" spans="1:11" ht="15.95" hidden="1" customHeight="1">
      <c r="A36" s="38"/>
      <c r="B36" s="43"/>
      <c r="C36" s="46"/>
      <c r="D36" s="45"/>
      <c r="E36" s="45"/>
      <c r="F36" s="45"/>
      <c r="G36" s="45"/>
      <c r="H36" s="45"/>
      <c r="I36" s="45"/>
      <c r="J36" s="45"/>
      <c r="K36" s="45"/>
    </row>
    <row r="37" spans="1:11" ht="15.95" hidden="1" customHeight="1">
      <c r="A37" s="38"/>
      <c r="B37" s="43"/>
      <c r="C37" s="46"/>
      <c r="D37" s="44"/>
      <c r="E37" s="44"/>
      <c r="F37" s="44"/>
      <c r="G37" s="44"/>
      <c r="H37" s="44"/>
      <c r="I37" s="44"/>
      <c r="J37" s="44"/>
      <c r="K37" s="44"/>
    </row>
    <row r="38" spans="1:11" ht="15.95" hidden="1" customHeight="1">
      <c r="A38" s="38"/>
      <c r="B38" s="43"/>
      <c r="C38" s="46"/>
      <c r="D38" s="45"/>
      <c r="E38" s="45"/>
      <c r="F38" s="45"/>
      <c r="G38" s="45"/>
      <c r="H38" s="45"/>
      <c r="I38" s="45"/>
      <c r="J38" s="45"/>
      <c r="K38" s="45"/>
    </row>
    <row r="39" spans="1:11" ht="15.95" hidden="1" customHeight="1">
      <c r="A39" s="38"/>
      <c r="B39" s="43"/>
      <c r="C39" s="46"/>
      <c r="D39" s="44"/>
      <c r="E39" s="44"/>
      <c r="F39" s="44"/>
      <c r="G39" s="44"/>
      <c r="H39" s="44"/>
      <c r="I39" s="44"/>
      <c r="J39" s="44"/>
      <c r="K39" s="44"/>
    </row>
    <row r="40" spans="1:11" ht="15.95" hidden="1" customHeight="1">
      <c r="A40" s="38"/>
      <c r="B40" s="43"/>
      <c r="C40" s="46"/>
      <c r="D40" s="45"/>
      <c r="E40" s="45"/>
      <c r="F40" s="45"/>
      <c r="G40" s="45"/>
      <c r="H40" s="45"/>
      <c r="I40" s="45"/>
      <c r="J40" s="45"/>
      <c r="K40" s="45"/>
    </row>
    <row r="41" spans="1:11" ht="15.95" hidden="1" customHeight="1">
      <c r="A41" s="38"/>
      <c r="B41" s="43"/>
      <c r="C41" s="46"/>
      <c r="D41" s="44"/>
      <c r="E41" s="44"/>
      <c r="F41" s="44"/>
      <c r="G41" s="44"/>
      <c r="H41" s="44"/>
      <c r="I41" s="44"/>
      <c r="J41" s="44"/>
      <c r="K41" s="44"/>
    </row>
    <row r="42" spans="1:11" ht="15.95" hidden="1" customHeight="1">
      <c r="A42" s="38"/>
      <c r="B42" s="43"/>
      <c r="C42" s="46"/>
      <c r="D42" s="45"/>
      <c r="E42" s="45"/>
      <c r="F42" s="45"/>
      <c r="G42" s="45"/>
      <c r="H42" s="45"/>
      <c r="I42" s="45"/>
      <c r="J42" s="45"/>
      <c r="K42" s="45"/>
    </row>
    <row r="43" spans="1:11" ht="15.95" hidden="1" customHeight="1">
      <c r="A43" s="38"/>
      <c r="B43" s="43"/>
      <c r="C43" s="46"/>
      <c r="D43" s="44"/>
      <c r="E43" s="44"/>
      <c r="F43" s="44"/>
      <c r="G43" s="44"/>
      <c r="H43" s="44"/>
      <c r="I43" s="44"/>
      <c r="J43" s="44"/>
      <c r="K43" s="44"/>
    </row>
    <row r="44" spans="1:11" ht="15.95" hidden="1" customHeight="1">
      <c r="A44" s="38"/>
      <c r="B44" s="43"/>
      <c r="C44" s="46"/>
      <c r="D44" s="45"/>
      <c r="E44" s="45"/>
      <c r="F44" s="45"/>
      <c r="G44" s="45"/>
      <c r="H44" s="45"/>
      <c r="I44" s="45"/>
      <c r="J44" s="45"/>
      <c r="K44" s="45"/>
    </row>
    <row r="45" spans="1:11" ht="15.95" hidden="1" customHeight="1">
      <c r="A45" s="38"/>
      <c r="B45" s="43"/>
      <c r="C45" s="46"/>
      <c r="D45" s="44"/>
      <c r="E45" s="44"/>
      <c r="F45" s="44"/>
      <c r="G45" s="44"/>
      <c r="H45" s="44"/>
      <c r="I45" s="44"/>
      <c r="J45" s="44"/>
      <c r="K45" s="44"/>
    </row>
    <row r="46" spans="1:11" ht="15.95" hidden="1" customHeight="1">
      <c r="A46" s="38"/>
      <c r="B46" s="43"/>
      <c r="C46" s="46"/>
      <c r="D46" s="45"/>
      <c r="E46" s="45"/>
      <c r="F46" s="45"/>
      <c r="G46" s="45"/>
      <c r="H46" s="45"/>
      <c r="I46" s="45"/>
      <c r="J46" s="45"/>
      <c r="K46" s="45"/>
    </row>
    <row r="47" spans="1:11" ht="15.95" hidden="1" customHeight="1">
      <c r="A47" s="38"/>
      <c r="B47" s="43"/>
      <c r="C47" s="46"/>
      <c r="D47" s="44"/>
      <c r="E47" s="44"/>
      <c r="F47" s="44"/>
      <c r="G47" s="44"/>
      <c r="H47" s="44"/>
      <c r="I47" s="44"/>
      <c r="J47" s="44"/>
      <c r="K47" s="44"/>
    </row>
    <row r="48" spans="1:11" ht="15.95" hidden="1" customHeight="1">
      <c r="A48" s="38"/>
      <c r="B48" s="43"/>
      <c r="C48" s="46"/>
      <c r="D48" s="45"/>
      <c r="E48" s="45"/>
      <c r="F48" s="45"/>
      <c r="G48" s="45"/>
      <c r="H48" s="45"/>
      <c r="I48" s="45"/>
      <c r="J48" s="45"/>
      <c r="K48" s="45"/>
    </row>
    <row r="49" spans="1:11" ht="15.95" hidden="1" customHeight="1">
      <c r="A49" s="38"/>
      <c r="B49" s="43"/>
      <c r="C49" s="46"/>
      <c r="D49" s="44"/>
      <c r="E49" s="44"/>
      <c r="F49" s="44"/>
      <c r="G49" s="44"/>
      <c r="H49" s="44"/>
      <c r="I49" s="44"/>
      <c r="J49" s="44"/>
      <c r="K49" s="44"/>
    </row>
    <row r="50" spans="1:11" ht="15.95" hidden="1" customHeight="1">
      <c r="A50" s="38"/>
      <c r="B50" s="43"/>
      <c r="C50" s="46"/>
      <c r="D50" s="45"/>
      <c r="E50" s="45"/>
      <c r="F50" s="45"/>
      <c r="G50" s="45"/>
      <c r="H50" s="45"/>
      <c r="I50" s="45"/>
      <c r="J50" s="45"/>
      <c r="K50" s="45"/>
    </row>
    <row r="51" spans="1:11" ht="15.95" hidden="1" customHeight="1">
      <c r="A51" s="38"/>
      <c r="B51" s="43"/>
      <c r="C51" s="46"/>
      <c r="D51" s="44"/>
      <c r="E51" s="44"/>
      <c r="F51" s="44"/>
      <c r="G51" s="44"/>
      <c r="H51" s="44"/>
      <c r="I51" s="44"/>
      <c r="J51" s="44"/>
      <c r="K51" s="44"/>
    </row>
    <row r="52" spans="1:11" ht="15.95" hidden="1" customHeight="1">
      <c r="A52" s="38"/>
      <c r="B52" s="43"/>
      <c r="C52" s="46"/>
      <c r="D52" s="45"/>
      <c r="E52" s="45"/>
      <c r="F52" s="45"/>
      <c r="G52" s="45"/>
      <c r="H52" s="45"/>
      <c r="I52" s="45"/>
      <c r="J52" s="45"/>
      <c r="K52" s="45"/>
    </row>
    <row r="53" spans="1:11" ht="15.95" hidden="1" customHeight="1">
      <c r="A53" s="38"/>
      <c r="B53" s="43"/>
      <c r="C53" s="46"/>
      <c r="D53" s="44"/>
      <c r="E53" s="44"/>
      <c r="F53" s="44"/>
      <c r="G53" s="44"/>
      <c r="H53" s="44"/>
      <c r="I53" s="44"/>
      <c r="J53" s="44"/>
      <c r="K53" s="44"/>
    </row>
    <row r="54" spans="1:11" ht="15.95" hidden="1" customHeight="1">
      <c r="A54" s="38"/>
      <c r="B54" s="43"/>
      <c r="C54" s="46"/>
      <c r="D54" s="45"/>
      <c r="E54" s="45"/>
      <c r="F54" s="45"/>
      <c r="G54" s="45"/>
      <c r="H54" s="45"/>
      <c r="I54" s="45"/>
      <c r="J54" s="45"/>
      <c r="K54" s="45"/>
    </row>
    <row r="55" spans="1:11" ht="15.95" hidden="1" customHeight="1">
      <c r="A55" s="38"/>
      <c r="B55" s="43"/>
      <c r="C55" s="46"/>
      <c r="D55" s="44"/>
      <c r="E55" s="44"/>
      <c r="F55" s="44"/>
      <c r="G55" s="44"/>
      <c r="H55" s="44"/>
      <c r="I55" s="44"/>
      <c r="J55" s="44"/>
      <c r="K55" s="44"/>
    </row>
    <row r="56" spans="1:11" ht="15.95" hidden="1" customHeight="1">
      <c r="A56" s="38"/>
      <c r="B56" s="43"/>
      <c r="C56" s="46"/>
      <c r="D56" s="45"/>
      <c r="E56" s="45"/>
      <c r="F56" s="45"/>
      <c r="G56" s="45"/>
      <c r="H56" s="45"/>
      <c r="I56" s="45"/>
      <c r="J56" s="45"/>
      <c r="K56" s="45"/>
    </row>
    <row r="57" spans="1:11" ht="15.95" hidden="1" customHeight="1">
      <c r="A57" s="38"/>
      <c r="B57" s="43"/>
      <c r="C57" s="46"/>
      <c r="D57" s="44"/>
      <c r="E57" s="44"/>
      <c r="F57" s="44"/>
      <c r="G57" s="44"/>
      <c r="H57" s="44"/>
      <c r="I57" s="44"/>
      <c r="J57" s="44"/>
      <c r="K57" s="44"/>
    </row>
    <row r="58" spans="1:11" ht="15.95" hidden="1" customHeight="1">
      <c r="A58" s="38"/>
      <c r="B58" s="43"/>
      <c r="C58" s="46"/>
      <c r="D58" s="45"/>
      <c r="E58" s="45"/>
      <c r="F58" s="45"/>
      <c r="G58" s="45"/>
      <c r="H58" s="45"/>
      <c r="I58" s="45"/>
      <c r="J58" s="45"/>
      <c r="K58" s="45"/>
    </row>
    <row r="59" spans="1:11" ht="15.95" hidden="1" customHeight="1">
      <c r="A59" s="38"/>
      <c r="B59" s="43"/>
      <c r="C59" s="46"/>
      <c r="D59" s="44"/>
      <c r="E59" s="44"/>
      <c r="F59" s="44"/>
      <c r="G59" s="44"/>
      <c r="H59" s="44"/>
      <c r="I59" s="44"/>
      <c r="J59" s="44"/>
      <c r="K59" s="44"/>
    </row>
    <row r="60" spans="1:11" ht="15.95" hidden="1" customHeight="1">
      <c r="A60" s="38"/>
      <c r="B60" s="43"/>
      <c r="C60" s="46"/>
      <c r="D60" s="45"/>
      <c r="E60" s="45"/>
      <c r="F60" s="45"/>
      <c r="G60" s="45"/>
      <c r="H60" s="45"/>
      <c r="I60" s="45"/>
      <c r="J60" s="45"/>
      <c r="K60" s="45"/>
    </row>
    <row r="61" spans="1:11" ht="15.95" hidden="1" customHeight="1">
      <c r="A61" s="38"/>
      <c r="B61" s="43"/>
      <c r="C61" s="46"/>
      <c r="D61" s="44"/>
      <c r="E61" s="44"/>
      <c r="F61" s="44"/>
      <c r="G61" s="44"/>
      <c r="H61" s="44"/>
      <c r="I61" s="44"/>
      <c r="J61" s="44"/>
      <c r="K61" s="44"/>
    </row>
    <row r="62" spans="1:11" ht="15.95" hidden="1" customHeight="1">
      <c r="A62" s="38"/>
      <c r="B62" s="43"/>
      <c r="C62" s="46"/>
      <c r="D62" s="45"/>
      <c r="E62" s="45"/>
      <c r="F62" s="45"/>
      <c r="G62" s="45"/>
      <c r="H62" s="45"/>
      <c r="I62" s="45"/>
      <c r="J62" s="45"/>
      <c r="K62" s="45"/>
    </row>
    <row r="63" spans="1:11" ht="15.95" hidden="1" customHeight="1">
      <c r="A63" s="38"/>
      <c r="B63" s="43"/>
      <c r="C63" s="46"/>
      <c r="D63" s="44"/>
      <c r="E63" s="44"/>
      <c r="F63" s="44"/>
      <c r="G63" s="44"/>
      <c r="H63" s="44"/>
      <c r="I63" s="44"/>
      <c r="J63" s="44"/>
      <c r="K63" s="44"/>
    </row>
    <row r="64" spans="1:11" ht="15.95" hidden="1" customHeight="1">
      <c r="A64" s="38"/>
      <c r="B64" s="43"/>
      <c r="C64" s="46"/>
      <c r="D64" s="45"/>
      <c r="E64" s="45"/>
      <c r="F64" s="45"/>
      <c r="G64" s="45"/>
      <c r="H64" s="45"/>
      <c r="I64" s="45"/>
      <c r="J64" s="45"/>
      <c r="K64" s="45"/>
    </row>
    <row r="65" spans="1:11" ht="15.95" hidden="1" customHeight="1">
      <c r="A65" s="38"/>
      <c r="B65" s="43"/>
      <c r="C65" s="46"/>
      <c r="D65" s="44"/>
      <c r="E65" s="44"/>
      <c r="F65" s="44"/>
      <c r="G65" s="44"/>
      <c r="H65" s="44"/>
      <c r="I65" s="44"/>
      <c r="J65" s="44"/>
      <c r="K65" s="44"/>
    </row>
    <row r="66" spans="1:11" ht="15.95" hidden="1" customHeight="1">
      <c r="A66" s="38"/>
      <c r="B66" s="43"/>
      <c r="C66" s="46"/>
      <c r="D66" s="45"/>
      <c r="E66" s="45"/>
      <c r="F66" s="45"/>
      <c r="G66" s="45"/>
      <c r="H66" s="45"/>
      <c r="I66" s="45"/>
      <c r="J66" s="45"/>
      <c r="K66" s="45"/>
    </row>
    <row r="67" spans="1:11" ht="15.95" hidden="1" customHeight="1">
      <c r="A67" s="38"/>
      <c r="B67" s="43"/>
      <c r="C67" s="46"/>
      <c r="D67" s="44"/>
      <c r="E67" s="44"/>
      <c r="F67" s="44"/>
      <c r="G67" s="44"/>
      <c r="H67" s="44"/>
      <c r="I67" s="44"/>
      <c r="J67" s="44"/>
      <c r="K67" s="44"/>
    </row>
    <row r="68" spans="1:11" ht="15.95" hidden="1" customHeight="1">
      <c r="A68" s="38"/>
      <c r="B68" s="43"/>
      <c r="C68" s="46"/>
      <c r="D68" s="45"/>
      <c r="E68" s="45"/>
      <c r="F68" s="45"/>
      <c r="G68" s="45"/>
      <c r="H68" s="45"/>
      <c r="I68" s="45"/>
      <c r="J68" s="45"/>
      <c r="K68" s="45"/>
    </row>
    <row r="69" spans="1:11" ht="15.95" hidden="1" customHeight="1">
      <c r="A69" s="38"/>
      <c r="B69" s="43"/>
      <c r="C69" s="46"/>
      <c r="D69" s="44"/>
      <c r="E69" s="44"/>
      <c r="F69" s="44"/>
      <c r="G69" s="44"/>
      <c r="H69" s="44"/>
      <c r="I69" s="44"/>
      <c r="J69" s="44"/>
      <c r="K69" s="44"/>
    </row>
    <row r="70" spans="1:11" ht="15.95" hidden="1" customHeight="1">
      <c r="A70" s="38"/>
      <c r="B70" s="43"/>
      <c r="C70" s="46"/>
      <c r="D70" s="45"/>
      <c r="E70" s="45"/>
      <c r="F70" s="45"/>
      <c r="G70" s="45"/>
      <c r="H70" s="45"/>
      <c r="I70" s="45"/>
      <c r="J70" s="45"/>
      <c r="K70" s="45"/>
    </row>
    <row r="71" spans="1:11" ht="15.95" hidden="1" customHeight="1">
      <c r="A71" s="38"/>
      <c r="B71" s="43"/>
      <c r="C71" s="46"/>
      <c r="D71" s="44"/>
      <c r="E71" s="44"/>
      <c r="F71" s="44"/>
      <c r="G71" s="44"/>
      <c r="H71" s="44"/>
      <c r="I71" s="44"/>
      <c r="J71" s="44"/>
      <c r="K71" s="44"/>
    </row>
    <row r="72" spans="1:11" ht="15.95" hidden="1" customHeight="1">
      <c r="A72" s="38"/>
      <c r="B72" s="43"/>
      <c r="C72" s="46"/>
      <c r="D72" s="45"/>
      <c r="E72" s="45"/>
      <c r="F72" s="45"/>
      <c r="G72" s="45"/>
      <c r="H72" s="45"/>
      <c r="I72" s="45"/>
      <c r="J72" s="45"/>
      <c r="K72" s="45"/>
    </row>
    <row r="73" spans="1:11" ht="15.95" hidden="1" customHeight="1">
      <c r="A73" s="38"/>
      <c r="B73" s="43"/>
      <c r="C73" s="46"/>
      <c r="D73" s="44"/>
      <c r="E73" s="44"/>
      <c r="F73" s="44"/>
      <c r="G73" s="44"/>
      <c r="H73" s="44"/>
      <c r="I73" s="44"/>
      <c r="J73" s="44"/>
      <c r="K73" s="44"/>
    </row>
    <row r="74" spans="1:11" ht="15.95" hidden="1" customHeight="1">
      <c r="A74" s="38"/>
      <c r="B74" s="43"/>
      <c r="C74" s="46"/>
      <c r="D74" s="45"/>
      <c r="E74" s="45"/>
      <c r="F74" s="45"/>
      <c r="G74" s="45"/>
      <c r="H74" s="45"/>
      <c r="I74" s="45"/>
      <c r="J74" s="45"/>
      <c r="K74" s="45"/>
    </row>
    <row r="75" spans="1:11" ht="15.95" hidden="1" customHeight="1">
      <c r="A75" s="38"/>
      <c r="B75" s="43"/>
      <c r="C75" s="46"/>
      <c r="D75" s="44"/>
      <c r="E75" s="44"/>
      <c r="F75" s="44"/>
      <c r="G75" s="44"/>
      <c r="H75" s="44"/>
      <c r="I75" s="44"/>
      <c r="J75" s="44"/>
      <c r="K75" s="44"/>
    </row>
    <row r="76" spans="1:11" ht="15.95" hidden="1" customHeight="1">
      <c r="A76" s="38"/>
      <c r="B76" s="43"/>
      <c r="C76" s="46"/>
      <c r="D76" s="45"/>
      <c r="E76" s="45"/>
      <c r="F76" s="45"/>
      <c r="G76" s="45"/>
      <c r="H76" s="45"/>
      <c r="I76" s="45"/>
      <c r="J76" s="45"/>
      <c r="K76" s="45"/>
    </row>
    <row r="77" spans="1:11" ht="15.95" hidden="1" customHeight="1">
      <c r="A77" s="38"/>
      <c r="B77" s="43"/>
      <c r="C77" s="46"/>
      <c r="D77" s="44"/>
      <c r="E77" s="44"/>
      <c r="F77" s="44"/>
      <c r="G77" s="44"/>
      <c r="H77" s="44"/>
      <c r="I77" s="44"/>
      <c r="J77" s="44"/>
      <c r="K77" s="44"/>
    </row>
    <row r="78" spans="1:11" ht="15.95" hidden="1" customHeight="1">
      <c r="A78" s="38"/>
      <c r="B78" s="43"/>
      <c r="C78" s="46"/>
      <c r="D78" s="45"/>
      <c r="E78" s="45"/>
      <c r="F78" s="45"/>
      <c r="G78" s="45"/>
      <c r="H78" s="45"/>
      <c r="I78" s="45"/>
      <c r="J78" s="45"/>
      <c r="K78" s="45"/>
    </row>
    <row r="79" spans="1:11" ht="15.95" hidden="1" customHeight="1">
      <c r="A79" s="38"/>
      <c r="B79" s="43"/>
      <c r="C79" s="46"/>
      <c r="D79" s="44"/>
      <c r="E79" s="44"/>
      <c r="F79" s="44"/>
      <c r="G79" s="44"/>
      <c r="H79" s="44"/>
      <c r="I79" s="44"/>
      <c r="J79" s="44"/>
      <c r="K79" s="44"/>
    </row>
    <row r="80" spans="1:11" ht="15.95" hidden="1" customHeight="1">
      <c r="A80" s="38"/>
      <c r="B80" s="43"/>
      <c r="C80" s="46"/>
      <c r="D80" s="45"/>
      <c r="E80" s="45"/>
      <c r="F80" s="45"/>
      <c r="G80" s="45"/>
      <c r="H80" s="45"/>
      <c r="I80" s="45"/>
      <c r="J80" s="45"/>
      <c r="K80" s="45"/>
    </row>
    <row r="81" spans="1:11" ht="15.95" hidden="1" customHeight="1">
      <c r="A81" s="38"/>
      <c r="B81" s="43"/>
      <c r="C81" s="46"/>
      <c r="D81" s="44"/>
      <c r="E81" s="44"/>
      <c r="F81" s="44"/>
      <c r="G81" s="44"/>
      <c r="H81" s="44"/>
      <c r="I81" s="44"/>
      <c r="J81" s="44"/>
      <c r="K81" s="44"/>
    </row>
    <row r="82" spans="1:11" ht="15.95" hidden="1" customHeight="1">
      <c r="A82" s="38"/>
      <c r="B82" s="43"/>
      <c r="C82" s="46"/>
      <c r="D82" s="45"/>
      <c r="E82" s="45"/>
      <c r="F82" s="45"/>
      <c r="G82" s="45"/>
      <c r="H82" s="45"/>
      <c r="I82" s="45"/>
      <c r="J82" s="45"/>
      <c r="K82" s="45"/>
    </row>
    <row r="83" spans="1:11" ht="15.95" hidden="1" customHeight="1">
      <c r="A83" s="38"/>
      <c r="B83" s="43"/>
      <c r="C83" s="46"/>
      <c r="D83" s="44"/>
      <c r="E83" s="44"/>
      <c r="F83" s="44"/>
      <c r="G83" s="44"/>
      <c r="H83" s="44"/>
      <c r="I83" s="44"/>
      <c r="J83" s="44"/>
      <c r="K83" s="44"/>
    </row>
    <row r="84" spans="1:11" ht="15.95" hidden="1" customHeight="1">
      <c r="A84" s="38"/>
      <c r="B84" s="43"/>
      <c r="C84" s="46"/>
      <c r="D84" s="45"/>
      <c r="E84" s="45"/>
      <c r="F84" s="45"/>
      <c r="G84" s="45"/>
      <c r="H84" s="45"/>
      <c r="I84" s="45"/>
      <c r="J84" s="45"/>
      <c r="K84" s="45"/>
    </row>
    <row r="85" spans="1:11" ht="15.95" hidden="1" customHeight="1">
      <c r="A85" s="38"/>
      <c r="B85" s="43"/>
      <c r="C85" s="46"/>
      <c r="D85" s="44"/>
      <c r="E85" s="44"/>
      <c r="F85" s="44"/>
      <c r="G85" s="44"/>
      <c r="H85" s="44"/>
      <c r="I85" s="44"/>
      <c r="J85" s="44"/>
      <c r="K85" s="44"/>
    </row>
    <row r="86" spans="1:11" ht="15.95" hidden="1" customHeight="1">
      <c r="A86" s="38"/>
      <c r="B86" s="43"/>
      <c r="C86" s="46"/>
      <c r="D86" s="45"/>
      <c r="E86" s="45"/>
      <c r="F86" s="45"/>
      <c r="G86" s="45"/>
      <c r="H86" s="45"/>
      <c r="I86" s="45"/>
      <c r="J86" s="45"/>
      <c r="K86" s="45"/>
    </row>
    <row r="87" spans="1:11" ht="15.95" hidden="1" customHeight="1">
      <c r="A87" s="38"/>
      <c r="B87" s="43"/>
      <c r="C87" s="46"/>
      <c r="D87" s="44"/>
      <c r="E87" s="44"/>
      <c r="F87" s="44"/>
      <c r="G87" s="44"/>
      <c r="H87" s="44"/>
      <c r="I87" s="44"/>
      <c r="J87" s="44"/>
      <c r="K87" s="44"/>
    </row>
    <row r="88" spans="1:11" ht="15.95" hidden="1" customHeight="1">
      <c r="A88" s="38"/>
      <c r="B88" s="43"/>
      <c r="C88" s="46"/>
      <c r="D88" s="45"/>
      <c r="E88" s="45"/>
      <c r="F88" s="45"/>
      <c r="G88" s="45"/>
      <c r="H88" s="45"/>
      <c r="I88" s="45"/>
      <c r="J88" s="45"/>
      <c r="K88" s="45"/>
    </row>
    <row r="89" spans="1:11" ht="15.95" hidden="1" customHeight="1">
      <c r="A89" s="38"/>
      <c r="B89" s="43"/>
      <c r="C89" s="46"/>
      <c r="D89" s="44"/>
      <c r="E89" s="44"/>
      <c r="F89" s="44"/>
      <c r="G89" s="44"/>
      <c r="H89" s="44"/>
      <c r="I89" s="44"/>
      <c r="J89" s="44"/>
      <c r="K89" s="44"/>
    </row>
    <row r="90" spans="1:11" ht="15.95" hidden="1" customHeight="1">
      <c r="A90" s="38"/>
      <c r="B90" s="43"/>
      <c r="C90" s="46"/>
      <c r="D90" s="45"/>
      <c r="E90" s="45"/>
      <c r="F90" s="45"/>
      <c r="G90" s="45"/>
      <c r="H90" s="45"/>
      <c r="I90" s="45"/>
      <c r="J90" s="45"/>
      <c r="K90" s="45"/>
    </row>
    <row r="91" spans="1:11" ht="15.95" hidden="1" customHeight="1">
      <c r="A91" s="38"/>
      <c r="B91" s="43"/>
      <c r="C91" s="46"/>
      <c r="D91" s="44"/>
      <c r="E91" s="44"/>
      <c r="F91" s="44"/>
      <c r="G91" s="44"/>
      <c r="H91" s="44"/>
      <c r="I91" s="44"/>
      <c r="J91" s="44"/>
      <c r="K91" s="44"/>
    </row>
    <row r="92" spans="1:11" ht="15.95" hidden="1" customHeight="1">
      <c r="A92" s="38"/>
      <c r="B92" s="43"/>
      <c r="C92" s="46"/>
      <c r="D92" s="45"/>
      <c r="E92" s="45"/>
      <c r="F92" s="45"/>
      <c r="G92" s="45"/>
      <c r="H92" s="45"/>
      <c r="I92" s="45"/>
      <c r="J92" s="45"/>
      <c r="K92" s="45"/>
    </row>
    <row r="93" spans="1:11" ht="15.95" hidden="1" customHeight="1">
      <c r="A93" s="38"/>
      <c r="B93" s="43"/>
      <c r="C93" s="46"/>
      <c r="D93" s="44"/>
      <c r="E93" s="44"/>
      <c r="F93" s="44"/>
      <c r="G93" s="44"/>
      <c r="H93" s="44"/>
      <c r="I93" s="44"/>
      <c r="J93" s="44"/>
      <c r="K93" s="44"/>
    </row>
    <row r="94" spans="1:11" ht="15.95" hidden="1" customHeight="1">
      <c r="A94" s="38"/>
      <c r="B94" s="43"/>
      <c r="C94" s="46"/>
      <c r="D94" s="45"/>
      <c r="E94" s="45"/>
      <c r="F94" s="45"/>
      <c r="G94" s="45"/>
      <c r="H94" s="45"/>
      <c r="I94" s="45"/>
      <c r="J94" s="45"/>
      <c r="K94" s="45"/>
    </row>
    <row r="95" spans="1:11" ht="15.95" hidden="1" customHeight="1">
      <c r="A95" s="38"/>
      <c r="B95" s="43"/>
      <c r="C95" s="46"/>
      <c r="D95" s="44"/>
      <c r="E95" s="44"/>
      <c r="F95" s="44"/>
      <c r="G95" s="44"/>
      <c r="H95" s="44"/>
      <c r="I95" s="44"/>
      <c r="J95" s="44"/>
      <c r="K95" s="44"/>
    </row>
    <row r="96" spans="1:11" ht="15.95" hidden="1" customHeight="1">
      <c r="A96" s="38"/>
      <c r="B96" s="43"/>
      <c r="C96" s="46"/>
      <c r="D96" s="45"/>
      <c r="E96" s="45"/>
      <c r="F96" s="45"/>
      <c r="G96" s="45"/>
      <c r="H96" s="45"/>
      <c r="I96" s="45"/>
      <c r="J96" s="45"/>
      <c r="K96" s="45"/>
    </row>
    <row r="97" spans="1:11" ht="15.95" hidden="1" customHeight="1">
      <c r="A97" s="38"/>
      <c r="B97" s="43"/>
      <c r="C97" s="46"/>
      <c r="D97" s="44"/>
      <c r="E97" s="44"/>
      <c r="F97" s="44"/>
      <c r="G97" s="44"/>
      <c r="H97" s="44"/>
      <c r="I97" s="44"/>
      <c r="J97" s="44"/>
      <c r="K97" s="44"/>
    </row>
    <row r="98" spans="1:11" ht="15.95" hidden="1" customHeight="1">
      <c r="A98" s="38"/>
      <c r="B98" s="43"/>
      <c r="C98" s="46"/>
      <c r="D98" s="45"/>
      <c r="E98" s="45"/>
      <c r="F98" s="45"/>
      <c r="G98" s="45"/>
      <c r="H98" s="45"/>
      <c r="I98" s="45"/>
      <c r="J98" s="45"/>
      <c r="K98" s="45"/>
    </row>
    <row r="99" spans="1:11" ht="15.95" hidden="1" customHeight="1">
      <c r="A99" s="38"/>
      <c r="B99" s="43"/>
      <c r="C99" s="46"/>
      <c r="D99" s="44"/>
      <c r="E99" s="44"/>
      <c r="F99" s="44"/>
      <c r="G99" s="44"/>
      <c r="H99" s="44"/>
      <c r="I99" s="44"/>
      <c r="J99" s="44"/>
      <c r="K99" s="44"/>
    </row>
    <row r="100" spans="1:11" ht="15.95" hidden="1" customHeight="1">
      <c r="A100" s="38"/>
      <c r="B100" s="43"/>
      <c r="C100" s="46"/>
      <c r="D100" s="45"/>
      <c r="E100" s="45"/>
      <c r="F100" s="45"/>
      <c r="G100" s="45"/>
      <c r="H100" s="45"/>
      <c r="I100" s="45"/>
      <c r="J100" s="45"/>
      <c r="K100" s="45"/>
    </row>
    <row r="101" spans="1:11" ht="15.95" hidden="1" customHeight="1">
      <c r="A101" s="38"/>
      <c r="B101" s="43"/>
      <c r="C101" s="46"/>
      <c r="D101" s="44"/>
      <c r="E101" s="44"/>
      <c r="F101" s="44"/>
      <c r="G101" s="44"/>
      <c r="H101" s="44"/>
      <c r="I101" s="44"/>
      <c r="J101" s="44"/>
      <c r="K101" s="44"/>
    </row>
    <row r="102" spans="1:11" ht="15.95" hidden="1" customHeight="1">
      <c r="A102" s="38"/>
      <c r="B102" s="43"/>
      <c r="C102" s="46"/>
      <c r="D102" s="45"/>
      <c r="E102" s="45"/>
      <c r="F102" s="45"/>
      <c r="G102" s="45"/>
      <c r="H102" s="45"/>
      <c r="I102" s="45"/>
      <c r="J102" s="45"/>
      <c r="K102" s="45"/>
    </row>
    <row r="103" spans="1:11" ht="15.95" hidden="1" customHeight="1">
      <c r="A103" s="38"/>
      <c r="B103" s="43"/>
      <c r="C103" s="46"/>
      <c r="D103" s="44"/>
      <c r="E103" s="44"/>
      <c r="F103" s="44"/>
      <c r="G103" s="44"/>
      <c r="H103" s="44"/>
      <c r="I103" s="44"/>
      <c r="J103" s="44"/>
      <c r="K103" s="44"/>
    </row>
    <row r="104" spans="1:11" ht="15.95" hidden="1" customHeight="1">
      <c r="A104" s="38"/>
      <c r="B104" s="43"/>
      <c r="C104" s="46"/>
      <c r="D104" s="45"/>
      <c r="E104" s="45"/>
      <c r="F104" s="45"/>
      <c r="G104" s="45"/>
      <c r="H104" s="45"/>
      <c r="I104" s="45"/>
      <c r="J104" s="45"/>
      <c r="K104" s="45"/>
    </row>
    <row r="105" spans="1:11" ht="15.95" hidden="1" customHeight="1">
      <c r="A105" s="38"/>
      <c r="B105" s="43"/>
      <c r="C105" s="46"/>
      <c r="D105" s="44"/>
      <c r="E105" s="44"/>
      <c r="F105" s="44"/>
      <c r="G105" s="44"/>
      <c r="H105" s="44"/>
      <c r="I105" s="44"/>
      <c r="J105" s="44"/>
      <c r="K105" s="44"/>
    </row>
    <row r="106" spans="1:11" ht="15.95" hidden="1" customHeight="1">
      <c r="A106" s="38"/>
      <c r="B106" s="43"/>
      <c r="C106" s="46"/>
      <c r="D106" s="45"/>
      <c r="E106" s="45"/>
      <c r="F106" s="45"/>
      <c r="G106" s="45"/>
      <c r="H106" s="45"/>
      <c r="I106" s="45"/>
      <c r="J106" s="45"/>
      <c r="K106" s="45"/>
    </row>
    <row r="107" spans="1:11" ht="15.95" hidden="1" customHeight="1">
      <c r="A107" s="38"/>
      <c r="B107" s="43"/>
      <c r="C107" s="46"/>
      <c r="D107" s="44"/>
      <c r="E107" s="44"/>
      <c r="F107" s="44"/>
      <c r="G107" s="44"/>
      <c r="H107" s="44"/>
      <c r="I107" s="44"/>
      <c r="J107" s="44"/>
      <c r="K107" s="44"/>
    </row>
    <row r="108" spans="1:11" ht="15.95" hidden="1" customHeight="1">
      <c r="A108" s="38"/>
      <c r="B108" s="43"/>
      <c r="C108" s="46"/>
      <c r="D108" s="45"/>
      <c r="E108" s="45"/>
      <c r="F108" s="45"/>
      <c r="G108" s="45"/>
      <c r="H108" s="45"/>
      <c r="I108" s="45"/>
      <c r="J108" s="45"/>
      <c r="K108" s="45"/>
    </row>
    <row r="109" spans="1:11" ht="15.95" hidden="1" customHeight="1">
      <c r="A109" s="38"/>
      <c r="B109" s="43"/>
      <c r="C109" s="46"/>
      <c r="D109" s="44"/>
      <c r="E109" s="44"/>
      <c r="F109" s="44"/>
      <c r="G109" s="44"/>
      <c r="H109" s="44"/>
      <c r="I109" s="44"/>
      <c r="J109" s="44"/>
      <c r="K109" s="44"/>
    </row>
    <row r="110" spans="1:11" ht="15.95" hidden="1" customHeight="1">
      <c r="A110" s="38"/>
      <c r="B110" s="43"/>
      <c r="C110" s="46"/>
      <c r="D110" s="45"/>
      <c r="E110" s="45"/>
      <c r="F110" s="45"/>
      <c r="G110" s="45"/>
      <c r="H110" s="45"/>
      <c r="I110" s="45"/>
      <c r="J110" s="45"/>
      <c r="K110" s="45"/>
    </row>
    <row r="111" spans="1:11" ht="15.95" hidden="1" customHeight="1">
      <c r="A111" s="38"/>
      <c r="B111" s="43"/>
      <c r="C111" s="46"/>
      <c r="D111" s="44"/>
      <c r="E111" s="44"/>
      <c r="F111" s="44"/>
      <c r="G111" s="44"/>
      <c r="H111" s="44"/>
      <c r="I111" s="44"/>
      <c r="J111" s="44"/>
      <c r="K111" s="44"/>
    </row>
    <row r="112" spans="1:11" ht="15.95" hidden="1" customHeight="1">
      <c r="A112" s="38"/>
      <c r="B112" s="43"/>
      <c r="C112" s="46"/>
      <c r="D112" s="45"/>
      <c r="E112" s="45"/>
      <c r="F112" s="45"/>
      <c r="G112" s="45"/>
      <c r="H112" s="45"/>
      <c r="I112" s="45"/>
      <c r="J112" s="45"/>
      <c r="K112" s="45"/>
    </row>
    <row r="113" spans="1:11" ht="15.95" hidden="1" customHeight="1">
      <c r="A113" s="38"/>
      <c r="B113" s="43"/>
      <c r="C113" s="46"/>
      <c r="D113" s="44"/>
      <c r="E113" s="44"/>
      <c r="F113" s="44"/>
      <c r="G113" s="44"/>
      <c r="H113" s="44"/>
      <c r="I113" s="44"/>
      <c r="J113" s="44"/>
      <c r="K113" s="44"/>
    </row>
    <row r="114" spans="1:11" ht="15.95" hidden="1" customHeight="1">
      <c r="A114" s="38"/>
      <c r="B114" s="43"/>
      <c r="C114" s="46"/>
      <c r="D114" s="45"/>
      <c r="E114" s="45"/>
      <c r="F114" s="45"/>
      <c r="G114" s="45"/>
      <c r="H114" s="45"/>
      <c r="I114" s="45"/>
      <c r="J114" s="45"/>
      <c r="K114" s="45"/>
    </row>
    <row r="115" spans="1:11" ht="15.95" hidden="1" customHeight="1">
      <c r="A115" s="38"/>
      <c r="B115" s="43"/>
      <c r="C115" s="46"/>
      <c r="D115" s="44"/>
      <c r="E115" s="44"/>
      <c r="F115" s="44"/>
      <c r="G115" s="44"/>
      <c r="H115" s="44"/>
      <c r="I115" s="44"/>
      <c r="J115" s="44"/>
      <c r="K115" s="44"/>
    </row>
    <row r="116" spans="1:11" ht="15.95" hidden="1" customHeight="1">
      <c r="A116" s="38"/>
      <c r="B116" s="43"/>
      <c r="C116" s="46"/>
      <c r="D116" s="45"/>
      <c r="E116" s="45"/>
      <c r="F116" s="45"/>
      <c r="G116" s="45"/>
      <c r="H116" s="45"/>
      <c r="I116" s="45"/>
      <c r="J116" s="45"/>
      <c r="K116" s="45"/>
    </row>
    <row r="117" spans="1:11" ht="15.95" hidden="1" customHeight="1">
      <c r="A117" s="38"/>
      <c r="B117" s="43"/>
      <c r="C117" s="46"/>
      <c r="D117" s="44"/>
      <c r="E117" s="44"/>
      <c r="F117" s="44"/>
      <c r="G117" s="44"/>
      <c r="H117" s="44"/>
      <c r="I117" s="44"/>
      <c r="J117" s="44"/>
      <c r="K117" s="44"/>
    </row>
    <row r="118" spans="1:11" ht="15.95" hidden="1" customHeight="1">
      <c r="A118" s="38"/>
      <c r="B118" s="43"/>
      <c r="C118" s="46"/>
      <c r="D118" s="45"/>
      <c r="E118" s="45"/>
      <c r="F118" s="45"/>
      <c r="G118" s="45"/>
      <c r="H118" s="45"/>
      <c r="I118" s="45"/>
      <c r="J118" s="45"/>
      <c r="K118" s="45"/>
    </row>
    <row r="119" spans="1:11" ht="15.95" hidden="1" customHeight="1">
      <c r="A119" s="38"/>
      <c r="B119" s="43"/>
      <c r="C119" s="46"/>
      <c r="D119" s="44"/>
      <c r="E119" s="44"/>
      <c r="F119" s="44"/>
      <c r="G119" s="44"/>
      <c r="H119" s="44"/>
      <c r="I119" s="44"/>
      <c r="J119" s="44"/>
      <c r="K119" s="44"/>
    </row>
    <row r="120" spans="1:11" ht="15.95" hidden="1" customHeight="1">
      <c r="A120" s="38"/>
      <c r="B120" s="43"/>
      <c r="C120" s="46"/>
      <c r="D120" s="45"/>
      <c r="E120" s="45"/>
      <c r="F120" s="45"/>
      <c r="G120" s="45"/>
      <c r="H120" s="45"/>
      <c r="I120" s="45"/>
      <c r="J120" s="45"/>
      <c r="K120" s="45"/>
    </row>
    <row r="121" spans="1:11" ht="15.95" hidden="1" customHeight="1">
      <c r="A121" s="38"/>
      <c r="B121" s="43"/>
      <c r="C121" s="46"/>
      <c r="D121" s="44"/>
      <c r="E121" s="44"/>
      <c r="F121" s="44"/>
      <c r="G121" s="44"/>
      <c r="H121" s="44"/>
      <c r="I121" s="44"/>
      <c r="J121" s="44"/>
      <c r="K121" s="44"/>
    </row>
    <row r="122" spans="1:11" ht="15.95" hidden="1" customHeight="1">
      <c r="A122" s="38"/>
      <c r="B122" s="43"/>
      <c r="C122" s="46"/>
      <c r="D122" s="45"/>
      <c r="E122" s="45"/>
      <c r="F122" s="45"/>
      <c r="G122" s="45"/>
      <c r="H122" s="45"/>
      <c r="I122" s="45"/>
      <c r="J122" s="45"/>
      <c r="K122" s="45"/>
    </row>
    <row r="123" spans="1:11" ht="15.95" hidden="1" customHeight="1">
      <c r="A123" s="38"/>
      <c r="B123" s="43"/>
      <c r="C123" s="46"/>
      <c r="D123" s="44"/>
      <c r="E123" s="44"/>
      <c r="F123" s="44"/>
      <c r="G123" s="44"/>
      <c r="H123" s="44"/>
      <c r="I123" s="44"/>
      <c r="J123" s="44"/>
      <c r="K123" s="44"/>
    </row>
    <row r="124" spans="1:11" ht="15.95" hidden="1" customHeight="1">
      <c r="A124" s="38"/>
      <c r="B124" s="43"/>
      <c r="C124" s="46"/>
      <c r="D124" s="45"/>
      <c r="E124" s="45"/>
      <c r="F124" s="45"/>
      <c r="G124" s="45"/>
      <c r="H124" s="45"/>
      <c r="I124" s="45"/>
      <c r="J124" s="45"/>
      <c r="K124" s="45"/>
    </row>
    <row r="125" spans="1:11" ht="15.95" hidden="1" customHeight="1">
      <c r="A125" s="38"/>
      <c r="B125" s="43"/>
      <c r="C125" s="46"/>
      <c r="D125" s="44"/>
      <c r="E125" s="44"/>
      <c r="F125" s="44"/>
      <c r="G125" s="44"/>
      <c r="H125" s="44"/>
      <c r="I125" s="44"/>
      <c r="J125" s="44"/>
      <c r="K125" s="44"/>
    </row>
    <row r="126" spans="1:11" ht="15.95" hidden="1" customHeight="1">
      <c r="A126" s="38"/>
      <c r="B126" s="43"/>
      <c r="C126" s="46"/>
      <c r="D126" s="45"/>
      <c r="E126" s="45"/>
      <c r="F126" s="45"/>
      <c r="G126" s="45"/>
      <c r="H126" s="45"/>
      <c r="I126" s="45"/>
      <c r="J126" s="45"/>
      <c r="K126" s="45"/>
    </row>
    <row r="127" spans="1:11" ht="15.95" hidden="1" customHeight="1">
      <c r="A127" s="38"/>
      <c r="B127" s="43"/>
      <c r="C127" s="46"/>
      <c r="D127" s="44"/>
      <c r="E127" s="44"/>
      <c r="F127" s="44"/>
      <c r="G127" s="44"/>
      <c r="H127" s="44"/>
      <c r="I127" s="44"/>
      <c r="J127" s="44"/>
      <c r="K127" s="44"/>
    </row>
    <row r="128" spans="1:11" ht="15.95" hidden="1" customHeight="1">
      <c r="A128" s="38"/>
      <c r="B128" s="43"/>
      <c r="C128" s="46"/>
      <c r="D128" s="45"/>
      <c r="E128" s="45"/>
      <c r="F128" s="45"/>
      <c r="G128" s="45"/>
      <c r="H128" s="45"/>
      <c r="I128" s="45"/>
      <c r="J128" s="45"/>
      <c r="K128" s="45"/>
    </row>
    <row r="129" spans="1:11" ht="15.95" hidden="1" customHeight="1">
      <c r="A129" s="38"/>
      <c r="B129" s="43"/>
      <c r="C129" s="46"/>
      <c r="D129" s="44"/>
      <c r="E129" s="44"/>
      <c r="F129" s="44"/>
      <c r="G129" s="44"/>
      <c r="H129" s="44"/>
      <c r="I129" s="44"/>
      <c r="J129" s="44"/>
      <c r="K129" s="44"/>
    </row>
    <row r="130" spans="1:11" ht="15.95" hidden="1" customHeight="1">
      <c r="A130" s="38"/>
      <c r="B130" s="43"/>
      <c r="C130" s="46"/>
      <c r="D130" s="45"/>
      <c r="E130" s="45"/>
      <c r="F130" s="45"/>
      <c r="G130" s="45"/>
      <c r="H130" s="45"/>
      <c r="I130" s="45"/>
      <c r="J130" s="45"/>
      <c r="K130" s="45"/>
    </row>
    <row r="131" spans="1:11" ht="15.95" hidden="1" customHeight="1">
      <c r="A131" s="38"/>
      <c r="B131" s="43"/>
      <c r="C131" s="46"/>
      <c r="D131" s="44"/>
      <c r="E131" s="44"/>
      <c r="F131" s="44"/>
      <c r="G131" s="44"/>
      <c r="H131" s="44"/>
      <c r="I131" s="44"/>
      <c r="J131" s="44"/>
      <c r="K131" s="44"/>
    </row>
    <row r="132" spans="1:11" ht="15.95" hidden="1" customHeight="1">
      <c r="A132" s="38"/>
      <c r="B132" s="43"/>
      <c r="C132" s="46"/>
      <c r="D132" s="45"/>
      <c r="E132" s="45"/>
      <c r="F132" s="45"/>
      <c r="G132" s="45"/>
      <c r="H132" s="45"/>
      <c r="I132" s="45"/>
      <c r="J132" s="45"/>
      <c r="K132" s="45"/>
    </row>
    <row r="133" spans="1:11" ht="15.95" hidden="1" customHeight="1">
      <c r="A133" s="38"/>
      <c r="B133" s="43"/>
      <c r="C133" s="46"/>
      <c r="D133" s="44"/>
      <c r="E133" s="44"/>
      <c r="F133" s="44"/>
      <c r="G133" s="44"/>
      <c r="H133" s="44"/>
      <c r="I133" s="44"/>
      <c r="J133" s="44"/>
      <c r="K133" s="44"/>
    </row>
    <row r="134" spans="1:11" ht="15.95" hidden="1" customHeight="1">
      <c r="A134" s="38"/>
      <c r="B134" s="43"/>
      <c r="C134" s="46"/>
      <c r="D134" s="45"/>
      <c r="E134" s="45"/>
      <c r="F134" s="45"/>
      <c r="G134" s="45"/>
      <c r="H134" s="45"/>
      <c r="I134" s="45"/>
      <c r="J134" s="45"/>
      <c r="K134" s="45"/>
    </row>
    <row r="135" spans="1:11" ht="15.95" hidden="1" customHeight="1">
      <c r="A135" s="38"/>
      <c r="B135" s="43"/>
      <c r="C135" s="46"/>
      <c r="D135" s="44"/>
      <c r="E135" s="44"/>
      <c r="F135" s="44"/>
      <c r="G135" s="44"/>
      <c r="H135" s="44"/>
      <c r="I135" s="44"/>
      <c r="J135" s="44"/>
      <c r="K135" s="44"/>
    </row>
    <row r="136" spans="1:11" ht="15.95" hidden="1" customHeight="1">
      <c r="A136" s="38"/>
      <c r="B136" s="43"/>
      <c r="C136" s="46"/>
      <c r="D136" s="45"/>
      <c r="E136" s="45"/>
      <c r="F136" s="45"/>
      <c r="G136" s="45"/>
      <c r="H136" s="45"/>
      <c r="I136" s="45"/>
      <c r="J136" s="45"/>
      <c r="K136" s="45"/>
    </row>
    <row r="137" spans="1:11" ht="15.95" hidden="1" customHeight="1">
      <c r="A137" s="38"/>
      <c r="B137" s="43"/>
      <c r="C137" s="46"/>
      <c r="D137" s="44"/>
      <c r="E137" s="44"/>
      <c r="F137" s="44"/>
      <c r="G137" s="44"/>
      <c r="H137" s="44"/>
      <c r="I137" s="44"/>
      <c r="J137" s="44"/>
      <c r="K137" s="44"/>
    </row>
    <row r="138" spans="1:11" ht="15.95" hidden="1" customHeight="1">
      <c r="A138" s="38"/>
      <c r="B138" s="43"/>
      <c r="C138" s="46"/>
      <c r="D138" s="45"/>
      <c r="E138" s="45"/>
      <c r="F138" s="45"/>
      <c r="G138" s="45"/>
      <c r="H138" s="45"/>
      <c r="I138" s="45"/>
      <c r="J138" s="45"/>
      <c r="K138" s="45"/>
    </row>
    <row r="139" spans="1:11" ht="15.95" hidden="1" customHeight="1">
      <c r="A139" s="38"/>
      <c r="B139" s="43"/>
      <c r="C139" s="46"/>
      <c r="D139" s="44"/>
      <c r="E139" s="44"/>
      <c r="F139" s="44"/>
      <c r="G139" s="44"/>
      <c r="H139" s="44"/>
      <c r="I139" s="44"/>
      <c r="J139" s="44"/>
      <c r="K139" s="44"/>
    </row>
    <row r="140" spans="1:11" ht="15.95" hidden="1" customHeight="1">
      <c r="A140" s="38"/>
      <c r="B140" s="43"/>
      <c r="C140" s="46"/>
      <c r="D140" s="45"/>
      <c r="E140" s="45"/>
      <c r="F140" s="45"/>
      <c r="G140" s="45"/>
      <c r="H140" s="45"/>
      <c r="I140" s="45"/>
      <c r="J140" s="45"/>
      <c r="K140" s="45"/>
    </row>
    <row r="141" spans="1:11" ht="15.95" hidden="1" customHeight="1">
      <c r="A141" s="38"/>
      <c r="B141" s="43"/>
      <c r="C141" s="46"/>
      <c r="D141" s="44"/>
      <c r="E141" s="44"/>
      <c r="F141" s="44"/>
      <c r="G141" s="44"/>
      <c r="H141" s="44"/>
      <c r="I141" s="44"/>
      <c r="J141" s="44"/>
      <c r="K141" s="44"/>
    </row>
    <row r="142" spans="1:11" ht="15.95" hidden="1" customHeight="1">
      <c r="A142" s="38"/>
      <c r="B142" s="43"/>
      <c r="C142" s="46"/>
      <c r="D142" s="45"/>
      <c r="E142" s="45"/>
      <c r="F142" s="45"/>
      <c r="G142" s="45"/>
      <c r="H142" s="45"/>
      <c r="I142" s="45"/>
      <c r="J142" s="45"/>
      <c r="K142" s="45"/>
    </row>
    <row r="143" spans="1:11" ht="15.95" hidden="1" customHeight="1">
      <c r="A143" s="38"/>
      <c r="B143" s="43"/>
      <c r="C143" s="46"/>
      <c r="D143" s="44"/>
      <c r="E143" s="44"/>
      <c r="F143" s="44"/>
      <c r="G143" s="44"/>
      <c r="H143" s="44"/>
      <c r="I143" s="44"/>
      <c r="J143" s="44"/>
      <c r="K143" s="44"/>
    </row>
    <row r="144" spans="1:11" ht="15.95" hidden="1" customHeight="1">
      <c r="A144" s="38"/>
      <c r="B144" s="43"/>
      <c r="C144" s="46"/>
      <c r="D144" s="45"/>
      <c r="E144" s="45"/>
      <c r="F144" s="45"/>
      <c r="G144" s="45"/>
      <c r="H144" s="45"/>
      <c r="I144" s="45"/>
      <c r="J144" s="45"/>
      <c r="K144" s="45"/>
    </row>
    <row r="145" spans="1:11" ht="15.95" hidden="1" customHeight="1">
      <c r="A145" s="38"/>
      <c r="B145" s="43"/>
      <c r="C145" s="46"/>
      <c r="D145" s="44"/>
      <c r="E145" s="44"/>
      <c r="F145" s="44"/>
      <c r="G145" s="44"/>
      <c r="H145" s="44"/>
      <c r="I145" s="44"/>
      <c r="J145" s="44"/>
      <c r="K145" s="44"/>
    </row>
    <row r="146" spans="1:11" ht="15.95" hidden="1" customHeight="1">
      <c r="A146" s="38"/>
      <c r="B146" s="43"/>
      <c r="C146" s="46"/>
      <c r="D146" s="45"/>
      <c r="E146" s="45"/>
      <c r="F146" s="45"/>
      <c r="G146" s="45"/>
      <c r="H146" s="45"/>
      <c r="I146" s="45"/>
      <c r="J146" s="45"/>
      <c r="K146" s="45"/>
    </row>
    <row r="147" spans="1:11" ht="15.95" hidden="1" customHeight="1">
      <c r="A147" s="38"/>
      <c r="B147" s="43"/>
      <c r="C147" s="46"/>
      <c r="D147" s="44"/>
      <c r="E147" s="44"/>
      <c r="F147" s="44"/>
      <c r="G147" s="44"/>
      <c r="H147" s="44"/>
      <c r="I147" s="44"/>
      <c r="J147" s="44"/>
      <c r="K147" s="44"/>
    </row>
    <row r="148" spans="1:11" ht="15.95" hidden="1" customHeight="1">
      <c r="A148" s="38"/>
      <c r="B148" s="43"/>
      <c r="C148" s="46"/>
      <c r="D148" s="45"/>
      <c r="E148" s="45"/>
      <c r="F148" s="45"/>
      <c r="G148" s="45"/>
      <c r="H148" s="45"/>
      <c r="I148" s="45"/>
      <c r="J148" s="45"/>
      <c r="K148" s="45"/>
    </row>
    <row r="149" spans="1:11" ht="15.95" hidden="1" customHeight="1">
      <c r="A149" s="38"/>
      <c r="B149" s="43"/>
      <c r="C149" s="46"/>
      <c r="D149" s="44"/>
      <c r="E149" s="44"/>
      <c r="F149" s="44"/>
      <c r="G149" s="44"/>
      <c r="H149" s="44"/>
      <c r="I149" s="44"/>
      <c r="J149" s="44"/>
      <c r="K149" s="44"/>
    </row>
    <row r="150" spans="1:11" ht="15.95" hidden="1" customHeight="1">
      <c r="A150" s="38"/>
      <c r="B150" s="43"/>
      <c r="C150" s="46"/>
      <c r="D150" s="45"/>
      <c r="E150" s="45"/>
      <c r="F150" s="45"/>
      <c r="G150" s="45"/>
      <c r="H150" s="45"/>
      <c r="I150" s="45"/>
      <c r="J150" s="45"/>
      <c r="K150" s="45"/>
    </row>
    <row r="151" spans="1:11" ht="15.95" hidden="1" customHeight="1">
      <c r="A151" s="38"/>
      <c r="B151" s="43"/>
      <c r="C151" s="46"/>
      <c r="D151" s="44"/>
      <c r="E151" s="44"/>
      <c r="F151" s="44"/>
      <c r="G151" s="44"/>
      <c r="H151" s="44"/>
      <c r="I151" s="44"/>
      <c r="J151" s="44"/>
      <c r="K151" s="44"/>
    </row>
    <row r="152" spans="1:11" ht="15.95" hidden="1" customHeight="1">
      <c r="A152" s="38"/>
      <c r="B152" s="43"/>
      <c r="C152" s="46"/>
      <c r="D152" s="45"/>
      <c r="E152" s="45"/>
      <c r="F152" s="45"/>
      <c r="G152" s="45"/>
      <c r="H152" s="45"/>
      <c r="I152" s="45"/>
      <c r="J152" s="45"/>
      <c r="K152" s="45"/>
    </row>
    <row r="153" spans="1:11" ht="15.95" hidden="1" customHeight="1">
      <c r="A153" s="38"/>
      <c r="B153" s="43"/>
      <c r="C153" s="46"/>
      <c r="D153" s="44"/>
      <c r="E153" s="44"/>
      <c r="F153" s="44"/>
      <c r="G153" s="44"/>
      <c r="H153" s="44"/>
      <c r="I153" s="44"/>
      <c r="J153" s="44"/>
      <c r="K153" s="44"/>
    </row>
    <row r="154" spans="1:11" ht="15.95" hidden="1" customHeight="1">
      <c r="A154" s="38"/>
      <c r="B154" s="43"/>
      <c r="C154" s="46"/>
      <c r="D154" s="45"/>
      <c r="E154" s="45"/>
      <c r="F154" s="45"/>
      <c r="G154" s="45"/>
      <c r="H154" s="45"/>
      <c r="I154" s="45"/>
      <c r="J154" s="45"/>
      <c r="K154" s="45"/>
    </row>
    <row r="155" spans="1:11" ht="15.95" hidden="1" customHeight="1">
      <c r="A155" s="38"/>
      <c r="B155" s="43"/>
      <c r="C155" s="46"/>
      <c r="D155" s="44"/>
      <c r="E155" s="44"/>
      <c r="F155" s="44"/>
      <c r="G155" s="44"/>
      <c r="H155" s="44"/>
      <c r="I155" s="44"/>
      <c r="J155" s="44"/>
      <c r="K155" s="44"/>
    </row>
    <row r="156" spans="1:11" ht="15.95" hidden="1" customHeight="1">
      <c r="A156" s="38"/>
      <c r="B156" s="43"/>
      <c r="C156" s="46"/>
      <c r="D156" s="45"/>
      <c r="E156" s="45"/>
      <c r="F156" s="45"/>
      <c r="G156" s="45"/>
      <c r="H156" s="45"/>
      <c r="I156" s="45"/>
      <c r="J156" s="45"/>
      <c r="K156" s="45"/>
    </row>
    <row r="157" spans="1:11" ht="15.95" hidden="1" customHeight="1">
      <c r="A157" s="38"/>
      <c r="B157" s="43"/>
      <c r="C157" s="46"/>
      <c r="D157" s="44"/>
      <c r="E157" s="44"/>
      <c r="F157" s="44"/>
      <c r="G157" s="44"/>
      <c r="H157" s="44"/>
      <c r="I157" s="44"/>
      <c r="J157" s="44"/>
      <c r="K157" s="44"/>
    </row>
    <row r="158" spans="1:11" ht="15.95" hidden="1" customHeight="1">
      <c r="A158" s="38"/>
      <c r="B158" s="43"/>
      <c r="C158" s="46"/>
      <c r="D158" s="45"/>
      <c r="E158" s="45"/>
      <c r="F158" s="45"/>
      <c r="G158" s="45"/>
      <c r="H158" s="45"/>
      <c r="I158" s="45"/>
      <c r="J158" s="45"/>
      <c r="K158" s="45"/>
    </row>
    <row r="159" spans="1:11" ht="15.95" hidden="1" customHeight="1">
      <c r="A159" s="38"/>
      <c r="B159" s="43"/>
      <c r="C159" s="46"/>
      <c r="D159" s="44"/>
      <c r="E159" s="44"/>
      <c r="F159" s="44"/>
      <c r="G159" s="44"/>
      <c r="H159" s="44"/>
      <c r="I159" s="44"/>
      <c r="J159" s="44"/>
      <c r="K159" s="44"/>
    </row>
    <row r="160" spans="1:11" ht="15.95" hidden="1" customHeight="1">
      <c r="A160" s="38"/>
      <c r="B160" s="43"/>
      <c r="C160" s="46"/>
      <c r="D160" s="45"/>
      <c r="E160" s="45"/>
      <c r="F160" s="45"/>
      <c r="G160" s="45"/>
      <c r="H160" s="45"/>
      <c r="I160" s="45"/>
      <c r="J160" s="45"/>
      <c r="K160" s="45"/>
    </row>
    <row r="161" spans="1:11" ht="15.95" hidden="1" customHeight="1">
      <c r="A161" s="38"/>
      <c r="B161" s="43"/>
      <c r="C161" s="46"/>
      <c r="D161" s="44"/>
      <c r="E161" s="44"/>
      <c r="F161" s="44"/>
      <c r="G161" s="44"/>
      <c r="H161" s="44"/>
      <c r="I161" s="44"/>
      <c r="J161" s="44"/>
      <c r="K161" s="44"/>
    </row>
    <row r="162" spans="1:11" ht="15.95" hidden="1" customHeight="1">
      <c r="A162" s="38"/>
      <c r="B162" s="43"/>
      <c r="C162" s="46"/>
      <c r="D162" s="45"/>
      <c r="E162" s="45"/>
      <c r="F162" s="45"/>
      <c r="G162" s="45"/>
      <c r="H162" s="45"/>
      <c r="I162" s="45"/>
      <c r="J162" s="45"/>
      <c r="K162" s="45"/>
    </row>
    <row r="163" spans="1:11" ht="15.95" hidden="1" customHeight="1">
      <c r="A163" s="38"/>
      <c r="B163" s="43"/>
      <c r="C163" s="46"/>
      <c r="D163" s="44"/>
      <c r="E163" s="44"/>
      <c r="F163" s="44"/>
      <c r="G163" s="44"/>
      <c r="H163" s="44"/>
      <c r="I163" s="44"/>
      <c r="J163" s="44"/>
      <c r="K163" s="44"/>
    </row>
    <row r="164" spans="1:11" ht="15.95" hidden="1" customHeight="1">
      <c r="A164" s="38"/>
      <c r="B164" s="43"/>
      <c r="C164" s="46"/>
      <c r="D164" s="45"/>
      <c r="E164" s="45"/>
      <c r="F164" s="45"/>
      <c r="G164" s="45"/>
      <c r="H164" s="45"/>
      <c r="I164" s="45"/>
      <c r="J164" s="45"/>
      <c r="K164" s="45"/>
    </row>
    <row r="165" spans="1:11" ht="15.95" hidden="1" customHeight="1">
      <c r="A165" s="38"/>
      <c r="B165" s="43"/>
      <c r="C165" s="46"/>
      <c r="D165" s="44"/>
      <c r="E165" s="44"/>
      <c r="F165" s="44"/>
      <c r="G165" s="44"/>
      <c r="H165" s="44"/>
      <c r="I165" s="44"/>
      <c r="J165" s="44"/>
      <c r="K165" s="44"/>
    </row>
    <row r="166" spans="1:11" ht="15.95" hidden="1" customHeight="1">
      <c r="A166" s="38"/>
      <c r="B166" s="43"/>
      <c r="C166" s="46"/>
      <c r="D166" s="45"/>
      <c r="E166" s="45"/>
      <c r="F166" s="45"/>
      <c r="G166" s="45"/>
      <c r="H166" s="45"/>
      <c r="I166" s="45"/>
      <c r="J166" s="45"/>
      <c r="K166" s="45"/>
    </row>
    <row r="167" spans="1:11" ht="15.95" hidden="1" customHeight="1">
      <c r="A167" s="38"/>
      <c r="B167" s="43"/>
      <c r="C167" s="46"/>
      <c r="D167" s="44"/>
      <c r="E167" s="44"/>
      <c r="F167" s="44"/>
      <c r="G167" s="44"/>
      <c r="H167" s="44"/>
      <c r="I167" s="44"/>
      <c r="J167" s="44"/>
      <c r="K167" s="44"/>
    </row>
    <row r="168" spans="1:11" ht="15.95" hidden="1" customHeight="1">
      <c r="A168" s="38"/>
      <c r="B168" s="43"/>
      <c r="C168" s="46"/>
      <c r="D168" s="45"/>
      <c r="E168" s="45"/>
      <c r="F168" s="45"/>
      <c r="G168" s="45"/>
      <c r="H168" s="45"/>
      <c r="I168" s="45"/>
      <c r="J168" s="45"/>
      <c r="K168" s="45"/>
    </row>
    <row r="169" spans="1:11" ht="15.95" hidden="1" customHeight="1">
      <c r="A169" s="38"/>
      <c r="B169" s="43"/>
      <c r="C169" s="46"/>
      <c r="D169" s="44"/>
      <c r="E169" s="44"/>
      <c r="F169" s="44"/>
      <c r="G169" s="44"/>
      <c r="H169" s="44"/>
      <c r="I169" s="44"/>
      <c r="J169" s="44"/>
      <c r="K169" s="44"/>
    </row>
    <row r="170" spans="1:11" ht="15.95" hidden="1" customHeight="1">
      <c r="A170" s="38"/>
      <c r="B170" s="43"/>
      <c r="C170" s="46"/>
      <c r="D170" s="45"/>
      <c r="E170" s="45"/>
      <c r="F170" s="45"/>
      <c r="G170" s="45"/>
      <c r="H170" s="45"/>
      <c r="I170" s="45"/>
      <c r="J170" s="45"/>
      <c r="K170" s="45"/>
    </row>
    <row r="171" spans="1:11" ht="15.95" hidden="1" customHeight="1">
      <c r="A171" s="38"/>
      <c r="B171" s="43"/>
      <c r="C171" s="46"/>
      <c r="D171" s="44"/>
      <c r="E171" s="44"/>
      <c r="F171" s="44"/>
      <c r="G171" s="44"/>
      <c r="H171" s="44"/>
      <c r="I171" s="44"/>
      <c r="J171" s="44"/>
      <c r="K171" s="44"/>
    </row>
    <row r="172" spans="1:11" ht="15.95" hidden="1" customHeight="1">
      <c r="A172" s="38"/>
      <c r="B172" s="43"/>
      <c r="C172" s="46"/>
      <c r="D172" s="45"/>
      <c r="E172" s="45"/>
      <c r="F172" s="45"/>
      <c r="G172" s="45"/>
      <c r="H172" s="45"/>
      <c r="I172" s="45"/>
      <c r="J172" s="45"/>
      <c r="K172" s="45"/>
    </row>
    <row r="173" spans="1:11" ht="15.95" hidden="1" customHeight="1">
      <c r="A173" s="38"/>
      <c r="B173" s="43"/>
      <c r="C173" s="46"/>
      <c r="D173" s="44"/>
      <c r="E173" s="44"/>
      <c r="F173" s="44"/>
      <c r="G173" s="44"/>
      <c r="H173" s="44"/>
      <c r="I173" s="44"/>
      <c r="J173" s="44"/>
      <c r="K173" s="44"/>
    </row>
    <row r="174" spans="1:11" ht="15.95" hidden="1" customHeight="1">
      <c r="A174" s="38"/>
      <c r="B174" s="43"/>
      <c r="C174" s="46"/>
      <c r="D174" s="45"/>
      <c r="E174" s="45"/>
      <c r="F174" s="45"/>
      <c r="G174" s="45"/>
      <c r="H174" s="45"/>
      <c r="I174" s="45"/>
      <c r="J174" s="45"/>
      <c r="K174" s="45"/>
    </row>
    <row r="175" spans="1:11" ht="15.95" hidden="1" customHeight="1">
      <c r="A175" s="38"/>
      <c r="B175" s="43"/>
      <c r="C175" s="46"/>
      <c r="D175" s="44"/>
      <c r="E175" s="44"/>
      <c r="F175" s="44"/>
      <c r="G175" s="44"/>
      <c r="H175" s="44"/>
      <c r="I175" s="44"/>
      <c r="J175" s="44"/>
      <c r="K175" s="44"/>
    </row>
    <row r="176" spans="1:11" ht="15.95" hidden="1" customHeight="1">
      <c r="A176" s="38"/>
      <c r="B176" s="43"/>
      <c r="C176" s="46"/>
      <c r="D176" s="45"/>
      <c r="E176" s="45"/>
      <c r="F176" s="45"/>
      <c r="G176" s="45"/>
      <c r="H176" s="45"/>
      <c r="I176" s="45"/>
      <c r="J176" s="45"/>
      <c r="K176" s="45"/>
    </row>
    <row r="177" spans="1:11" ht="15.95" hidden="1" customHeight="1">
      <c r="A177" s="38"/>
      <c r="B177" s="43"/>
      <c r="C177" s="46"/>
      <c r="D177" s="44"/>
      <c r="E177" s="44"/>
      <c r="F177" s="44"/>
      <c r="G177" s="44"/>
      <c r="H177" s="44"/>
      <c r="I177" s="44"/>
      <c r="J177" s="44"/>
      <c r="K177" s="44"/>
    </row>
    <row r="178" spans="1:11" ht="15.95" hidden="1" customHeight="1">
      <c r="A178" s="38"/>
      <c r="B178" s="43"/>
      <c r="C178" s="46"/>
      <c r="D178" s="45"/>
      <c r="E178" s="45"/>
      <c r="F178" s="45"/>
      <c r="G178" s="45"/>
      <c r="H178" s="45"/>
      <c r="I178" s="45"/>
      <c r="J178" s="45"/>
      <c r="K178" s="45"/>
    </row>
    <row r="179" spans="1:11" ht="15.95" hidden="1" customHeight="1">
      <c r="A179" s="38"/>
      <c r="B179" s="43"/>
      <c r="C179" s="46"/>
      <c r="D179" s="44"/>
      <c r="E179" s="44"/>
      <c r="F179" s="44"/>
      <c r="G179" s="44"/>
      <c r="H179" s="44"/>
      <c r="I179" s="44"/>
      <c r="J179" s="44"/>
      <c r="K179" s="44"/>
    </row>
    <row r="180" spans="1:11" ht="15.95" hidden="1" customHeight="1">
      <c r="A180" s="38"/>
      <c r="B180" s="43"/>
      <c r="C180" s="46"/>
      <c r="D180" s="45"/>
      <c r="E180" s="45"/>
      <c r="F180" s="45"/>
      <c r="G180" s="45"/>
      <c r="H180" s="45"/>
      <c r="I180" s="45"/>
      <c r="J180" s="45"/>
      <c r="K180" s="45"/>
    </row>
    <row r="181" spans="1:11" ht="15.95" hidden="1" customHeight="1">
      <c r="A181" s="38"/>
      <c r="B181" s="43"/>
      <c r="C181" s="46"/>
      <c r="D181" s="44"/>
      <c r="E181" s="44"/>
      <c r="F181" s="44"/>
      <c r="G181" s="44"/>
      <c r="H181" s="44"/>
      <c r="I181" s="44"/>
      <c r="J181" s="44"/>
      <c r="K181" s="44"/>
    </row>
    <row r="182" spans="1:11" ht="15.95" hidden="1" customHeight="1">
      <c r="A182" s="38"/>
      <c r="B182" s="43"/>
      <c r="C182" s="46"/>
      <c r="D182" s="45"/>
      <c r="E182" s="45"/>
      <c r="F182" s="45"/>
      <c r="G182" s="45"/>
      <c r="H182" s="45"/>
      <c r="I182" s="45"/>
      <c r="J182" s="45"/>
      <c r="K182" s="45"/>
    </row>
    <row r="183" spans="1:11" ht="15.95" hidden="1" customHeight="1">
      <c r="A183" s="38"/>
      <c r="B183" s="43"/>
      <c r="C183" s="46"/>
      <c r="D183" s="44"/>
      <c r="E183" s="44"/>
      <c r="F183" s="44"/>
      <c r="G183" s="44"/>
      <c r="H183" s="44"/>
      <c r="I183" s="44"/>
      <c r="J183" s="44"/>
      <c r="K183" s="44"/>
    </row>
    <row r="184" spans="1:11" ht="15.95" hidden="1" customHeight="1">
      <c r="A184" s="38"/>
      <c r="B184" s="43"/>
      <c r="C184" s="46"/>
      <c r="D184" s="45"/>
      <c r="E184" s="45"/>
      <c r="F184" s="45"/>
      <c r="G184" s="45"/>
      <c r="H184" s="45"/>
      <c r="I184" s="45"/>
      <c r="J184" s="45"/>
      <c r="K184" s="45"/>
    </row>
    <row r="185" spans="1:11" ht="15.95" hidden="1" customHeight="1">
      <c r="A185" s="38"/>
      <c r="B185" s="43"/>
      <c r="C185" s="46"/>
      <c r="D185" s="44"/>
      <c r="E185" s="44"/>
      <c r="F185" s="44"/>
      <c r="G185" s="44"/>
      <c r="H185" s="44"/>
      <c r="I185" s="44"/>
      <c r="J185" s="44"/>
      <c r="K185" s="44"/>
    </row>
    <row r="186" spans="1:11" ht="15" hidden="1" customHeight="1">
      <c r="A186" s="38"/>
      <c r="B186" s="40"/>
      <c r="C186" s="37"/>
      <c r="D186" s="37"/>
      <c r="E186" s="37"/>
      <c r="F186" s="37"/>
      <c r="G186" s="37"/>
      <c r="H186" s="37"/>
      <c r="I186" s="37"/>
      <c r="J186" s="37"/>
      <c r="K186" s="37"/>
    </row>
    <row r="187" spans="1:11" ht="15" hidden="1" customHeight="1">
      <c r="A187" s="38"/>
      <c r="B187" s="40"/>
      <c r="C187" s="37"/>
      <c r="D187" s="37"/>
      <c r="E187" s="37"/>
      <c r="F187" s="37"/>
      <c r="G187" s="37"/>
      <c r="H187" s="37"/>
      <c r="I187" s="37"/>
      <c r="J187" s="37"/>
      <c r="K187" s="37"/>
    </row>
    <row r="188" spans="1:11" ht="15" hidden="1" customHeight="1">
      <c r="A188" s="38"/>
      <c r="B188" s="40"/>
      <c r="C188" s="37"/>
      <c r="D188" s="37"/>
      <c r="E188" s="37"/>
      <c r="F188" s="37"/>
      <c r="G188" s="37"/>
      <c r="H188" s="37"/>
      <c r="I188" s="37"/>
      <c r="J188" s="37"/>
      <c r="K188" s="37"/>
    </row>
    <row r="189" spans="1:11" ht="15" hidden="1" customHeight="1">
      <c r="A189" s="38"/>
      <c r="B189" s="40"/>
      <c r="C189" s="37"/>
      <c r="D189" s="37"/>
      <c r="E189" s="37"/>
      <c r="F189" s="37"/>
      <c r="G189" s="37"/>
      <c r="H189" s="37"/>
      <c r="I189" s="37"/>
      <c r="J189" s="37"/>
      <c r="K189" s="37"/>
    </row>
    <row r="190" spans="1:11" ht="15" hidden="1" customHeight="1">
      <c r="A190" s="38"/>
      <c r="B190" s="40"/>
      <c r="C190" s="37"/>
      <c r="D190" s="37"/>
      <c r="E190" s="37"/>
      <c r="F190" s="37"/>
      <c r="G190" s="37"/>
      <c r="H190" s="37"/>
      <c r="I190" s="37"/>
      <c r="J190" s="37"/>
      <c r="K190" s="37"/>
    </row>
    <row r="191" spans="1:11" ht="15" hidden="1" customHeight="1">
      <c r="A191" s="38"/>
      <c r="B191" s="40"/>
      <c r="C191" s="37"/>
      <c r="D191" s="37"/>
      <c r="E191" s="37"/>
      <c r="F191" s="37"/>
      <c r="G191" s="37"/>
      <c r="H191" s="37"/>
      <c r="I191" s="37"/>
      <c r="J191" s="37"/>
      <c r="K191" s="37"/>
    </row>
    <row r="192" spans="1:11" ht="15" hidden="1" customHeight="1">
      <c r="A192" s="38"/>
      <c r="B192" s="40"/>
      <c r="C192" s="37"/>
      <c r="D192" s="37"/>
      <c r="E192" s="37"/>
      <c r="F192" s="37"/>
      <c r="G192" s="37"/>
      <c r="H192" s="37"/>
      <c r="I192" s="37"/>
      <c r="J192" s="37"/>
      <c r="K192" s="37"/>
    </row>
    <row r="193" spans="1:11" ht="15" hidden="1" customHeight="1">
      <c r="A193" s="38"/>
      <c r="B193" s="40"/>
      <c r="C193" s="37"/>
      <c r="D193" s="37"/>
      <c r="E193" s="37"/>
      <c r="F193" s="37"/>
      <c r="G193" s="37"/>
      <c r="H193" s="37"/>
      <c r="I193" s="37"/>
      <c r="J193" s="37"/>
      <c r="K193" s="37"/>
    </row>
    <row r="194" spans="1:11" ht="15" hidden="1" customHeight="1">
      <c r="A194" s="38"/>
      <c r="B194" s="40"/>
      <c r="C194" s="37"/>
      <c r="D194" s="37"/>
      <c r="E194" s="37"/>
      <c r="F194" s="37"/>
      <c r="G194" s="37"/>
      <c r="H194" s="37"/>
      <c r="I194" s="37"/>
      <c r="J194" s="37"/>
      <c r="K194" s="37"/>
    </row>
    <row r="195" spans="1:11" ht="15" hidden="1" customHeight="1">
      <c r="A195" s="38"/>
      <c r="B195" s="40"/>
      <c r="C195" s="37"/>
      <c r="D195" s="37"/>
      <c r="E195" s="37"/>
      <c r="F195" s="37"/>
      <c r="G195" s="37"/>
      <c r="H195" s="37"/>
      <c r="I195" s="37"/>
      <c r="J195" s="37"/>
      <c r="K195" s="37"/>
    </row>
    <row r="196" spans="1:11" ht="15" hidden="1" customHeight="1">
      <c r="A196" s="38"/>
      <c r="B196" s="40"/>
      <c r="C196" s="37"/>
      <c r="D196" s="37"/>
      <c r="E196" s="37"/>
      <c r="F196" s="37"/>
      <c r="G196" s="37"/>
      <c r="H196" s="37"/>
      <c r="I196" s="37"/>
      <c r="J196" s="37"/>
      <c r="K196" s="37"/>
    </row>
    <row r="197" spans="1:11" ht="15" hidden="1" customHeight="1">
      <c r="A197" s="38"/>
      <c r="B197" s="40"/>
      <c r="C197" s="37"/>
      <c r="D197" s="37"/>
      <c r="E197" s="37"/>
      <c r="F197" s="37"/>
      <c r="G197" s="37"/>
      <c r="H197" s="37"/>
      <c r="I197" s="37"/>
      <c r="J197" s="37"/>
      <c r="K197" s="37"/>
    </row>
    <row r="198" spans="1:11" ht="15" hidden="1" customHeight="1">
      <c r="A198" s="38"/>
      <c r="B198" s="40"/>
      <c r="C198" s="37"/>
      <c r="D198" s="37"/>
      <c r="E198" s="37"/>
      <c r="F198" s="37"/>
      <c r="G198" s="37"/>
      <c r="H198" s="37"/>
      <c r="I198" s="37"/>
      <c r="J198" s="37"/>
      <c r="K198" s="37"/>
    </row>
    <row r="199" spans="1:11" ht="15" hidden="1" customHeight="1">
      <c r="A199" s="38"/>
      <c r="B199" s="40"/>
      <c r="C199" s="37"/>
      <c r="D199" s="37"/>
      <c r="E199" s="37"/>
      <c r="F199" s="37"/>
      <c r="G199" s="37"/>
      <c r="H199" s="37"/>
      <c r="I199" s="37"/>
      <c r="J199" s="37"/>
      <c r="K199" s="37"/>
    </row>
    <row r="200" spans="1:11" ht="15" hidden="1" customHeight="1">
      <c r="A200" s="38"/>
      <c r="B200" s="40"/>
      <c r="C200" s="37"/>
      <c r="D200" s="37"/>
      <c r="E200" s="37"/>
      <c r="F200" s="37"/>
      <c r="G200" s="37"/>
      <c r="H200" s="37"/>
      <c r="I200" s="37"/>
      <c r="J200" s="37"/>
      <c r="K200" s="37"/>
    </row>
  </sheetData>
  <mergeCells count="90">
    <mergeCell ref="C16:C17"/>
    <mergeCell ref="B8:C9"/>
    <mergeCell ref="C10:C11"/>
    <mergeCell ref="C12:C13"/>
    <mergeCell ref="C14:C15"/>
    <mergeCell ref="B10:B13"/>
    <mergeCell ref="C40:C41"/>
    <mergeCell ref="C18:C19"/>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K9">
    <cfRule type="top10" dxfId="10849" priority="90" rank="1"/>
  </conditionalFormatting>
  <conditionalFormatting sqref="E11:K11">
    <cfRule type="top10" dxfId="10848" priority="89" rank="1"/>
  </conditionalFormatting>
  <conditionalFormatting sqref="E13:K13">
    <cfRule type="top10" dxfId="10847" priority="88" rank="1"/>
  </conditionalFormatting>
  <conditionalFormatting sqref="E15:K15">
    <cfRule type="top10" dxfId="10846" priority="86" rank="1"/>
  </conditionalFormatting>
  <conditionalFormatting sqref="E17:K17">
    <cfRule type="top10" dxfId="10845" priority="85" rank="1"/>
  </conditionalFormatting>
  <conditionalFormatting sqref="E19:K19">
    <cfRule type="top10" dxfId="10844" priority="84" rank="1"/>
  </conditionalFormatting>
  <conditionalFormatting sqref="E21:K21">
    <cfRule type="top10" dxfId="10843" priority="83" rank="1"/>
  </conditionalFormatting>
  <conditionalFormatting sqref="E23:K23">
    <cfRule type="top10" dxfId="10842" priority="82" rank="1"/>
  </conditionalFormatting>
  <conditionalFormatting sqref="E25:K25">
    <cfRule type="top10" dxfId="10841" priority="81" rank="1"/>
  </conditionalFormatting>
  <conditionalFormatting sqref="E27:K27">
    <cfRule type="top10" dxfId="10840" priority="80" rank="1"/>
  </conditionalFormatting>
  <conditionalFormatting sqref="E29:K29">
    <cfRule type="top10" dxfId="10839" priority="79" rank="1"/>
  </conditionalFormatting>
  <conditionalFormatting sqref="E31:K31">
    <cfRule type="top10" dxfId="10838" priority="78" rank="1"/>
  </conditionalFormatting>
  <conditionalFormatting sqref="E33:K33">
    <cfRule type="top10" dxfId="10837" priority="77" rank="1"/>
  </conditionalFormatting>
  <conditionalFormatting sqref="E35:K35">
    <cfRule type="top10" dxfId="10836" priority="76" rank="1"/>
  </conditionalFormatting>
  <conditionalFormatting sqref="E37:K37">
    <cfRule type="top10" dxfId="10835" priority="75" rank="1"/>
  </conditionalFormatting>
  <conditionalFormatting sqref="E39:K39">
    <cfRule type="top10" dxfId="10834" priority="74" rank="1"/>
  </conditionalFormatting>
  <conditionalFormatting sqref="E41:K41">
    <cfRule type="top10" dxfId="10833" priority="73" rank="1"/>
  </conditionalFormatting>
  <conditionalFormatting sqref="E43:K43">
    <cfRule type="top10" dxfId="10832" priority="72" rank="1"/>
  </conditionalFormatting>
  <conditionalFormatting sqref="E45:K45">
    <cfRule type="top10" dxfId="10831" priority="71" rank="1"/>
  </conditionalFormatting>
  <conditionalFormatting sqref="E47:K47">
    <cfRule type="top10" dxfId="10830" priority="70" rank="1"/>
  </conditionalFormatting>
  <conditionalFormatting sqref="E49:K49">
    <cfRule type="top10" dxfId="10829" priority="69" rank="1"/>
  </conditionalFormatting>
  <conditionalFormatting sqref="E51:K51">
    <cfRule type="top10" dxfId="10828" priority="68" rank="1"/>
  </conditionalFormatting>
  <conditionalFormatting sqref="E53:K53">
    <cfRule type="top10" dxfId="10827" priority="67" rank="1"/>
  </conditionalFormatting>
  <conditionalFormatting sqref="E55:K55">
    <cfRule type="top10" dxfId="10826" priority="66" rank="1"/>
  </conditionalFormatting>
  <conditionalFormatting sqref="E57:K57">
    <cfRule type="top10" dxfId="10825" priority="65" rank="1"/>
  </conditionalFormatting>
  <conditionalFormatting sqref="E59:K59">
    <cfRule type="top10" dxfId="10824" priority="64" rank="1"/>
  </conditionalFormatting>
  <conditionalFormatting sqref="E61:K61">
    <cfRule type="top10" dxfId="10823" priority="63" rank="1"/>
  </conditionalFormatting>
  <conditionalFormatting sqref="E63:K63">
    <cfRule type="top10" dxfId="10822" priority="62" rank="1"/>
  </conditionalFormatting>
  <conditionalFormatting sqref="E65:K65">
    <cfRule type="top10" dxfId="10821" priority="61" rank="1"/>
  </conditionalFormatting>
  <conditionalFormatting sqref="E67:K67">
    <cfRule type="top10" dxfId="10820" priority="60" rank="1"/>
  </conditionalFormatting>
  <conditionalFormatting sqref="E69:K69">
    <cfRule type="top10" dxfId="10819" priority="59" rank="1"/>
  </conditionalFormatting>
  <conditionalFormatting sqref="E71:K71">
    <cfRule type="top10" dxfId="10818" priority="58" rank="1"/>
  </conditionalFormatting>
  <conditionalFormatting sqref="E73:K73">
    <cfRule type="top10" dxfId="10817" priority="57" rank="1"/>
  </conditionalFormatting>
  <conditionalFormatting sqref="E75:K75">
    <cfRule type="top10" dxfId="10816" priority="56" rank="1"/>
  </conditionalFormatting>
  <conditionalFormatting sqref="E77:K77">
    <cfRule type="top10" dxfId="10815" priority="55" rank="1"/>
  </conditionalFormatting>
  <conditionalFormatting sqref="E79:K79">
    <cfRule type="top10" dxfId="10814" priority="54" rank="1"/>
  </conditionalFormatting>
  <conditionalFormatting sqref="E81:K81">
    <cfRule type="top10" dxfId="10813" priority="53" rank="1"/>
  </conditionalFormatting>
  <conditionalFormatting sqref="E83:K83">
    <cfRule type="top10" dxfId="10812" priority="52" rank="1"/>
  </conditionalFormatting>
  <conditionalFormatting sqref="E85:K85">
    <cfRule type="top10" dxfId="10811" priority="51" rank="1"/>
  </conditionalFormatting>
  <conditionalFormatting sqref="E87:K87">
    <cfRule type="top10" dxfId="10810" priority="50" rank="1"/>
  </conditionalFormatting>
  <conditionalFormatting sqref="E89:K89">
    <cfRule type="top10" dxfId="10809" priority="49" rank="1"/>
  </conditionalFormatting>
  <conditionalFormatting sqref="E91:K91">
    <cfRule type="top10" dxfId="10808" priority="48" rank="1"/>
  </conditionalFormatting>
  <conditionalFormatting sqref="E93:K93">
    <cfRule type="top10" dxfId="10807" priority="47" rank="1"/>
  </conditionalFormatting>
  <conditionalFormatting sqref="E95:K95">
    <cfRule type="top10" dxfId="10806" priority="46" rank="1"/>
  </conditionalFormatting>
  <conditionalFormatting sqref="E97:K97">
    <cfRule type="top10" dxfId="10805" priority="45" rank="1"/>
  </conditionalFormatting>
  <conditionalFormatting sqref="E99:K99">
    <cfRule type="top10" dxfId="10804" priority="44" rank="1"/>
  </conditionalFormatting>
  <conditionalFormatting sqref="E101:K101">
    <cfRule type="top10" dxfId="10803" priority="43" rank="1"/>
  </conditionalFormatting>
  <conditionalFormatting sqref="E103:K103">
    <cfRule type="top10" dxfId="10802" priority="42" rank="1"/>
  </conditionalFormatting>
  <conditionalFormatting sqref="E105:K105">
    <cfRule type="top10" dxfId="10801" priority="41" rank="1"/>
  </conditionalFormatting>
  <conditionalFormatting sqref="E107:K107">
    <cfRule type="top10" dxfId="10800" priority="40" rank="1"/>
  </conditionalFormatting>
  <conditionalFormatting sqref="E109:K109">
    <cfRule type="top10" dxfId="10799" priority="39" rank="1"/>
  </conditionalFormatting>
  <conditionalFormatting sqref="E111:K111">
    <cfRule type="top10" dxfId="10798" priority="38" rank="1"/>
  </conditionalFormatting>
  <conditionalFormatting sqref="E113:K113">
    <cfRule type="top10" dxfId="10797" priority="37" rank="1"/>
  </conditionalFormatting>
  <conditionalFormatting sqref="E115:K115">
    <cfRule type="top10" dxfId="10796" priority="36" rank="1"/>
  </conditionalFormatting>
  <conditionalFormatting sqref="E117:K117">
    <cfRule type="top10" dxfId="10795" priority="35" rank="1"/>
  </conditionalFormatting>
  <conditionalFormatting sqref="E119:K119">
    <cfRule type="top10" dxfId="10794" priority="34" rank="1"/>
  </conditionalFormatting>
  <conditionalFormatting sqref="E121:K121">
    <cfRule type="top10" dxfId="10793" priority="33" rank="1"/>
  </conditionalFormatting>
  <conditionalFormatting sqref="E123:K123">
    <cfRule type="top10" dxfId="10792" priority="32" rank="1"/>
  </conditionalFormatting>
  <conditionalFormatting sqref="E125:K125">
    <cfRule type="top10" dxfId="10791" priority="31" rank="1"/>
  </conditionalFormatting>
  <conditionalFormatting sqref="E127:K127">
    <cfRule type="top10" dxfId="10790" priority="30" rank="1"/>
  </conditionalFormatting>
  <conditionalFormatting sqref="E129:K129">
    <cfRule type="top10" dxfId="10789" priority="29" rank="1"/>
  </conditionalFormatting>
  <conditionalFormatting sqref="E131:K131">
    <cfRule type="top10" dxfId="10788" priority="28" rank="1"/>
  </conditionalFormatting>
  <conditionalFormatting sqref="E133:K133">
    <cfRule type="top10" dxfId="10787" priority="27" rank="1"/>
  </conditionalFormatting>
  <conditionalFormatting sqref="E135:K135">
    <cfRule type="top10" dxfId="10786" priority="26" rank="1"/>
  </conditionalFormatting>
  <conditionalFormatting sqref="E137:K137">
    <cfRule type="top10" dxfId="10785" priority="25" rank="1"/>
  </conditionalFormatting>
  <conditionalFormatting sqref="E139:K139">
    <cfRule type="top10" dxfId="10784" priority="24" rank="1"/>
  </conditionalFormatting>
  <conditionalFormatting sqref="E141:K141">
    <cfRule type="top10" dxfId="10783" priority="23" rank="1"/>
  </conditionalFormatting>
  <conditionalFormatting sqref="E143:K143">
    <cfRule type="top10" dxfId="10782" priority="22" rank="1"/>
  </conditionalFormatting>
  <conditionalFormatting sqref="E145:K145">
    <cfRule type="top10" dxfId="10781" priority="21" rank="1"/>
  </conditionalFormatting>
  <conditionalFormatting sqref="E147:K147">
    <cfRule type="top10" dxfId="10780" priority="20" rank="1"/>
  </conditionalFormatting>
  <conditionalFormatting sqref="E149:K149">
    <cfRule type="top10" dxfId="10779" priority="19" rank="1"/>
  </conditionalFormatting>
  <conditionalFormatting sqref="E151:K151">
    <cfRule type="top10" dxfId="10778" priority="18" rank="1"/>
  </conditionalFormatting>
  <conditionalFormatting sqref="E153:K153">
    <cfRule type="top10" dxfId="10777" priority="17" rank="1"/>
  </conditionalFormatting>
  <conditionalFormatting sqref="E155:K155">
    <cfRule type="top10" dxfId="10776" priority="16" rank="1"/>
  </conditionalFormatting>
  <conditionalFormatting sqref="E157:K157">
    <cfRule type="top10" dxfId="10775" priority="15" rank="1"/>
  </conditionalFormatting>
  <conditionalFormatting sqref="E159:K159">
    <cfRule type="top10" dxfId="10774" priority="14" rank="1"/>
  </conditionalFormatting>
  <conditionalFormatting sqref="E161:K161">
    <cfRule type="top10" dxfId="10773" priority="13" rank="1"/>
  </conditionalFormatting>
  <conditionalFormatting sqref="E163:K163">
    <cfRule type="top10" dxfId="10772" priority="12" rank="1"/>
  </conditionalFormatting>
  <conditionalFormatting sqref="E165:K165">
    <cfRule type="top10" dxfId="10771" priority="11" rank="1"/>
  </conditionalFormatting>
  <conditionalFormatting sqref="E167:K167">
    <cfRule type="top10" dxfId="10770" priority="10" rank="1"/>
  </conditionalFormatting>
  <conditionalFormatting sqref="E169:K169">
    <cfRule type="top10" dxfId="10769" priority="9" rank="1"/>
  </conditionalFormatting>
  <conditionalFormatting sqref="E171:K171">
    <cfRule type="top10" dxfId="10768" priority="8" rank="1"/>
  </conditionalFormatting>
  <conditionalFormatting sqref="E173:K173">
    <cfRule type="top10" dxfId="10767" priority="7" rank="1"/>
  </conditionalFormatting>
  <conditionalFormatting sqref="E175:K175">
    <cfRule type="top10" dxfId="10766" priority="6" rank="1"/>
  </conditionalFormatting>
  <conditionalFormatting sqref="E177:K177">
    <cfRule type="top10" dxfId="10765" priority="5" rank="1"/>
  </conditionalFormatting>
  <conditionalFormatting sqref="E179:K179">
    <cfRule type="top10" dxfId="10764" priority="4" rank="1"/>
  </conditionalFormatting>
  <conditionalFormatting sqref="E181:K181">
    <cfRule type="top10" dxfId="10763" priority="3" rank="1"/>
  </conditionalFormatting>
  <conditionalFormatting sqref="E183:K183">
    <cfRule type="top10" dxfId="10762" priority="2" rank="1"/>
  </conditionalFormatting>
  <conditionalFormatting sqref="E185:K185">
    <cfRule type="top10" dxfId="10761"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J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0" width="8.625" style="4"/>
    <col min="11" max="16384" width="8.625" style="39"/>
  </cols>
  <sheetData>
    <row r="1" spans="1:10" ht="15" customHeight="1">
      <c r="A1" s="38"/>
      <c r="B1" s="37"/>
      <c r="C1" s="37"/>
      <c r="D1" s="37"/>
      <c r="E1" s="37"/>
      <c r="F1" s="37"/>
      <c r="G1" s="37"/>
      <c r="H1" s="37"/>
      <c r="I1" s="37"/>
      <c r="J1" s="37"/>
    </row>
    <row r="2" spans="1:10" ht="15" customHeight="1">
      <c r="B2" s="4" t="s">
        <v>319</v>
      </c>
    </row>
    <row r="3" spans="1:10" ht="15" customHeight="1">
      <c r="B3" s="4"/>
    </row>
    <row r="4" spans="1:10" ht="15" customHeight="1">
      <c r="B4" s="4" t="s">
        <v>76</v>
      </c>
    </row>
    <row r="5" spans="1:10" ht="15" customHeight="1">
      <c r="B5" s="4" t="s">
        <v>317</v>
      </c>
    </row>
    <row r="6" spans="1:10" ht="2.1" customHeight="1">
      <c r="B6" s="5"/>
      <c r="C6" s="6"/>
      <c r="D6" s="7"/>
      <c r="E6" s="8"/>
      <c r="F6" s="9"/>
      <c r="G6" s="9"/>
      <c r="H6" s="9"/>
      <c r="I6" s="9"/>
      <c r="J6" s="9"/>
    </row>
    <row r="7" spans="1:10" ht="117.95" customHeight="1" thickBot="1">
      <c r="A7" s="10"/>
      <c r="B7" s="11"/>
      <c r="C7" s="12" t="s">
        <v>298</v>
      </c>
      <c r="D7" s="13" t="s">
        <v>299</v>
      </c>
      <c r="E7" s="14" t="s">
        <v>179</v>
      </c>
      <c r="F7" s="14" t="s">
        <v>180</v>
      </c>
      <c r="G7" s="14" t="s">
        <v>181</v>
      </c>
      <c r="H7" s="14" t="s">
        <v>182</v>
      </c>
      <c r="I7" s="14" t="s">
        <v>183</v>
      </c>
      <c r="J7" s="14" t="s">
        <v>103</v>
      </c>
    </row>
    <row r="8" spans="1:10" ht="15.95" customHeight="1" thickTop="1">
      <c r="B8" s="48" t="s">
        <v>300</v>
      </c>
      <c r="C8" s="49"/>
      <c r="D8" s="15">
        <v>12663</v>
      </c>
      <c r="E8" s="16">
        <v>5768</v>
      </c>
      <c r="F8" s="17">
        <v>5405</v>
      </c>
      <c r="G8" s="17">
        <v>986</v>
      </c>
      <c r="H8" s="17">
        <v>279</v>
      </c>
      <c r="I8" s="17">
        <v>88</v>
      </c>
      <c r="J8" s="17">
        <v>137</v>
      </c>
    </row>
    <row r="9" spans="1:10" ht="15.95" customHeight="1">
      <c r="B9" s="50"/>
      <c r="C9" s="51"/>
      <c r="D9" s="18">
        <v>1</v>
      </c>
      <c r="E9" s="32">
        <v>0.45550027639579876</v>
      </c>
      <c r="F9" s="33">
        <v>0.42683408355050145</v>
      </c>
      <c r="G9" s="33">
        <v>7.7864645028824134E-2</v>
      </c>
      <c r="H9" s="33">
        <v>2.2032693674484721E-2</v>
      </c>
      <c r="I9" s="33">
        <v>6.9493800837084419E-3</v>
      </c>
      <c r="J9" s="33">
        <v>1.0818921266682461E-2</v>
      </c>
    </row>
    <row r="10" spans="1:10" ht="15.95" customHeight="1">
      <c r="B10" s="57" t="s">
        <v>491</v>
      </c>
      <c r="C10" s="52" t="s">
        <v>240</v>
      </c>
      <c r="D10" s="34">
        <v>8679</v>
      </c>
      <c r="E10" s="35">
        <v>4117</v>
      </c>
      <c r="F10" s="36">
        <v>3625</v>
      </c>
      <c r="G10" s="36">
        <v>610</v>
      </c>
      <c r="H10" s="36">
        <v>194</v>
      </c>
      <c r="I10" s="36">
        <v>57</v>
      </c>
      <c r="J10" s="36">
        <v>76</v>
      </c>
    </row>
    <row r="11" spans="1:10" ht="15.95" customHeight="1">
      <c r="B11" s="58"/>
      <c r="C11" s="53"/>
      <c r="D11" s="18">
        <v>1</v>
      </c>
      <c r="E11" s="19">
        <v>0.47436340592234127</v>
      </c>
      <c r="F11" s="20">
        <v>0.41767484733264199</v>
      </c>
      <c r="G11" s="20">
        <v>7.0284594999423897E-2</v>
      </c>
      <c r="H11" s="20">
        <v>2.2352805622767601E-2</v>
      </c>
      <c r="I11" s="20">
        <v>6.5675769097822334E-3</v>
      </c>
      <c r="J11" s="20">
        <v>8.7567692130429767E-3</v>
      </c>
    </row>
    <row r="12" spans="1:10" ht="15.95" customHeight="1">
      <c r="B12" s="58"/>
      <c r="C12" s="54" t="s">
        <v>241</v>
      </c>
      <c r="D12" s="21">
        <v>3106</v>
      </c>
      <c r="E12" s="22">
        <v>1549</v>
      </c>
      <c r="F12" s="23">
        <v>1242</v>
      </c>
      <c r="G12" s="23">
        <v>206</v>
      </c>
      <c r="H12" s="23">
        <v>60</v>
      </c>
      <c r="I12" s="23">
        <v>16</v>
      </c>
      <c r="J12" s="23">
        <v>33</v>
      </c>
    </row>
    <row r="13" spans="1:10" ht="15.95" customHeight="1">
      <c r="B13" s="58"/>
      <c r="C13" s="53"/>
      <c r="D13" s="24">
        <v>1</v>
      </c>
      <c r="E13" s="19">
        <v>0.49871216999356083</v>
      </c>
      <c r="F13" s="20">
        <v>0.39987121699935607</v>
      </c>
      <c r="G13" s="20">
        <v>6.6323245331616223E-2</v>
      </c>
      <c r="H13" s="20">
        <v>1.9317450096587252E-2</v>
      </c>
      <c r="I13" s="20">
        <v>5.1513200257566E-3</v>
      </c>
      <c r="J13" s="20">
        <v>1.0624597553122988E-2</v>
      </c>
    </row>
    <row r="14" spans="1:10" ht="15.95" customHeight="1">
      <c r="B14" s="58"/>
      <c r="C14" s="55" t="s">
        <v>242</v>
      </c>
      <c r="D14" s="21">
        <v>1874</v>
      </c>
      <c r="E14" s="22">
        <v>830</v>
      </c>
      <c r="F14" s="23">
        <v>802</v>
      </c>
      <c r="G14" s="23">
        <v>156</v>
      </c>
      <c r="H14" s="23">
        <v>54</v>
      </c>
      <c r="I14" s="23">
        <v>17</v>
      </c>
      <c r="J14" s="23">
        <v>15</v>
      </c>
    </row>
    <row r="15" spans="1:10" ht="15.95" customHeight="1">
      <c r="B15" s="58"/>
      <c r="C15" s="62"/>
      <c r="D15" s="24">
        <v>1</v>
      </c>
      <c r="E15" s="19">
        <v>0.44290288153681961</v>
      </c>
      <c r="F15" s="20">
        <v>0.42796157950907149</v>
      </c>
      <c r="G15" s="20">
        <v>8.3244397011739593E-2</v>
      </c>
      <c r="H15" s="20">
        <v>2.8815368196371399E-2</v>
      </c>
      <c r="I15" s="20">
        <v>9.0715048025613657E-3</v>
      </c>
      <c r="J15" s="20">
        <v>8.0042689434364992E-3</v>
      </c>
    </row>
    <row r="16" spans="1:10" ht="15.95" customHeight="1">
      <c r="B16" s="58"/>
      <c r="C16" s="60" t="s">
        <v>243</v>
      </c>
      <c r="D16" s="21">
        <v>3885</v>
      </c>
      <c r="E16" s="22">
        <v>1656</v>
      </c>
      <c r="F16" s="23">
        <v>1805</v>
      </c>
      <c r="G16" s="23">
        <v>288</v>
      </c>
      <c r="H16" s="23">
        <v>82</v>
      </c>
      <c r="I16" s="23">
        <v>20</v>
      </c>
      <c r="J16" s="23">
        <v>34</v>
      </c>
    </row>
    <row r="17" spans="1:10" ht="15.95" customHeight="1">
      <c r="B17" s="58"/>
      <c r="C17" s="61"/>
      <c r="D17" s="24">
        <v>1</v>
      </c>
      <c r="E17" s="19">
        <v>0.42625482625482625</v>
      </c>
      <c r="F17" s="20">
        <v>0.4646074646074646</v>
      </c>
      <c r="G17" s="20">
        <v>7.4131274131274127E-2</v>
      </c>
      <c r="H17" s="20">
        <v>2.1106821106821105E-2</v>
      </c>
      <c r="I17" s="20">
        <v>5.1480051480051478E-3</v>
      </c>
      <c r="J17" s="20">
        <v>8.7516087516087519E-3</v>
      </c>
    </row>
    <row r="18" spans="1:10" ht="15.95" customHeight="1">
      <c r="B18" s="58"/>
      <c r="C18" s="60" t="s">
        <v>244</v>
      </c>
      <c r="D18" s="21">
        <v>3942</v>
      </c>
      <c r="E18" s="22">
        <v>1653</v>
      </c>
      <c r="F18" s="23">
        <v>1825</v>
      </c>
      <c r="G18" s="23">
        <v>300</v>
      </c>
      <c r="H18" s="23">
        <v>107</v>
      </c>
      <c r="I18" s="23">
        <v>26</v>
      </c>
      <c r="J18" s="23">
        <v>31</v>
      </c>
    </row>
    <row r="19" spans="1:10" ht="15.95" customHeight="1">
      <c r="B19" s="58"/>
      <c r="C19" s="61"/>
      <c r="D19" s="24">
        <v>1</v>
      </c>
      <c r="E19" s="19">
        <v>0.4193302891933029</v>
      </c>
      <c r="F19" s="20">
        <v>0.46296296296296297</v>
      </c>
      <c r="G19" s="20">
        <v>7.6103500761035003E-2</v>
      </c>
      <c r="H19" s="20">
        <v>2.7143581938102485E-2</v>
      </c>
      <c r="I19" s="20">
        <v>6.5956367326230336E-3</v>
      </c>
      <c r="J19" s="20">
        <v>7.864028411973617E-3</v>
      </c>
    </row>
    <row r="20" spans="1:10" ht="15.95" customHeight="1">
      <c r="B20" s="58"/>
      <c r="C20" s="60" t="s">
        <v>245</v>
      </c>
      <c r="D20" s="21">
        <v>4288</v>
      </c>
      <c r="E20" s="22">
        <v>1820</v>
      </c>
      <c r="F20" s="23">
        <v>1986</v>
      </c>
      <c r="G20" s="23">
        <v>315</v>
      </c>
      <c r="H20" s="23">
        <v>94</v>
      </c>
      <c r="I20" s="23">
        <v>32</v>
      </c>
      <c r="J20" s="23">
        <v>41</v>
      </c>
    </row>
    <row r="21" spans="1:10" ht="15.95" customHeight="1">
      <c r="B21" s="58"/>
      <c r="C21" s="63"/>
      <c r="D21" s="18">
        <v>1</v>
      </c>
      <c r="E21" s="32">
        <v>0.42444029850746268</v>
      </c>
      <c r="F21" s="33">
        <v>0.46315298507462688</v>
      </c>
      <c r="G21" s="33">
        <v>7.3460820895522388E-2</v>
      </c>
      <c r="H21" s="33">
        <v>2.1921641791044777E-2</v>
      </c>
      <c r="I21" s="33">
        <v>7.462686567164179E-3</v>
      </c>
      <c r="J21" s="33">
        <v>9.5615671641791043E-3</v>
      </c>
    </row>
    <row r="22" spans="1:10" ht="15.95" customHeight="1">
      <c r="A22" s="38"/>
      <c r="B22" s="41"/>
      <c r="C22" s="47"/>
      <c r="D22" s="42"/>
      <c r="E22" s="42"/>
      <c r="F22" s="42"/>
      <c r="G22" s="42"/>
      <c r="H22" s="42"/>
      <c r="I22" s="42"/>
      <c r="J22" s="42"/>
    </row>
    <row r="23" spans="1:10" ht="15.95" hidden="1" customHeight="1">
      <c r="A23" s="38"/>
      <c r="B23" s="43"/>
      <c r="C23" s="46"/>
      <c r="D23" s="44"/>
      <c r="E23" s="44"/>
      <c r="F23" s="44"/>
      <c r="G23" s="44"/>
      <c r="H23" s="44"/>
      <c r="I23" s="44"/>
      <c r="J23" s="44"/>
    </row>
    <row r="24" spans="1:10" ht="15.95" hidden="1" customHeight="1">
      <c r="A24" s="38"/>
      <c r="B24" s="43"/>
      <c r="C24" s="46"/>
      <c r="D24" s="45"/>
      <c r="E24" s="45"/>
      <c r="F24" s="45"/>
      <c r="G24" s="45"/>
      <c r="H24" s="45"/>
      <c r="I24" s="45"/>
      <c r="J24" s="45"/>
    </row>
    <row r="25" spans="1:10" ht="15.95" hidden="1" customHeight="1">
      <c r="A25" s="38"/>
      <c r="B25" s="43"/>
      <c r="C25" s="46"/>
      <c r="D25" s="44"/>
      <c r="E25" s="44"/>
      <c r="F25" s="44"/>
      <c r="G25" s="44"/>
      <c r="H25" s="44"/>
      <c r="I25" s="44"/>
      <c r="J25" s="44"/>
    </row>
    <row r="26" spans="1:10" ht="15.95" hidden="1" customHeight="1">
      <c r="A26" s="38"/>
      <c r="B26" s="43"/>
      <c r="C26" s="46"/>
      <c r="D26" s="45"/>
      <c r="E26" s="45"/>
      <c r="F26" s="45"/>
      <c r="G26" s="45"/>
      <c r="H26" s="45"/>
      <c r="I26" s="45"/>
      <c r="J26" s="45"/>
    </row>
    <row r="27" spans="1:10" ht="15.95" hidden="1" customHeight="1">
      <c r="A27" s="38"/>
      <c r="B27" s="43"/>
      <c r="C27" s="46"/>
      <c r="D27" s="44"/>
      <c r="E27" s="44"/>
      <c r="F27" s="44"/>
      <c r="G27" s="44"/>
      <c r="H27" s="44"/>
      <c r="I27" s="44"/>
      <c r="J27" s="44"/>
    </row>
    <row r="28" spans="1:10" ht="15.95" hidden="1" customHeight="1">
      <c r="A28" s="38"/>
      <c r="B28" s="43"/>
      <c r="C28" s="46"/>
      <c r="D28" s="45"/>
      <c r="E28" s="45"/>
      <c r="F28" s="45"/>
      <c r="G28" s="45"/>
      <c r="H28" s="45"/>
      <c r="I28" s="45"/>
      <c r="J28" s="45"/>
    </row>
    <row r="29" spans="1:10" ht="15.95" hidden="1" customHeight="1">
      <c r="A29" s="38"/>
      <c r="B29" s="43"/>
      <c r="C29" s="46"/>
      <c r="D29" s="44"/>
      <c r="E29" s="44"/>
      <c r="F29" s="44"/>
      <c r="G29" s="44"/>
      <c r="H29" s="44"/>
      <c r="I29" s="44"/>
      <c r="J29" s="44"/>
    </row>
    <row r="30" spans="1:10" ht="15.95" hidden="1" customHeight="1">
      <c r="A30" s="38"/>
      <c r="B30" s="43"/>
      <c r="C30" s="46"/>
      <c r="D30" s="45"/>
      <c r="E30" s="45"/>
      <c r="F30" s="45"/>
      <c r="G30" s="45"/>
      <c r="H30" s="45"/>
      <c r="I30" s="45"/>
      <c r="J30" s="45"/>
    </row>
    <row r="31" spans="1:10" ht="15.95" hidden="1" customHeight="1">
      <c r="A31" s="38"/>
      <c r="B31" s="43"/>
      <c r="C31" s="46"/>
      <c r="D31" s="44"/>
      <c r="E31" s="44"/>
      <c r="F31" s="44"/>
      <c r="G31" s="44"/>
      <c r="H31" s="44"/>
      <c r="I31" s="44"/>
      <c r="J31" s="44"/>
    </row>
    <row r="32" spans="1:10" ht="15.95" hidden="1" customHeight="1">
      <c r="A32" s="38"/>
      <c r="B32" s="43"/>
      <c r="C32" s="46"/>
      <c r="D32" s="45"/>
      <c r="E32" s="45"/>
      <c r="F32" s="45"/>
      <c r="G32" s="45"/>
      <c r="H32" s="45"/>
      <c r="I32" s="45"/>
      <c r="J32" s="45"/>
    </row>
    <row r="33" spans="1:10" ht="15.95" hidden="1" customHeight="1">
      <c r="A33" s="38"/>
      <c r="B33" s="43"/>
      <c r="C33" s="46"/>
      <c r="D33" s="44"/>
      <c r="E33" s="44"/>
      <c r="F33" s="44"/>
      <c r="G33" s="44"/>
      <c r="H33" s="44"/>
      <c r="I33" s="44"/>
      <c r="J33" s="44"/>
    </row>
    <row r="34" spans="1:10" ht="15.95" hidden="1" customHeight="1">
      <c r="A34" s="38"/>
      <c r="B34" s="43"/>
      <c r="C34" s="46"/>
      <c r="D34" s="45"/>
      <c r="E34" s="45"/>
      <c r="F34" s="45"/>
      <c r="G34" s="45"/>
      <c r="H34" s="45"/>
      <c r="I34" s="45"/>
      <c r="J34" s="45"/>
    </row>
    <row r="35" spans="1:10" ht="15.95" hidden="1" customHeight="1">
      <c r="A35" s="38"/>
      <c r="B35" s="43"/>
      <c r="C35" s="46"/>
      <c r="D35" s="44"/>
      <c r="E35" s="44"/>
      <c r="F35" s="44"/>
      <c r="G35" s="44"/>
      <c r="H35" s="44"/>
      <c r="I35" s="44"/>
      <c r="J35" s="44"/>
    </row>
    <row r="36" spans="1:10" ht="15.95" hidden="1" customHeight="1">
      <c r="A36" s="38"/>
      <c r="B36" s="43"/>
      <c r="C36" s="46"/>
      <c r="D36" s="45"/>
      <c r="E36" s="45"/>
      <c r="F36" s="45"/>
      <c r="G36" s="45"/>
      <c r="H36" s="45"/>
      <c r="I36" s="45"/>
      <c r="J36" s="45"/>
    </row>
    <row r="37" spans="1:10" ht="15.95" hidden="1" customHeight="1">
      <c r="A37" s="38"/>
      <c r="B37" s="43"/>
      <c r="C37" s="46"/>
      <c r="D37" s="44"/>
      <c r="E37" s="44"/>
      <c r="F37" s="44"/>
      <c r="G37" s="44"/>
      <c r="H37" s="44"/>
      <c r="I37" s="44"/>
      <c r="J37" s="44"/>
    </row>
    <row r="38" spans="1:10" ht="15.95" hidden="1" customHeight="1">
      <c r="A38" s="38"/>
      <c r="B38" s="43"/>
      <c r="C38" s="46"/>
      <c r="D38" s="45"/>
      <c r="E38" s="45"/>
      <c r="F38" s="45"/>
      <c r="G38" s="45"/>
      <c r="H38" s="45"/>
      <c r="I38" s="45"/>
      <c r="J38" s="45"/>
    </row>
    <row r="39" spans="1:10" ht="15.95" hidden="1" customHeight="1">
      <c r="A39" s="38"/>
      <c r="B39" s="43"/>
      <c r="C39" s="46"/>
      <c r="D39" s="44"/>
      <c r="E39" s="44"/>
      <c r="F39" s="44"/>
      <c r="G39" s="44"/>
      <c r="H39" s="44"/>
      <c r="I39" s="44"/>
      <c r="J39" s="44"/>
    </row>
    <row r="40" spans="1:10" ht="15.95" hidden="1" customHeight="1">
      <c r="A40" s="38"/>
      <c r="B40" s="43"/>
      <c r="C40" s="46"/>
      <c r="D40" s="45"/>
      <c r="E40" s="45"/>
      <c r="F40" s="45"/>
      <c r="G40" s="45"/>
      <c r="H40" s="45"/>
      <c r="I40" s="45"/>
      <c r="J40" s="45"/>
    </row>
    <row r="41" spans="1:10" ht="15.95" hidden="1" customHeight="1">
      <c r="A41" s="38"/>
      <c r="B41" s="43"/>
      <c r="C41" s="46"/>
      <c r="D41" s="44"/>
      <c r="E41" s="44"/>
      <c r="F41" s="44"/>
      <c r="G41" s="44"/>
      <c r="H41" s="44"/>
      <c r="I41" s="44"/>
      <c r="J41" s="44"/>
    </row>
    <row r="42" spans="1:10" ht="15.95" hidden="1" customHeight="1">
      <c r="A42" s="38"/>
      <c r="B42" s="43"/>
      <c r="C42" s="46"/>
      <c r="D42" s="45"/>
      <c r="E42" s="45"/>
      <c r="F42" s="45"/>
      <c r="G42" s="45"/>
      <c r="H42" s="45"/>
      <c r="I42" s="45"/>
      <c r="J42" s="45"/>
    </row>
    <row r="43" spans="1:10" ht="15.95" hidden="1" customHeight="1">
      <c r="A43" s="38"/>
      <c r="B43" s="43"/>
      <c r="C43" s="46"/>
      <c r="D43" s="44"/>
      <c r="E43" s="44"/>
      <c r="F43" s="44"/>
      <c r="G43" s="44"/>
      <c r="H43" s="44"/>
      <c r="I43" s="44"/>
      <c r="J43" s="44"/>
    </row>
    <row r="44" spans="1:10" ht="15.95" hidden="1" customHeight="1">
      <c r="A44" s="38"/>
      <c r="B44" s="43"/>
      <c r="C44" s="46"/>
      <c r="D44" s="45"/>
      <c r="E44" s="45"/>
      <c r="F44" s="45"/>
      <c r="G44" s="45"/>
      <c r="H44" s="45"/>
      <c r="I44" s="45"/>
      <c r="J44" s="45"/>
    </row>
    <row r="45" spans="1:10" ht="15.95" hidden="1" customHeight="1">
      <c r="A45" s="38"/>
      <c r="B45" s="43"/>
      <c r="C45" s="46"/>
      <c r="D45" s="44"/>
      <c r="E45" s="44"/>
      <c r="F45" s="44"/>
      <c r="G45" s="44"/>
      <c r="H45" s="44"/>
      <c r="I45" s="44"/>
      <c r="J45" s="44"/>
    </row>
    <row r="46" spans="1:10" ht="15.95" hidden="1" customHeight="1">
      <c r="A46" s="38"/>
      <c r="B46" s="43"/>
      <c r="C46" s="46"/>
      <c r="D46" s="45"/>
      <c r="E46" s="45"/>
      <c r="F46" s="45"/>
      <c r="G46" s="45"/>
      <c r="H46" s="45"/>
      <c r="I46" s="45"/>
      <c r="J46" s="45"/>
    </row>
    <row r="47" spans="1:10" ht="15.95" hidden="1" customHeight="1">
      <c r="A47" s="38"/>
      <c r="B47" s="43"/>
      <c r="C47" s="46"/>
      <c r="D47" s="44"/>
      <c r="E47" s="44"/>
      <c r="F47" s="44"/>
      <c r="G47" s="44"/>
      <c r="H47" s="44"/>
      <c r="I47" s="44"/>
      <c r="J47" s="44"/>
    </row>
    <row r="48" spans="1:10" ht="15.95" hidden="1" customHeight="1">
      <c r="A48" s="38"/>
      <c r="B48" s="43"/>
      <c r="C48" s="46"/>
      <c r="D48" s="45"/>
      <c r="E48" s="45"/>
      <c r="F48" s="45"/>
      <c r="G48" s="45"/>
      <c r="H48" s="45"/>
      <c r="I48" s="45"/>
      <c r="J48" s="45"/>
    </row>
    <row r="49" spans="1:10" ht="15.95" hidden="1" customHeight="1">
      <c r="A49" s="38"/>
      <c r="B49" s="43"/>
      <c r="C49" s="46"/>
      <c r="D49" s="44"/>
      <c r="E49" s="44"/>
      <c r="F49" s="44"/>
      <c r="G49" s="44"/>
      <c r="H49" s="44"/>
      <c r="I49" s="44"/>
      <c r="J49" s="44"/>
    </row>
    <row r="50" spans="1:10" ht="15.95" hidden="1" customHeight="1">
      <c r="A50" s="38"/>
      <c r="B50" s="43"/>
      <c r="C50" s="46"/>
      <c r="D50" s="45"/>
      <c r="E50" s="45"/>
      <c r="F50" s="45"/>
      <c r="G50" s="45"/>
      <c r="H50" s="45"/>
      <c r="I50" s="45"/>
      <c r="J50" s="45"/>
    </row>
    <row r="51" spans="1:10" ht="15.95" hidden="1" customHeight="1">
      <c r="A51" s="38"/>
      <c r="B51" s="43"/>
      <c r="C51" s="46"/>
      <c r="D51" s="44"/>
      <c r="E51" s="44"/>
      <c r="F51" s="44"/>
      <c r="G51" s="44"/>
      <c r="H51" s="44"/>
      <c r="I51" s="44"/>
      <c r="J51" s="44"/>
    </row>
    <row r="52" spans="1:10" ht="15.95" hidden="1" customHeight="1">
      <c r="A52" s="38"/>
      <c r="B52" s="43"/>
      <c r="C52" s="46"/>
      <c r="D52" s="45"/>
      <c r="E52" s="45"/>
      <c r="F52" s="45"/>
      <c r="G52" s="45"/>
      <c r="H52" s="45"/>
      <c r="I52" s="45"/>
      <c r="J52" s="45"/>
    </row>
    <row r="53" spans="1:10" ht="15.95" hidden="1" customHeight="1">
      <c r="A53" s="38"/>
      <c r="B53" s="43"/>
      <c r="C53" s="46"/>
      <c r="D53" s="44"/>
      <c r="E53" s="44"/>
      <c r="F53" s="44"/>
      <c r="G53" s="44"/>
      <c r="H53" s="44"/>
      <c r="I53" s="44"/>
      <c r="J53" s="44"/>
    </row>
    <row r="54" spans="1:10" ht="15.95" hidden="1" customHeight="1">
      <c r="A54" s="38"/>
      <c r="B54" s="43"/>
      <c r="C54" s="46"/>
      <c r="D54" s="45"/>
      <c r="E54" s="45"/>
      <c r="F54" s="45"/>
      <c r="G54" s="45"/>
      <c r="H54" s="45"/>
      <c r="I54" s="45"/>
      <c r="J54" s="45"/>
    </row>
    <row r="55" spans="1:10" ht="15.95" hidden="1" customHeight="1">
      <c r="A55" s="38"/>
      <c r="B55" s="43"/>
      <c r="C55" s="46"/>
      <c r="D55" s="44"/>
      <c r="E55" s="44"/>
      <c r="F55" s="44"/>
      <c r="G55" s="44"/>
      <c r="H55" s="44"/>
      <c r="I55" s="44"/>
      <c r="J55" s="44"/>
    </row>
    <row r="56" spans="1:10" ht="15.95" hidden="1" customHeight="1">
      <c r="A56" s="38"/>
      <c r="B56" s="43"/>
      <c r="C56" s="46"/>
      <c r="D56" s="45"/>
      <c r="E56" s="45"/>
      <c r="F56" s="45"/>
      <c r="G56" s="45"/>
      <c r="H56" s="45"/>
      <c r="I56" s="45"/>
      <c r="J56" s="45"/>
    </row>
    <row r="57" spans="1:10" ht="15.95" hidden="1" customHeight="1">
      <c r="A57" s="38"/>
      <c r="B57" s="43"/>
      <c r="C57" s="46"/>
      <c r="D57" s="44"/>
      <c r="E57" s="44"/>
      <c r="F57" s="44"/>
      <c r="G57" s="44"/>
      <c r="H57" s="44"/>
      <c r="I57" s="44"/>
      <c r="J57" s="44"/>
    </row>
    <row r="58" spans="1:10" ht="15.95" hidden="1" customHeight="1">
      <c r="A58" s="38"/>
      <c r="B58" s="43"/>
      <c r="C58" s="46"/>
      <c r="D58" s="45"/>
      <c r="E58" s="45"/>
      <c r="F58" s="45"/>
      <c r="G58" s="45"/>
      <c r="H58" s="45"/>
      <c r="I58" s="45"/>
      <c r="J58" s="45"/>
    </row>
    <row r="59" spans="1:10" ht="15.95" hidden="1" customHeight="1">
      <c r="A59" s="38"/>
      <c r="B59" s="43"/>
      <c r="C59" s="46"/>
      <c r="D59" s="44"/>
      <c r="E59" s="44"/>
      <c r="F59" s="44"/>
      <c r="G59" s="44"/>
      <c r="H59" s="44"/>
      <c r="I59" s="44"/>
      <c r="J59" s="44"/>
    </row>
    <row r="60" spans="1:10" ht="15.95" hidden="1" customHeight="1">
      <c r="A60" s="38"/>
      <c r="B60" s="43"/>
      <c r="C60" s="46"/>
      <c r="D60" s="45"/>
      <c r="E60" s="45"/>
      <c r="F60" s="45"/>
      <c r="G60" s="45"/>
      <c r="H60" s="45"/>
      <c r="I60" s="45"/>
      <c r="J60" s="45"/>
    </row>
    <row r="61" spans="1:10" ht="15.95" hidden="1" customHeight="1">
      <c r="A61" s="38"/>
      <c r="B61" s="43"/>
      <c r="C61" s="46"/>
      <c r="D61" s="44"/>
      <c r="E61" s="44"/>
      <c r="F61" s="44"/>
      <c r="G61" s="44"/>
      <c r="H61" s="44"/>
      <c r="I61" s="44"/>
      <c r="J61" s="44"/>
    </row>
    <row r="62" spans="1:10" ht="15.95" hidden="1" customHeight="1">
      <c r="A62" s="38"/>
      <c r="B62" s="43"/>
      <c r="C62" s="46"/>
      <c r="D62" s="45"/>
      <c r="E62" s="45"/>
      <c r="F62" s="45"/>
      <c r="G62" s="45"/>
      <c r="H62" s="45"/>
      <c r="I62" s="45"/>
      <c r="J62" s="45"/>
    </row>
    <row r="63" spans="1:10" ht="15.95" hidden="1" customHeight="1">
      <c r="A63" s="38"/>
      <c r="B63" s="43"/>
      <c r="C63" s="46"/>
      <c r="D63" s="44"/>
      <c r="E63" s="44"/>
      <c r="F63" s="44"/>
      <c r="G63" s="44"/>
      <c r="H63" s="44"/>
      <c r="I63" s="44"/>
      <c r="J63" s="44"/>
    </row>
    <row r="64" spans="1:10" ht="15.95" hidden="1" customHeight="1">
      <c r="A64" s="38"/>
      <c r="B64" s="43"/>
      <c r="C64" s="46"/>
      <c r="D64" s="45"/>
      <c r="E64" s="45"/>
      <c r="F64" s="45"/>
      <c r="G64" s="45"/>
      <c r="H64" s="45"/>
      <c r="I64" s="45"/>
      <c r="J64" s="45"/>
    </row>
    <row r="65" spans="1:10" ht="15.95" hidden="1" customHeight="1">
      <c r="A65" s="38"/>
      <c r="B65" s="43"/>
      <c r="C65" s="46"/>
      <c r="D65" s="44"/>
      <c r="E65" s="44"/>
      <c r="F65" s="44"/>
      <c r="G65" s="44"/>
      <c r="H65" s="44"/>
      <c r="I65" s="44"/>
      <c r="J65" s="44"/>
    </row>
    <row r="66" spans="1:10" ht="15.95" hidden="1" customHeight="1">
      <c r="A66" s="38"/>
      <c r="B66" s="43"/>
      <c r="C66" s="46"/>
      <c r="D66" s="45"/>
      <c r="E66" s="45"/>
      <c r="F66" s="45"/>
      <c r="G66" s="45"/>
      <c r="H66" s="45"/>
      <c r="I66" s="45"/>
      <c r="J66" s="45"/>
    </row>
    <row r="67" spans="1:10" ht="15.95" hidden="1" customHeight="1">
      <c r="A67" s="38"/>
      <c r="B67" s="43"/>
      <c r="C67" s="46"/>
      <c r="D67" s="44"/>
      <c r="E67" s="44"/>
      <c r="F67" s="44"/>
      <c r="G67" s="44"/>
      <c r="H67" s="44"/>
      <c r="I67" s="44"/>
      <c r="J67" s="44"/>
    </row>
    <row r="68" spans="1:10" ht="15.95" hidden="1" customHeight="1">
      <c r="A68" s="38"/>
      <c r="B68" s="43"/>
      <c r="C68" s="46"/>
      <c r="D68" s="45"/>
      <c r="E68" s="45"/>
      <c r="F68" s="45"/>
      <c r="G68" s="45"/>
      <c r="H68" s="45"/>
      <c r="I68" s="45"/>
      <c r="J68" s="45"/>
    </row>
    <row r="69" spans="1:10" ht="15.95" hidden="1" customHeight="1">
      <c r="A69" s="38"/>
      <c r="B69" s="43"/>
      <c r="C69" s="46"/>
      <c r="D69" s="44"/>
      <c r="E69" s="44"/>
      <c r="F69" s="44"/>
      <c r="G69" s="44"/>
      <c r="H69" s="44"/>
      <c r="I69" s="44"/>
      <c r="J69" s="44"/>
    </row>
    <row r="70" spans="1:10" ht="15.95" hidden="1" customHeight="1">
      <c r="A70" s="38"/>
      <c r="B70" s="43"/>
      <c r="C70" s="46"/>
      <c r="D70" s="45"/>
      <c r="E70" s="45"/>
      <c r="F70" s="45"/>
      <c r="G70" s="45"/>
      <c r="H70" s="45"/>
      <c r="I70" s="45"/>
      <c r="J70" s="45"/>
    </row>
    <row r="71" spans="1:10" ht="15.95" hidden="1" customHeight="1">
      <c r="A71" s="38"/>
      <c r="B71" s="43"/>
      <c r="C71" s="46"/>
      <c r="D71" s="44"/>
      <c r="E71" s="44"/>
      <c r="F71" s="44"/>
      <c r="G71" s="44"/>
      <c r="H71" s="44"/>
      <c r="I71" s="44"/>
      <c r="J71" s="44"/>
    </row>
    <row r="72" spans="1:10" ht="15.95" hidden="1" customHeight="1">
      <c r="A72" s="38"/>
      <c r="B72" s="43"/>
      <c r="C72" s="46"/>
      <c r="D72" s="45"/>
      <c r="E72" s="45"/>
      <c r="F72" s="45"/>
      <c r="G72" s="45"/>
      <c r="H72" s="45"/>
      <c r="I72" s="45"/>
      <c r="J72" s="45"/>
    </row>
    <row r="73" spans="1:10" ht="15.95" hidden="1" customHeight="1">
      <c r="A73" s="38"/>
      <c r="B73" s="43"/>
      <c r="C73" s="46"/>
      <c r="D73" s="44"/>
      <c r="E73" s="44"/>
      <c r="F73" s="44"/>
      <c r="G73" s="44"/>
      <c r="H73" s="44"/>
      <c r="I73" s="44"/>
      <c r="J73" s="44"/>
    </row>
    <row r="74" spans="1:10" ht="15.95" hidden="1" customHeight="1">
      <c r="A74" s="38"/>
      <c r="B74" s="43"/>
      <c r="C74" s="46"/>
      <c r="D74" s="45"/>
      <c r="E74" s="45"/>
      <c r="F74" s="45"/>
      <c r="G74" s="45"/>
      <c r="H74" s="45"/>
      <c r="I74" s="45"/>
      <c r="J74" s="45"/>
    </row>
    <row r="75" spans="1:10" ht="15.95" hidden="1" customHeight="1">
      <c r="A75" s="38"/>
      <c r="B75" s="43"/>
      <c r="C75" s="46"/>
      <c r="D75" s="44"/>
      <c r="E75" s="44"/>
      <c r="F75" s="44"/>
      <c r="G75" s="44"/>
      <c r="H75" s="44"/>
      <c r="I75" s="44"/>
      <c r="J75" s="44"/>
    </row>
    <row r="76" spans="1:10" ht="15.95" hidden="1" customHeight="1">
      <c r="A76" s="38"/>
      <c r="B76" s="43"/>
      <c r="C76" s="46"/>
      <c r="D76" s="45"/>
      <c r="E76" s="45"/>
      <c r="F76" s="45"/>
      <c r="G76" s="45"/>
      <c r="H76" s="45"/>
      <c r="I76" s="45"/>
      <c r="J76" s="45"/>
    </row>
    <row r="77" spans="1:10" ht="15.95" hidden="1" customHeight="1">
      <c r="A77" s="38"/>
      <c r="B77" s="43"/>
      <c r="C77" s="46"/>
      <c r="D77" s="44"/>
      <c r="E77" s="44"/>
      <c r="F77" s="44"/>
      <c r="G77" s="44"/>
      <c r="H77" s="44"/>
      <c r="I77" s="44"/>
      <c r="J77" s="44"/>
    </row>
    <row r="78" spans="1:10" ht="15.95" hidden="1" customHeight="1">
      <c r="A78" s="38"/>
      <c r="B78" s="43"/>
      <c r="C78" s="46"/>
      <c r="D78" s="45"/>
      <c r="E78" s="45"/>
      <c r="F78" s="45"/>
      <c r="G78" s="45"/>
      <c r="H78" s="45"/>
      <c r="I78" s="45"/>
      <c r="J78" s="45"/>
    </row>
    <row r="79" spans="1:10" ht="15.95" hidden="1" customHeight="1">
      <c r="A79" s="38"/>
      <c r="B79" s="43"/>
      <c r="C79" s="46"/>
      <c r="D79" s="44"/>
      <c r="E79" s="44"/>
      <c r="F79" s="44"/>
      <c r="G79" s="44"/>
      <c r="H79" s="44"/>
      <c r="I79" s="44"/>
      <c r="J79" s="44"/>
    </row>
    <row r="80" spans="1:10" ht="15.95" hidden="1" customHeight="1">
      <c r="A80" s="38"/>
      <c r="B80" s="43"/>
      <c r="C80" s="46"/>
      <c r="D80" s="45"/>
      <c r="E80" s="45"/>
      <c r="F80" s="45"/>
      <c r="G80" s="45"/>
      <c r="H80" s="45"/>
      <c r="I80" s="45"/>
      <c r="J80" s="45"/>
    </row>
    <row r="81" spans="1:10" ht="15.95" hidden="1" customHeight="1">
      <c r="A81" s="38"/>
      <c r="B81" s="43"/>
      <c r="C81" s="46"/>
      <c r="D81" s="44"/>
      <c r="E81" s="44"/>
      <c r="F81" s="44"/>
      <c r="G81" s="44"/>
      <c r="H81" s="44"/>
      <c r="I81" s="44"/>
      <c r="J81" s="44"/>
    </row>
    <row r="82" spans="1:10" ht="15.95" hidden="1" customHeight="1">
      <c r="A82" s="38"/>
      <c r="B82" s="43"/>
      <c r="C82" s="46"/>
      <c r="D82" s="45"/>
      <c r="E82" s="45"/>
      <c r="F82" s="45"/>
      <c r="G82" s="45"/>
      <c r="H82" s="45"/>
      <c r="I82" s="45"/>
      <c r="J82" s="45"/>
    </row>
    <row r="83" spans="1:10" ht="15.95" hidden="1" customHeight="1">
      <c r="A83" s="38"/>
      <c r="B83" s="43"/>
      <c r="C83" s="46"/>
      <c r="D83" s="44"/>
      <c r="E83" s="44"/>
      <c r="F83" s="44"/>
      <c r="G83" s="44"/>
      <c r="H83" s="44"/>
      <c r="I83" s="44"/>
      <c r="J83" s="44"/>
    </row>
    <row r="84" spans="1:10" ht="15.95" hidden="1" customHeight="1">
      <c r="A84" s="38"/>
      <c r="B84" s="43"/>
      <c r="C84" s="46"/>
      <c r="D84" s="45"/>
      <c r="E84" s="45"/>
      <c r="F84" s="45"/>
      <c r="G84" s="45"/>
      <c r="H84" s="45"/>
      <c r="I84" s="45"/>
      <c r="J84" s="45"/>
    </row>
    <row r="85" spans="1:10" ht="15.95" hidden="1" customHeight="1">
      <c r="A85" s="38"/>
      <c r="B85" s="43"/>
      <c r="C85" s="46"/>
      <c r="D85" s="44"/>
      <c r="E85" s="44"/>
      <c r="F85" s="44"/>
      <c r="G85" s="44"/>
      <c r="H85" s="44"/>
      <c r="I85" s="44"/>
      <c r="J85" s="44"/>
    </row>
    <row r="86" spans="1:10" ht="15.95" hidden="1" customHeight="1">
      <c r="A86" s="38"/>
      <c r="B86" s="43"/>
      <c r="C86" s="46"/>
      <c r="D86" s="45"/>
      <c r="E86" s="45"/>
      <c r="F86" s="45"/>
      <c r="G86" s="45"/>
      <c r="H86" s="45"/>
      <c r="I86" s="45"/>
      <c r="J86" s="45"/>
    </row>
    <row r="87" spans="1:10" ht="15.95" hidden="1" customHeight="1">
      <c r="A87" s="38"/>
      <c r="B87" s="43"/>
      <c r="C87" s="46"/>
      <c r="D87" s="44"/>
      <c r="E87" s="44"/>
      <c r="F87" s="44"/>
      <c r="G87" s="44"/>
      <c r="H87" s="44"/>
      <c r="I87" s="44"/>
      <c r="J87" s="44"/>
    </row>
    <row r="88" spans="1:10" ht="15.95" hidden="1" customHeight="1">
      <c r="A88" s="38"/>
      <c r="B88" s="43"/>
      <c r="C88" s="46"/>
      <c r="D88" s="45"/>
      <c r="E88" s="45"/>
      <c r="F88" s="45"/>
      <c r="G88" s="45"/>
      <c r="H88" s="45"/>
      <c r="I88" s="45"/>
      <c r="J88" s="45"/>
    </row>
    <row r="89" spans="1:10" ht="15.95" hidden="1" customHeight="1">
      <c r="A89" s="38"/>
      <c r="B89" s="43"/>
      <c r="C89" s="46"/>
      <c r="D89" s="44"/>
      <c r="E89" s="44"/>
      <c r="F89" s="44"/>
      <c r="G89" s="44"/>
      <c r="H89" s="44"/>
      <c r="I89" s="44"/>
      <c r="J89" s="44"/>
    </row>
    <row r="90" spans="1:10" ht="15.95" hidden="1" customHeight="1">
      <c r="A90" s="38"/>
      <c r="B90" s="43"/>
      <c r="C90" s="46"/>
      <c r="D90" s="45"/>
      <c r="E90" s="45"/>
      <c r="F90" s="45"/>
      <c r="G90" s="45"/>
      <c r="H90" s="45"/>
      <c r="I90" s="45"/>
      <c r="J90" s="45"/>
    </row>
    <row r="91" spans="1:10" ht="15.95" hidden="1" customHeight="1">
      <c r="A91" s="38"/>
      <c r="B91" s="43"/>
      <c r="C91" s="46"/>
      <c r="D91" s="44"/>
      <c r="E91" s="44"/>
      <c r="F91" s="44"/>
      <c r="G91" s="44"/>
      <c r="H91" s="44"/>
      <c r="I91" s="44"/>
      <c r="J91" s="44"/>
    </row>
    <row r="92" spans="1:10" ht="15.95" hidden="1" customHeight="1">
      <c r="A92" s="38"/>
      <c r="B92" s="43"/>
      <c r="C92" s="46"/>
      <c r="D92" s="45"/>
      <c r="E92" s="45"/>
      <c r="F92" s="45"/>
      <c r="G92" s="45"/>
      <c r="H92" s="45"/>
      <c r="I92" s="45"/>
      <c r="J92" s="45"/>
    </row>
    <row r="93" spans="1:10" ht="15.95" hidden="1" customHeight="1">
      <c r="A93" s="38"/>
      <c r="B93" s="43"/>
      <c r="C93" s="46"/>
      <c r="D93" s="44"/>
      <c r="E93" s="44"/>
      <c r="F93" s="44"/>
      <c r="G93" s="44"/>
      <c r="H93" s="44"/>
      <c r="I93" s="44"/>
      <c r="J93" s="44"/>
    </row>
    <row r="94" spans="1:10" ht="15.95" hidden="1" customHeight="1">
      <c r="A94" s="38"/>
      <c r="B94" s="43"/>
      <c r="C94" s="46"/>
      <c r="D94" s="45"/>
      <c r="E94" s="45"/>
      <c r="F94" s="45"/>
      <c r="G94" s="45"/>
      <c r="H94" s="45"/>
      <c r="I94" s="45"/>
      <c r="J94" s="45"/>
    </row>
    <row r="95" spans="1:10" ht="15.95" hidden="1" customHeight="1">
      <c r="A95" s="38"/>
      <c r="B95" s="43"/>
      <c r="C95" s="46"/>
      <c r="D95" s="44"/>
      <c r="E95" s="44"/>
      <c r="F95" s="44"/>
      <c r="G95" s="44"/>
      <c r="H95" s="44"/>
      <c r="I95" s="44"/>
      <c r="J95" s="44"/>
    </row>
    <row r="96" spans="1:10" ht="15.95" hidden="1" customHeight="1">
      <c r="A96" s="38"/>
      <c r="B96" s="43"/>
      <c r="C96" s="46"/>
      <c r="D96" s="45"/>
      <c r="E96" s="45"/>
      <c r="F96" s="45"/>
      <c r="G96" s="45"/>
      <c r="H96" s="45"/>
      <c r="I96" s="45"/>
      <c r="J96" s="45"/>
    </row>
    <row r="97" spans="1:10" ht="15.95" hidden="1" customHeight="1">
      <c r="A97" s="38"/>
      <c r="B97" s="43"/>
      <c r="C97" s="46"/>
      <c r="D97" s="44"/>
      <c r="E97" s="44"/>
      <c r="F97" s="44"/>
      <c r="G97" s="44"/>
      <c r="H97" s="44"/>
      <c r="I97" s="44"/>
      <c r="J97" s="44"/>
    </row>
    <row r="98" spans="1:10" ht="15.95" hidden="1" customHeight="1">
      <c r="A98" s="38"/>
      <c r="B98" s="43"/>
      <c r="C98" s="46"/>
      <c r="D98" s="45"/>
      <c r="E98" s="45"/>
      <c r="F98" s="45"/>
      <c r="G98" s="45"/>
      <c r="H98" s="45"/>
      <c r="I98" s="45"/>
      <c r="J98" s="45"/>
    </row>
    <row r="99" spans="1:10" ht="15.95" hidden="1" customHeight="1">
      <c r="A99" s="38"/>
      <c r="B99" s="43"/>
      <c r="C99" s="46"/>
      <c r="D99" s="44"/>
      <c r="E99" s="44"/>
      <c r="F99" s="44"/>
      <c r="G99" s="44"/>
      <c r="H99" s="44"/>
      <c r="I99" s="44"/>
      <c r="J99" s="44"/>
    </row>
    <row r="100" spans="1:10" ht="15.95" hidden="1" customHeight="1">
      <c r="A100" s="38"/>
      <c r="B100" s="43"/>
      <c r="C100" s="46"/>
      <c r="D100" s="45"/>
      <c r="E100" s="45"/>
      <c r="F100" s="45"/>
      <c r="G100" s="45"/>
      <c r="H100" s="45"/>
      <c r="I100" s="45"/>
      <c r="J100" s="45"/>
    </row>
    <row r="101" spans="1:10" ht="15.95" hidden="1" customHeight="1">
      <c r="A101" s="38"/>
      <c r="B101" s="43"/>
      <c r="C101" s="46"/>
      <c r="D101" s="44"/>
      <c r="E101" s="44"/>
      <c r="F101" s="44"/>
      <c r="G101" s="44"/>
      <c r="H101" s="44"/>
      <c r="I101" s="44"/>
      <c r="J101" s="44"/>
    </row>
    <row r="102" spans="1:10" ht="15.95" hidden="1" customHeight="1">
      <c r="A102" s="38"/>
      <c r="B102" s="43"/>
      <c r="C102" s="46"/>
      <c r="D102" s="45"/>
      <c r="E102" s="45"/>
      <c r="F102" s="45"/>
      <c r="G102" s="45"/>
      <c r="H102" s="45"/>
      <c r="I102" s="45"/>
      <c r="J102" s="45"/>
    </row>
    <row r="103" spans="1:10" ht="15.95" hidden="1" customHeight="1">
      <c r="A103" s="38"/>
      <c r="B103" s="43"/>
      <c r="C103" s="46"/>
      <c r="D103" s="44"/>
      <c r="E103" s="44"/>
      <c r="F103" s="44"/>
      <c r="G103" s="44"/>
      <c r="H103" s="44"/>
      <c r="I103" s="44"/>
      <c r="J103" s="44"/>
    </row>
    <row r="104" spans="1:10" ht="15.95" hidden="1" customHeight="1">
      <c r="A104" s="38"/>
      <c r="B104" s="43"/>
      <c r="C104" s="46"/>
      <c r="D104" s="45"/>
      <c r="E104" s="45"/>
      <c r="F104" s="45"/>
      <c r="G104" s="45"/>
      <c r="H104" s="45"/>
      <c r="I104" s="45"/>
      <c r="J104" s="45"/>
    </row>
    <row r="105" spans="1:10" ht="15.95" hidden="1" customHeight="1">
      <c r="A105" s="38"/>
      <c r="B105" s="43"/>
      <c r="C105" s="46"/>
      <c r="D105" s="44"/>
      <c r="E105" s="44"/>
      <c r="F105" s="44"/>
      <c r="G105" s="44"/>
      <c r="H105" s="44"/>
      <c r="I105" s="44"/>
      <c r="J105" s="44"/>
    </row>
    <row r="106" spans="1:10" ht="15.95" hidden="1" customHeight="1">
      <c r="A106" s="38"/>
      <c r="B106" s="43"/>
      <c r="C106" s="46"/>
      <c r="D106" s="45"/>
      <c r="E106" s="45"/>
      <c r="F106" s="45"/>
      <c r="G106" s="45"/>
      <c r="H106" s="45"/>
      <c r="I106" s="45"/>
      <c r="J106" s="45"/>
    </row>
    <row r="107" spans="1:10" ht="15.95" hidden="1" customHeight="1">
      <c r="A107" s="38"/>
      <c r="B107" s="43"/>
      <c r="C107" s="46"/>
      <c r="D107" s="44"/>
      <c r="E107" s="44"/>
      <c r="F107" s="44"/>
      <c r="G107" s="44"/>
      <c r="H107" s="44"/>
      <c r="I107" s="44"/>
      <c r="J107" s="44"/>
    </row>
    <row r="108" spans="1:10" ht="15.95" hidden="1" customHeight="1">
      <c r="A108" s="38"/>
      <c r="B108" s="43"/>
      <c r="C108" s="46"/>
      <c r="D108" s="45"/>
      <c r="E108" s="45"/>
      <c r="F108" s="45"/>
      <c r="G108" s="45"/>
      <c r="H108" s="45"/>
      <c r="I108" s="45"/>
      <c r="J108" s="45"/>
    </row>
    <row r="109" spans="1:10" ht="15.95" hidden="1" customHeight="1">
      <c r="A109" s="38"/>
      <c r="B109" s="43"/>
      <c r="C109" s="46"/>
      <c r="D109" s="44"/>
      <c r="E109" s="44"/>
      <c r="F109" s="44"/>
      <c r="G109" s="44"/>
      <c r="H109" s="44"/>
      <c r="I109" s="44"/>
      <c r="J109" s="44"/>
    </row>
    <row r="110" spans="1:10" ht="15.95" hidden="1" customHeight="1">
      <c r="A110" s="38"/>
      <c r="B110" s="43"/>
      <c r="C110" s="46"/>
      <c r="D110" s="45"/>
      <c r="E110" s="45"/>
      <c r="F110" s="45"/>
      <c r="G110" s="45"/>
      <c r="H110" s="45"/>
      <c r="I110" s="45"/>
      <c r="J110" s="45"/>
    </row>
    <row r="111" spans="1:10" ht="15.95" hidden="1" customHeight="1">
      <c r="A111" s="38"/>
      <c r="B111" s="43"/>
      <c r="C111" s="46"/>
      <c r="D111" s="44"/>
      <c r="E111" s="44"/>
      <c r="F111" s="44"/>
      <c r="G111" s="44"/>
      <c r="H111" s="44"/>
      <c r="I111" s="44"/>
      <c r="J111" s="44"/>
    </row>
    <row r="112" spans="1:10" ht="15.95" hidden="1" customHeight="1">
      <c r="A112" s="38"/>
      <c r="B112" s="43"/>
      <c r="C112" s="46"/>
      <c r="D112" s="45"/>
      <c r="E112" s="45"/>
      <c r="F112" s="45"/>
      <c r="G112" s="45"/>
      <c r="H112" s="45"/>
      <c r="I112" s="45"/>
      <c r="J112" s="45"/>
    </row>
    <row r="113" spans="1:10" ht="15.95" hidden="1" customHeight="1">
      <c r="A113" s="38"/>
      <c r="B113" s="43"/>
      <c r="C113" s="46"/>
      <c r="D113" s="44"/>
      <c r="E113" s="44"/>
      <c r="F113" s="44"/>
      <c r="G113" s="44"/>
      <c r="H113" s="44"/>
      <c r="I113" s="44"/>
      <c r="J113" s="44"/>
    </row>
    <row r="114" spans="1:10" ht="15.95" hidden="1" customHeight="1">
      <c r="A114" s="38"/>
      <c r="B114" s="43"/>
      <c r="C114" s="46"/>
      <c r="D114" s="45"/>
      <c r="E114" s="45"/>
      <c r="F114" s="45"/>
      <c r="G114" s="45"/>
      <c r="H114" s="45"/>
      <c r="I114" s="45"/>
      <c r="J114" s="45"/>
    </row>
    <row r="115" spans="1:10" ht="15.95" hidden="1" customHeight="1">
      <c r="A115" s="38"/>
      <c r="B115" s="43"/>
      <c r="C115" s="46"/>
      <c r="D115" s="44"/>
      <c r="E115" s="44"/>
      <c r="F115" s="44"/>
      <c r="G115" s="44"/>
      <c r="H115" s="44"/>
      <c r="I115" s="44"/>
      <c r="J115" s="44"/>
    </row>
    <row r="116" spans="1:10" ht="15.95" hidden="1" customHeight="1">
      <c r="A116" s="38"/>
      <c r="B116" s="43"/>
      <c r="C116" s="46"/>
      <c r="D116" s="45"/>
      <c r="E116" s="45"/>
      <c r="F116" s="45"/>
      <c r="G116" s="45"/>
      <c r="H116" s="45"/>
      <c r="I116" s="45"/>
      <c r="J116" s="45"/>
    </row>
    <row r="117" spans="1:10" ht="15.95" hidden="1" customHeight="1">
      <c r="A117" s="38"/>
      <c r="B117" s="43"/>
      <c r="C117" s="46"/>
      <c r="D117" s="44"/>
      <c r="E117" s="44"/>
      <c r="F117" s="44"/>
      <c r="G117" s="44"/>
      <c r="H117" s="44"/>
      <c r="I117" s="44"/>
      <c r="J117" s="44"/>
    </row>
    <row r="118" spans="1:10" ht="15.95" hidden="1" customHeight="1">
      <c r="A118" s="38"/>
      <c r="B118" s="43"/>
      <c r="C118" s="46"/>
      <c r="D118" s="45"/>
      <c r="E118" s="45"/>
      <c r="F118" s="45"/>
      <c r="G118" s="45"/>
      <c r="H118" s="45"/>
      <c r="I118" s="45"/>
      <c r="J118" s="45"/>
    </row>
    <row r="119" spans="1:10" ht="15.95" hidden="1" customHeight="1">
      <c r="A119" s="38"/>
      <c r="B119" s="43"/>
      <c r="C119" s="46"/>
      <c r="D119" s="44"/>
      <c r="E119" s="44"/>
      <c r="F119" s="44"/>
      <c r="G119" s="44"/>
      <c r="H119" s="44"/>
      <c r="I119" s="44"/>
      <c r="J119" s="44"/>
    </row>
    <row r="120" spans="1:10" ht="15.95" hidden="1" customHeight="1">
      <c r="A120" s="38"/>
      <c r="B120" s="43"/>
      <c r="C120" s="46"/>
      <c r="D120" s="45"/>
      <c r="E120" s="45"/>
      <c r="F120" s="45"/>
      <c r="G120" s="45"/>
      <c r="H120" s="45"/>
      <c r="I120" s="45"/>
      <c r="J120" s="45"/>
    </row>
    <row r="121" spans="1:10" ht="15.95" hidden="1" customHeight="1">
      <c r="A121" s="38"/>
      <c r="B121" s="43"/>
      <c r="C121" s="46"/>
      <c r="D121" s="44"/>
      <c r="E121" s="44"/>
      <c r="F121" s="44"/>
      <c r="G121" s="44"/>
      <c r="H121" s="44"/>
      <c r="I121" s="44"/>
      <c r="J121" s="44"/>
    </row>
    <row r="122" spans="1:10" ht="15.95" hidden="1" customHeight="1">
      <c r="A122" s="38"/>
      <c r="B122" s="43"/>
      <c r="C122" s="46"/>
      <c r="D122" s="45"/>
      <c r="E122" s="45"/>
      <c r="F122" s="45"/>
      <c r="G122" s="45"/>
      <c r="H122" s="45"/>
      <c r="I122" s="45"/>
      <c r="J122" s="45"/>
    </row>
    <row r="123" spans="1:10" ht="15.95" hidden="1" customHeight="1">
      <c r="A123" s="38"/>
      <c r="B123" s="43"/>
      <c r="C123" s="46"/>
      <c r="D123" s="44"/>
      <c r="E123" s="44"/>
      <c r="F123" s="44"/>
      <c r="G123" s="44"/>
      <c r="H123" s="44"/>
      <c r="I123" s="44"/>
      <c r="J123" s="44"/>
    </row>
    <row r="124" spans="1:10" ht="15.95" hidden="1" customHeight="1">
      <c r="A124" s="38"/>
      <c r="B124" s="43"/>
      <c r="C124" s="46"/>
      <c r="D124" s="45"/>
      <c r="E124" s="45"/>
      <c r="F124" s="45"/>
      <c r="G124" s="45"/>
      <c r="H124" s="45"/>
      <c r="I124" s="45"/>
      <c r="J124" s="45"/>
    </row>
    <row r="125" spans="1:10" ht="15.95" hidden="1" customHeight="1">
      <c r="A125" s="38"/>
      <c r="B125" s="43"/>
      <c r="C125" s="46"/>
      <c r="D125" s="44"/>
      <c r="E125" s="44"/>
      <c r="F125" s="44"/>
      <c r="G125" s="44"/>
      <c r="H125" s="44"/>
      <c r="I125" s="44"/>
      <c r="J125" s="44"/>
    </row>
    <row r="126" spans="1:10" ht="15.95" hidden="1" customHeight="1">
      <c r="A126" s="38"/>
      <c r="B126" s="43"/>
      <c r="C126" s="46"/>
      <c r="D126" s="45"/>
      <c r="E126" s="45"/>
      <c r="F126" s="45"/>
      <c r="G126" s="45"/>
      <c r="H126" s="45"/>
      <c r="I126" s="45"/>
      <c r="J126" s="45"/>
    </row>
    <row r="127" spans="1:10" ht="15.95" hidden="1" customHeight="1">
      <c r="A127" s="38"/>
      <c r="B127" s="43"/>
      <c r="C127" s="46"/>
      <c r="D127" s="44"/>
      <c r="E127" s="44"/>
      <c r="F127" s="44"/>
      <c r="G127" s="44"/>
      <c r="H127" s="44"/>
      <c r="I127" s="44"/>
      <c r="J127" s="44"/>
    </row>
    <row r="128" spans="1:10" ht="15.95" hidden="1" customHeight="1">
      <c r="A128" s="38"/>
      <c r="B128" s="43"/>
      <c r="C128" s="46"/>
      <c r="D128" s="45"/>
      <c r="E128" s="45"/>
      <c r="F128" s="45"/>
      <c r="G128" s="45"/>
      <c r="H128" s="45"/>
      <c r="I128" s="45"/>
      <c r="J128" s="45"/>
    </row>
    <row r="129" spans="1:10" ht="15.95" hidden="1" customHeight="1">
      <c r="A129" s="38"/>
      <c r="B129" s="43"/>
      <c r="C129" s="46"/>
      <c r="D129" s="44"/>
      <c r="E129" s="44"/>
      <c r="F129" s="44"/>
      <c r="G129" s="44"/>
      <c r="H129" s="44"/>
      <c r="I129" s="44"/>
      <c r="J129" s="44"/>
    </row>
    <row r="130" spans="1:10" ht="15.95" hidden="1" customHeight="1">
      <c r="A130" s="38"/>
      <c r="B130" s="43"/>
      <c r="C130" s="46"/>
      <c r="D130" s="45"/>
      <c r="E130" s="45"/>
      <c r="F130" s="45"/>
      <c r="G130" s="45"/>
      <c r="H130" s="45"/>
      <c r="I130" s="45"/>
      <c r="J130" s="45"/>
    </row>
    <row r="131" spans="1:10" ht="15.95" hidden="1" customHeight="1">
      <c r="A131" s="38"/>
      <c r="B131" s="43"/>
      <c r="C131" s="46"/>
      <c r="D131" s="44"/>
      <c r="E131" s="44"/>
      <c r="F131" s="44"/>
      <c r="G131" s="44"/>
      <c r="H131" s="44"/>
      <c r="I131" s="44"/>
      <c r="J131" s="44"/>
    </row>
    <row r="132" spans="1:10" ht="15.95" hidden="1" customHeight="1">
      <c r="A132" s="38"/>
      <c r="B132" s="43"/>
      <c r="C132" s="46"/>
      <c r="D132" s="45"/>
      <c r="E132" s="45"/>
      <c r="F132" s="45"/>
      <c r="G132" s="45"/>
      <c r="H132" s="45"/>
      <c r="I132" s="45"/>
      <c r="J132" s="45"/>
    </row>
    <row r="133" spans="1:10" ht="15.95" hidden="1" customHeight="1">
      <c r="A133" s="38"/>
      <c r="B133" s="43"/>
      <c r="C133" s="46"/>
      <c r="D133" s="44"/>
      <c r="E133" s="44"/>
      <c r="F133" s="44"/>
      <c r="G133" s="44"/>
      <c r="H133" s="44"/>
      <c r="I133" s="44"/>
      <c r="J133" s="44"/>
    </row>
    <row r="134" spans="1:10" ht="15.95" hidden="1" customHeight="1">
      <c r="A134" s="38"/>
      <c r="B134" s="43"/>
      <c r="C134" s="46"/>
      <c r="D134" s="45"/>
      <c r="E134" s="45"/>
      <c r="F134" s="45"/>
      <c r="G134" s="45"/>
      <c r="H134" s="45"/>
      <c r="I134" s="45"/>
      <c r="J134" s="45"/>
    </row>
    <row r="135" spans="1:10" ht="15.95" hidden="1" customHeight="1">
      <c r="A135" s="38"/>
      <c r="B135" s="43"/>
      <c r="C135" s="46"/>
      <c r="D135" s="44"/>
      <c r="E135" s="44"/>
      <c r="F135" s="44"/>
      <c r="G135" s="44"/>
      <c r="H135" s="44"/>
      <c r="I135" s="44"/>
      <c r="J135" s="44"/>
    </row>
    <row r="136" spans="1:10" ht="15.95" hidden="1" customHeight="1">
      <c r="A136" s="38"/>
      <c r="B136" s="43"/>
      <c r="C136" s="46"/>
      <c r="D136" s="45"/>
      <c r="E136" s="45"/>
      <c r="F136" s="45"/>
      <c r="G136" s="45"/>
      <c r="H136" s="45"/>
      <c r="I136" s="45"/>
      <c r="J136" s="45"/>
    </row>
    <row r="137" spans="1:10" ht="15.95" hidden="1" customHeight="1">
      <c r="A137" s="38"/>
      <c r="B137" s="43"/>
      <c r="C137" s="46"/>
      <c r="D137" s="44"/>
      <c r="E137" s="44"/>
      <c r="F137" s="44"/>
      <c r="G137" s="44"/>
      <c r="H137" s="44"/>
      <c r="I137" s="44"/>
      <c r="J137" s="44"/>
    </row>
    <row r="138" spans="1:10" ht="15.95" hidden="1" customHeight="1">
      <c r="A138" s="38"/>
      <c r="B138" s="43"/>
      <c r="C138" s="46"/>
      <c r="D138" s="45"/>
      <c r="E138" s="45"/>
      <c r="F138" s="45"/>
      <c r="G138" s="45"/>
      <c r="H138" s="45"/>
      <c r="I138" s="45"/>
      <c r="J138" s="45"/>
    </row>
    <row r="139" spans="1:10" ht="15.95" hidden="1" customHeight="1">
      <c r="A139" s="38"/>
      <c r="B139" s="43"/>
      <c r="C139" s="46"/>
      <c r="D139" s="44"/>
      <c r="E139" s="44"/>
      <c r="F139" s="44"/>
      <c r="G139" s="44"/>
      <c r="H139" s="44"/>
      <c r="I139" s="44"/>
      <c r="J139" s="44"/>
    </row>
    <row r="140" spans="1:10" ht="15.95" hidden="1" customHeight="1">
      <c r="A140" s="38"/>
      <c r="B140" s="43"/>
      <c r="C140" s="46"/>
      <c r="D140" s="45"/>
      <c r="E140" s="45"/>
      <c r="F140" s="45"/>
      <c r="G140" s="45"/>
      <c r="H140" s="45"/>
      <c r="I140" s="45"/>
      <c r="J140" s="45"/>
    </row>
    <row r="141" spans="1:10" ht="15.95" hidden="1" customHeight="1">
      <c r="A141" s="38"/>
      <c r="B141" s="43"/>
      <c r="C141" s="46"/>
      <c r="D141" s="44"/>
      <c r="E141" s="44"/>
      <c r="F141" s="44"/>
      <c r="G141" s="44"/>
      <c r="H141" s="44"/>
      <c r="I141" s="44"/>
      <c r="J141" s="44"/>
    </row>
    <row r="142" spans="1:10" ht="15.95" hidden="1" customHeight="1">
      <c r="A142" s="38"/>
      <c r="B142" s="43"/>
      <c r="C142" s="46"/>
      <c r="D142" s="45"/>
      <c r="E142" s="45"/>
      <c r="F142" s="45"/>
      <c r="G142" s="45"/>
      <c r="H142" s="45"/>
      <c r="I142" s="45"/>
      <c r="J142" s="45"/>
    </row>
    <row r="143" spans="1:10" ht="15.95" hidden="1" customHeight="1">
      <c r="A143" s="38"/>
      <c r="B143" s="43"/>
      <c r="C143" s="46"/>
      <c r="D143" s="44"/>
      <c r="E143" s="44"/>
      <c r="F143" s="44"/>
      <c r="G143" s="44"/>
      <c r="H143" s="44"/>
      <c r="I143" s="44"/>
      <c r="J143" s="44"/>
    </row>
    <row r="144" spans="1:10" ht="15.95" hidden="1" customHeight="1">
      <c r="A144" s="38"/>
      <c r="B144" s="43"/>
      <c r="C144" s="46"/>
      <c r="D144" s="45"/>
      <c r="E144" s="45"/>
      <c r="F144" s="45"/>
      <c r="G144" s="45"/>
      <c r="H144" s="45"/>
      <c r="I144" s="45"/>
      <c r="J144" s="45"/>
    </row>
    <row r="145" spans="1:10" ht="15.95" hidden="1" customHeight="1">
      <c r="A145" s="38"/>
      <c r="B145" s="43"/>
      <c r="C145" s="46"/>
      <c r="D145" s="44"/>
      <c r="E145" s="44"/>
      <c r="F145" s="44"/>
      <c r="G145" s="44"/>
      <c r="H145" s="44"/>
      <c r="I145" s="44"/>
      <c r="J145" s="44"/>
    </row>
    <row r="146" spans="1:10" ht="15.95" hidden="1" customHeight="1">
      <c r="A146" s="38"/>
      <c r="B146" s="43"/>
      <c r="C146" s="46"/>
      <c r="D146" s="45"/>
      <c r="E146" s="45"/>
      <c r="F146" s="45"/>
      <c r="G146" s="45"/>
      <c r="H146" s="45"/>
      <c r="I146" s="45"/>
      <c r="J146" s="45"/>
    </row>
    <row r="147" spans="1:10" ht="15.95" hidden="1" customHeight="1">
      <c r="A147" s="38"/>
      <c r="B147" s="43"/>
      <c r="C147" s="46"/>
      <c r="D147" s="44"/>
      <c r="E147" s="44"/>
      <c r="F147" s="44"/>
      <c r="G147" s="44"/>
      <c r="H147" s="44"/>
      <c r="I147" s="44"/>
      <c r="J147" s="44"/>
    </row>
    <row r="148" spans="1:10" ht="15.95" hidden="1" customHeight="1">
      <c r="A148" s="38"/>
      <c r="B148" s="43"/>
      <c r="C148" s="46"/>
      <c r="D148" s="45"/>
      <c r="E148" s="45"/>
      <c r="F148" s="45"/>
      <c r="G148" s="45"/>
      <c r="H148" s="45"/>
      <c r="I148" s="45"/>
      <c r="J148" s="45"/>
    </row>
    <row r="149" spans="1:10" ht="15.95" hidden="1" customHeight="1">
      <c r="A149" s="38"/>
      <c r="B149" s="43"/>
      <c r="C149" s="46"/>
      <c r="D149" s="44"/>
      <c r="E149" s="44"/>
      <c r="F149" s="44"/>
      <c r="G149" s="44"/>
      <c r="H149" s="44"/>
      <c r="I149" s="44"/>
      <c r="J149" s="44"/>
    </row>
    <row r="150" spans="1:10" ht="15.95" hidden="1" customHeight="1">
      <c r="A150" s="38"/>
      <c r="B150" s="43"/>
      <c r="C150" s="46"/>
      <c r="D150" s="45"/>
      <c r="E150" s="45"/>
      <c r="F150" s="45"/>
      <c r="G150" s="45"/>
      <c r="H150" s="45"/>
      <c r="I150" s="45"/>
      <c r="J150" s="45"/>
    </row>
    <row r="151" spans="1:10" ht="15.95" hidden="1" customHeight="1">
      <c r="A151" s="38"/>
      <c r="B151" s="43"/>
      <c r="C151" s="46"/>
      <c r="D151" s="44"/>
      <c r="E151" s="44"/>
      <c r="F151" s="44"/>
      <c r="G151" s="44"/>
      <c r="H151" s="44"/>
      <c r="I151" s="44"/>
      <c r="J151" s="44"/>
    </row>
    <row r="152" spans="1:10" ht="15.95" hidden="1" customHeight="1">
      <c r="A152" s="38"/>
      <c r="B152" s="43"/>
      <c r="C152" s="46"/>
      <c r="D152" s="45"/>
      <c r="E152" s="45"/>
      <c r="F152" s="45"/>
      <c r="G152" s="45"/>
      <c r="H152" s="45"/>
      <c r="I152" s="45"/>
      <c r="J152" s="45"/>
    </row>
    <row r="153" spans="1:10" ht="15.95" hidden="1" customHeight="1">
      <c r="A153" s="38"/>
      <c r="B153" s="43"/>
      <c r="C153" s="46"/>
      <c r="D153" s="44"/>
      <c r="E153" s="44"/>
      <c r="F153" s="44"/>
      <c r="G153" s="44"/>
      <c r="H153" s="44"/>
      <c r="I153" s="44"/>
      <c r="J153" s="44"/>
    </row>
    <row r="154" spans="1:10" ht="15.95" hidden="1" customHeight="1">
      <c r="A154" s="38"/>
      <c r="B154" s="43"/>
      <c r="C154" s="46"/>
      <c r="D154" s="45"/>
      <c r="E154" s="45"/>
      <c r="F154" s="45"/>
      <c r="G154" s="45"/>
      <c r="H154" s="45"/>
      <c r="I154" s="45"/>
      <c r="J154" s="45"/>
    </row>
    <row r="155" spans="1:10" ht="15.95" hidden="1" customHeight="1">
      <c r="A155" s="38"/>
      <c r="B155" s="43"/>
      <c r="C155" s="46"/>
      <c r="D155" s="44"/>
      <c r="E155" s="44"/>
      <c r="F155" s="44"/>
      <c r="G155" s="44"/>
      <c r="H155" s="44"/>
      <c r="I155" s="44"/>
      <c r="J155" s="44"/>
    </row>
    <row r="156" spans="1:10" ht="15.95" hidden="1" customHeight="1">
      <c r="A156" s="38"/>
      <c r="B156" s="43"/>
      <c r="C156" s="46"/>
      <c r="D156" s="45"/>
      <c r="E156" s="45"/>
      <c r="F156" s="45"/>
      <c r="G156" s="45"/>
      <c r="H156" s="45"/>
      <c r="I156" s="45"/>
      <c r="J156" s="45"/>
    </row>
    <row r="157" spans="1:10" ht="15.95" hidden="1" customHeight="1">
      <c r="A157" s="38"/>
      <c r="B157" s="43"/>
      <c r="C157" s="46"/>
      <c r="D157" s="44"/>
      <c r="E157" s="44"/>
      <c r="F157" s="44"/>
      <c r="G157" s="44"/>
      <c r="H157" s="44"/>
      <c r="I157" s="44"/>
      <c r="J157" s="44"/>
    </row>
    <row r="158" spans="1:10" ht="15.95" hidden="1" customHeight="1">
      <c r="A158" s="38"/>
      <c r="B158" s="43"/>
      <c r="C158" s="46"/>
      <c r="D158" s="45"/>
      <c r="E158" s="45"/>
      <c r="F158" s="45"/>
      <c r="G158" s="45"/>
      <c r="H158" s="45"/>
      <c r="I158" s="45"/>
      <c r="J158" s="45"/>
    </row>
    <row r="159" spans="1:10" ht="15.95" hidden="1" customHeight="1">
      <c r="A159" s="38"/>
      <c r="B159" s="43"/>
      <c r="C159" s="46"/>
      <c r="D159" s="44"/>
      <c r="E159" s="44"/>
      <c r="F159" s="44"/>
      <c r="G159" s="44"/>
      <c r="H159" s="44"/>
      <c r="I159" s="44"/>
      <c r="J159" s="44"/>
    </row>
    <row r="160" spans="1:10" ht="15.95" hidden="1" customHeight="1">
      <c r="A160" s="38"/>
      <c r="B160" s="43"/>
      <c r="C160" s="46"/>
      <c r="D160" s="45"/>
      <c r="E160" s="45"/>
      <c r="F160" s="45"/>
      <c r="G160" s="45"/>
      <c r="H160" s="45"/>
      <c r="I160" s="45"/>
      <c r="J160" s="45"/>
    </row>
    <row r="161" spans="1:10" ht="15.95" hidden="1" customHeight="1">
      <c r="A161" s="38"/>
      <c r="B161" s="43"/>
      <c r="C161" s="46"/>
      <c r="D161" s="44"/>
      <c r="E161" s="44"/>
      <c r="F161" s="44"/>
      <c r="G161" s="44"/>
      <c r="H161" s="44"/>
      <c r="I161" s="44"/>
      <c r="J161" s="44"/>
    </row>
    <row r="162" spans="1:10" ht="15.95" hidden="1" customHeight="1">
      <c r="A162" s="38"/>
      <c r="B162" s="43"/>
      <c r="C162" s="46"/>
      <c r="D162" s="45"/>
      <c r="E162" s="45"/>
      <c r="F162" s="45"/>
      <c r="G162" s="45"/>
      <c r="H162" s="45"/>
      <c r="I162" s="45"/>
      <c r="J162" s="45"/>
    </row>
    <row r="163" spans="1:10" ht="15.95" hidden="1" customHeight="1">
      <c r="A163" s="38"/>
      <c r="B163" s="43"/>
      <c r="C163" s="46"/>
      <c r="D163" s="44"/>
      <c r="E163" s="44"/>
      <c r="F163" s="44"/>
      <c r="G163" s="44"/>
      <c r="H163" s="44"/>
      <c r="I163" s="44"/>
      <c r="J163" s="44"/>
    </row>
    <row r="164" spans="1:10" ht="15.95" hidden="1" customHeight="1">
      <c r="A164" s="38"/>
      <c r="B164" s="43"/>
      <c r="C164" s="46"/>
      <c r="D164" s="45"/>
      <c r="E164" s="45"/>
      <c r="F164" s="45"/>
      <c r="G164" s="45"/>
      <c r="H164" s="45"/>
      <c r="I164" s="45"/>
      <c r="J164" s="45"/>
    </row>
    <row r="165" spans="1:10" ht="15.95" hidden="1" customHeight="1">
      <c r="A165" s="38"/>
      <c r="B165" s="43"/>
      <c r="C165" s="46"/>
      <c r="D165" s="44"/>
      <c r="E165" s="44"/>
      <c r="F165" s="44"/>
      <c r="G165" s="44"/>
      <c r="H165" s="44"/>
      <c r="I165" s="44"/>
      <c r="J165" s="44"/>
    </row>
    <row r="166" spans="1:10" ht="15.95" hidden="1" customHeight="1">
      <c r="A166" s="38"/>
      <c r="B166" s="43"/>
      <c r="C166" s="46"/>
      <c r="D166" s="45"/>
      <c r="E166" s="45"/>
      <c r="F166" s="45"/>
      <c r="G166" s="45"/>
      <c r="H166" s="45"/>
      <c r="I166" s="45"/>
      <c r="J166" s="45"/>
    </row>
    <row r="167" spans="1:10" ht="15.95" hidden="1" customHeight="1">
      <c r="A167" s="38"/>
      <c r="B167" s="43"/>
      <c r="C167" s="46"/>
      <c r="D167" s="44"/>
      <c r="E167" s="44"/>
      <c r="F167" s="44"/>
      <c r="G167" s="44"/>
      <c r="H167" s="44"/>
      <c r="I167" s="44"/>
      <c r="J167" s="44"/>
    </row>
    <row r="168" spans="1:10" ht="15.95" hidden="1" customHeight="1">
      <c r="A168" s="38"/>
      <c r="B168" s="43"/>
      <c r="C168" s="46"/>
      <c r="D168" s="45"/>
      <c r="E168" s="45"/>
      <c r="F168" s="45"/>
      <c r="G168" s="45"/>
      <c r="H168" s="45"/>
      <c r="I168" s="45"/>
      <c r="J168" s="45"/>
    </row>
    <row r="169" spans="1:10" ht="15.95" hidden="1" customHeight="1">
      <c r="A169" s="38"/>
      <c r="B169" s="43"/>
      <c r="C169" s="46"/>
      <c r="D169" s="44"/>
      <c r="E169" s="44"/>
      <c r="F169" s="44"/>
      <c r="G169" s="44"/>
      <c r="H169" s="44"/>
      <c r="I169" s="44"/>
      <c r="J169" s="44"/>
    </row>
    <row r="170" spans="1:10" ht="15.95" hidden="1" customHeight="1">
      <c r="A170" s="38"/>
      <c r="B170" s="43"/>
      <c r="C170" s="46"/>
      <c r="D170" s="45"/>
      <c r="E170" s="45"/>
      <c r="F170" s="45"/>
      <c r="G170" s="45"/>
      <c r="H170" s="45"/>
      <c r="I170" s="45"/>
      <c r="J170" s="45"/>
    </row>
    <row r="171" spans="1:10" ht="15.95" hidden="1" customHeight="1">
      <c r="A171" s="38"/>
      <c r="B171" s="43"/>
      <c r="C171" s="46"/>
      <c r="D171" s="44"/>
      <c r="E171" s="44"/>
      <c r="F171" s="44"/>
      <c r="G171" s="44"/>
      <c r="H171" s="44"/>
      <c r="I171" s="44"/>
      <c r="J171" s="44"/>
    </row>
    <row r="172" spans="1:10" ht="15.95" hidden="1" customHeight="1">
      <c r="A172" s="38"/>
      <c r="B172" s="43"/>
      <c r="C172" s="46"/>
      <c r="D172" s="45"/>
      <c r="E172" s="45"/>
      <c r="F172" s="45"/>
      <c r="G172" s="45"/>
      <c r="H172" s="45"/>
      <c r="I172" s="45"/>
      <c r="J172" s="45"/>
    </row>
    <row r="173" spans="1:10" ht="15.95" hidden="1" customHeight="1">
      <c r="A173" s="38"/>
      <c r="B173" s="43"/>
      <c r="C173" s="46"/>
      <c r="D173" s="44"/>
      <c r="E173" s="44"/>
      <c r="F173" s="44"/>
      <c r="G173" s="44"/>
      <c r="H173" s="44"/>
      <c r="I173" s="44"/>
      <c r="J173" s="44"/>
    </row>
    <row r="174" spans="1:10" ht="15.95" hidden="1" customHeight="1">
      <c r="A174" s="38"/>
      <c r="B174" s="43"/>
      <c r="C174" s="46"/>
      <c r="D174" s="45"/>
      <c r="E174" s="45"/>
      <c r="F174" s="45"/>
      <c r="G174" s="45"/>
      <c r="H174" s="45"/>
      <c r="I174" s="45"/>
      <c r="J174" s="45"/>
    </row>
    <row r="175" spans="1:10" ht="15.95" hidden="1" customHeight="1">
      <c r="A175" s="38"/>
      <c r="B175" s="43"/>
      <c r="C175" s="46"/>
      <c r="D175" s="44"/>
      <c r="E175" s="44"/>
      <c r="F175" s="44"/>
      <c r="G175" s="44"/>
      <c r="H175" s="44"/>
      <c r="I175" s="44"/>
      <c r="J175" s="44"/>
    </row>
    <row r="176" spans="1:10" ht="15.95" hidden="1" customHeight="1">
      <c r="A176" s="38"/>
      <c r="B176" s="43"/>
      <c r="C176" s="46"/>
      <c r="D176" s="45"/>
      <c r="E176" s="45"/>
      <c r="F176" s="45"/>
      <c r="G176" s="45"/>
      <c r="H176" s="45"/>
      <c r="I176" s="45"/>
      <c r="J176" s="45"/>
    </row>
    <row r="177" spans="1:10" ht="15.95" hidden="1" customHeight="1">
      <c r="A177" s="38"/>
      <c r="B177" s="43"/>
      <c r="C177" s="46"/>
      <c r="D177" s="44"/>
      <c r="E177" s="44"/>
      <c r="F177" s="44"/>
      <c r="G177" s="44"/>
      <c r="H177" s="44"/>
      <c r="I177" s="44"/>
      <c r="J177" s="44"/>
    </row>
    <row r="178" spans="1:10" ht="15.95" hidden="1" customHeight="1">
      <c r="A178" s="38"/>
      <c r="B178" s="43"/>
      <c r="C178" s="46"/>
      <c r="D178" s="45"/>
      <c r="E178" s="45"/>
      <c r="F178" s="45"/>
      <c r="G178" s="45"/>
      <c r="H178" s="45"/>
      <c r="I178" s="45"/>
      <c r="J178" s="45"/>
    </row>
    <row r="179" spans="1:10" ht="15.95" hidden="1" customHeight="1">
      <c r="A179" s="38"/>
      <c r="B179" s="43"/>
      <c r="C179" s="46"/>
      <c r="D179" s="44"/>
      <c r="E179" s="44"/>
      <c r="F179" s="44"/>
      <c r="G179" s="44"/>
      <c r="H179" s="44"/>
      <c r="I179" s="44"/>
      <c r="J179" s="44"/>
    </row>
    <row r="180" spans="1:10" ht="15.95" hidden="1" customHeight="1">
      <c r="A180" s="38"/>
      <c r="B180" s="43"/>
      <c r="C180" s="46"/>
      <c r="D180" s="45"/>
      <c r="E180" s="45"/>
      <c r="F180" s="45"/>
      <c r="G180" s="45"/>
      <c r="H180" s="45"/>
      <c r="I180" s="45"/>
      <c r="J180" s="45"/>
    </row>
    <row r="181" spans="1:10" ht="15.95" hidden="1" customHeight="1">
      <c r="A181" s="38"/>
      <c r="B181" s="43"/>
      <c r="C181" s="46"/>
      <c r="D181" s="44"/>
      <c r="E181" s="44"/>
      <c r="F181" s="44"/>
      <c r="G181" s="44"/>
      <c r="H181" s="44"/>
      <c r="I181" s="44"/>
      <c r="J181" s="44"/>
    </row>
    <row r="182" spans="1:10" ht="15.95" hidden="1" customHeight="1">
      <c r="A182" s="38"/>
      <c r="B182" s="43"/>
      <c r="C182" s="46"/>
      <c r="D182" s="45"/>
      <c r="E182" s="45"/>
      <c r="F182" s="45"/>
      <c r="G182" s="45"/>
      <c r="H182" s="45"/>
      <c r="I182" s="45"/>
      <c r="J182" s="45"/>
    </row>
    <row r="183" spans="1:10" ht="15.95" hidden="1" customHeight="1">
      <c r="A183" s="38"/>
      <c r="B183" s="43"/>
      <c r="C183" s="46"/>
      <c r="D183" s="44"/>
      <c r="E183" s="44"/>
      <c r="F183" s="44"/>
      <c r="G183" s="44"/>
      <c r="H183" s="44"/>
      <c r="I183" s="44"/>
      <c r="J183" s="44"/>
    </row>
    <row r="184" spans="1:10" ht="15.95" hidden="1" customHeight="1">
      <c r="A184" s="38"/>
      <c r="B184" s="43"/>
      <c r="C184" s="46"/>
      <c r="D184" s="45"/>
      <c r="E184" s="45"/>
      <c r="F184" s="45"/>
      <c r="G184" s="45"/>
      <c r="H184" s="45"/>
      <c r="I184" s="45"/>
      <c r="J184" s="45"/>
    </row>
    <row r="185" spans="1:10" ht="15.95" hidden="1" customHeight="1">
      <c r="A185" s="38"/>
      <c r="B185" s="43"/>
      <c r="C185" s="46"/>
      <c r="D185" s="44"/>
      <c r="E185" s="44"/>
      <c r="F185" s="44"/>
      <c r="G185" s="44"/>
      <c r="H185" s="44"/>
      <c r="I185" s="44"/>
      <c r="J185" s="44"/>
    </row>
    <row r="186" spans="1:10" ht="15" hidden="1" customHeight="1">
      <c r="A186" s="38"/>
      <c r="B186" s="40"/>
      <c r="C186" s="37"/>
      <c r="D186" s="37"/>
      <c r="E186" s="37"/>
      <c r="F186" s="37"/>
      <c r="G186" s="37"/>
      <c r="H186" s="37"/>
      <c r="I186" s="37"/>
      <c r="J186" s="37"/>
    </row>
    <row r="187" spans="1:10" ht="15" hidden="1" customHeight="1">
      <c r="A187" s="38"/>
      <c r="B187" s="40"/>
      <c r="C187" s="37"/>
      <c r="D187" s="37"/>
      <c r="E187" s="37"/>
      <c r="F187" s="37"/>
      <c r="G187" s="37"/>
      <c r="H187" s="37"/>
      <c r="I187" s="37"/>
      <c r="J187" s="37"/>
    </row>
    <row r="188" spans="1:10" ht="15" hidden="1" customHeight="1">
      <c r="A188" s="38"/>
      <c r="B188" s="40"/>
      <c r="C188" s="37"/>
      <c r="D188" s="37"/>
      <c r="E188" s="37"/>
      <c r="F188" s="37"/>
      <c r="G188" s="37"/>
      <c r="H188" s="37"/>
      <c r="I188" s="37"/>
      <c r="J188" s="37"/>
    </row>
    <row r="189" spans="1:10" ht="15" hidden="1" customHeight="1">
      <c r="A189" s="38"/>
      <c r="B189" s="40"/>
      <c r="C189" s="37"/>
      <c r="D189" s="37"/>
      <c r="E189" s="37"/>
      <c r="F189" s="37"/>
      <c r="G189" s="37"/>
      <c r="H189" s="37"/>
      <c r="I189" s="37"/>
      <c r="J189" s="37"/>
    </row>
    <row r="190" spans="1:10" ht="15" hidden="1" customHeight="1">
      <c r="A190" s="38"/>
      <c r="B190" s="40"/>
      <c r="C190" s="37"/>
      <c r="D190" s="37"/>
      <c r="E190" s="37"/>
      <c r="F190" s="37"/>
      <c r="G190" s="37"/>
      <c r="H190" s="37"/>
      <c r="I190" s="37"/>
      <c r="J190" s="37"/>
    </row>
    <row r="191" spans="1:10" ht="15" hidden="1" customHeight="1">
      <c r="A191" s="38"/>
      <c r="B191" s="40"/>
      <c r="C191" s="37"/>
      <c r="D191" s="37"/>
      <c r="E191" s="37"/>
      <c r="F191" s="37"/>
      <c r="G191" s="37"/>
      <c r="H191" s="37"/>
      <c r="I191" s="37"/>
      <c r="J191" s="37"/>
    </row>
    <row r="192" spans="1:10" ht="15" hidden="1" customHeight="1">
      <c r="A192" s="38"/>
      <c r="B192" s="40"/>
      <c r="C192" s="37"/>
      <c r="D192" s="37"/>
      <c r="E192" s="37"/>
      <c r="F192" s="37"/>
      <c r="G192" s="37"/>
      <c r="H192" s="37"/>
      <c r="I192" s="37"/>
      <c r="J192" s="37"/>
    </row>
    <row r="193" spans="1:10" ht="15" hidden="1" customHeight="1">
      <c r="A193" s="38"/>
      <c r="B193" s="40"/>
      <c r="C193" s="37"/>
      <c r="D193" s="37"/>
      <c r="E193" s="37"/>
      <c r="F193" s="37"/>
      <c r="G193" s="37"/>
      <c r="H193" s="37"/>
      <c r="I193" s="37"/>
      <c r="J193" s="37"/>
    </row>
    <row r="194" spans="1:10" ht="15" hidden="1" customHeight="1">
      <c r="A194" s="38"/>
      <c r="B194" s="40"/>
      <c r="C194" s="37"/>
      <c r="D194" s="37"/>
      <c r="E194" s="37"/>
      <c r="F194" s="37"/>
      <c r="G194" s="37"/>
      <c r="H194" s="37"/>
      <c r="I194" s="37"/>
      <c r="J194" s="37"/>
    </row>
    <row r="195" spans="1:10" ht="15" hidden="1" customHeight="1">
      <c r="A195" s="38"/>
      <c r="B195" s="40"/>
      <c r="C195" s="37"/>
      <c r="D195" s="37"/>
      <c r="E195" s="37"/>
      <c r="F195" s="37"/>
      <c r="G195" s="37"/>
      <c r="H195" s="37"/>
      <c r="I195" s="37"/>
      <c r="J195" s="37"/>
    </row>
    <row r="196" spans="1:10" ht="15" hidden="1" customHeight="1">
      <c r="A196" s="38"/>
      <c r="B196" s="40"/>
      <c r="C196" s="37"/>
      <c r="D196" s="37"/>
      <c r="E196" s="37"/>
      <c r="F196" s="37"/>
      <c r="G196" s="37"/>
      <c r="H196" s="37"/>
      <c r="I196" s="37"/>
      <c r="J196" s="37"/>
    </row>
    <row r="197" spans="1:10" ht="15" hidden="1" customHeight="1">
      <c r="A197" s="38"/>
      <c r="B197" s="40"/>
      <c r="C197" s="37"/>
      <c r="D197" s="37"/>
      <c r="E197" s="37"/>
      <c r="F197" s="37"/>
      <c r="G197" s="37"/>
      <c r="H197" s="37"/>
      <c r="I197" s="37"/>
      <c r="J197" s="37"/>
    </row>
    <row r="198" spans="1:10" ht="15" hidden="1" customHeight="1">
      <c r="A198" s="38"/>
      <c r="B198" s="40"/>
      <c r="C198" s="37"/>
      <c r="D198" s="37"/>
      <c r="E198" s="37"/>
      <c r="F198" s="37"/>
      <c r="G198" s="37"/>
      <c r="H198" s="37"/>
      <c r="I198" s="37"/>
      <c r="J198" s="37"/>
    </row>
    <row r="199" spans="1:10" ht="15" hidden="1" customHeight="1">
      <c r="A199" s="38"/>
      <c r="B199" s="40"/>
      <c r="C199" s="37"/>
      <c r="D199" s="37"/>
      <c r="E199" s="37"/>
      <c r="F199" s="37"/>
      <c r="G199" s="37"/>
      <c r="H199" s="37"/>
      <c r="I199" s="37"/>
      <c r="J199" s="37"/>
    </row>
    <row r="200" spans="1:10" ht="15" hidden="1" customHeight="1">
      <c r="A200" s="38"/>
      <c r="B200" s="40"/>
      <c r="C200" s="37"/>
      <c r="D200" s="37"/>
      <c r="E200" s="37"/>
      <c r="F200" s="37"/>
      <c r="G200" s="37"/>
      <c r="H200" s="37"/>
      <c r="I200" s="37"/>
      <c r="J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J9">
    <cfRule type="top10" dxfId="3640" priority="90" rank="1"/>
  </conditionalFormatting>
  <conditionalFormatting sqref="E11:J11">
    <cfRule type="top10" dxfId="3639" priority="89" rank="1"/>
  </conditionalFormatting>
  <conditionalFormatting sqref="E13:J13">
    <cfRule type="top10" dxfId="3638" priority="88" rank="1"/>
  </conditionalFormatting>
  <conditionalFormatting sqref="E15:J15">
    <cfRule type="top10" dxfId="3637" priority="87" rank="1"/>
  </conditionalFormatting>
  <conditionalFormatting sqref="E17:J17">
    <cfRule type="top10" dxfId="3636" priority="86" rank="1"/>
  </conditionalFormatting>
  <conditionalFormatting sqref="E19:J19">
    <cfRule type="top10" dxfId="3635" priority="85" rank="1"/>
  </conditionalFormatting>
  <conditionalFormatting sqref="E21:J21">
    <cfRule type="top10" dxfId="3634" priority="84" rank="1"/>
  </conditionalFormatting>
  <conditionalFormatting sqref="E23:J23">
    <cfRule type="top10" dxfId="3633" priority="82" rank="1"/>
  </conditionalFormatting>
  <conditionalFormatting sqref="E25:J25">
    <cfRule type="top10" dxfId="3632" priority="81" rank="1"/>
  </conditionalFormatting>
  <conditionalFormatting sqref="E27:J27">
    <cfRule type="top10" dxfId="3631" priority="80" rank="1"/>
  </conditionalFormatting>
  <conditionalFormatting sqref="E29:J29">
    <cfRule type="top10" dxfId="3630" priority="79" rank="1"/>
  </conditionalFormatting>
  <conditionalFormatting sqref="E31:J31">
    <cfRule type="top10" dxfId="3629" priority="78" rank="1"/>
  </conditionalFormatting>
  <conditionalFormatting sqref="E33:J33">
    <cfRule type="top10" dxfId="3628" priority="77" rank="1"/>
  </conditionalFormatting>
  <conditionalFormatting sqref="E35:J35">
    <cfRule type="top10" dxfId="3627" priority="76" rank="1"/>
  </conditionalFormatting>
  <conditionalFormatting sqref="E37:J37">
    <cfRule type="top10" dxfId="3626" priority="75" rank="1"/>
  </conditionalFormatting>
  <conditionalFormatting sqref="E39:J39">
    <cfRule type="top10" dxfId="3625" priority="74" rank="1"/>
  </conditionalFormatting>
  <conditionalFormatting sqref="E41:J41">
    <cfRule type="top10" dxfId="3624" priority="73" rank="1"/>
  </conditionalFormatting>
  <conditionalFormatting sqref="E43:J43">
    <cfRule type="top10" dxfId="3623" priority="72" rank="1"/>
  </conditionalFormatting>
  <conditionalFormatting sqref="E45:J45">
    <cfRule type="top10" dxfId="3622" priority="71" rank="1"/>
  </conditionalFormatting>
  <conditionalFormatting sqref="E47:J47">
    <cfRule type="top10" dxfId="3621" priority="70" rank="1"/>
  </conditionalFormatting>
  <conditionalFormatting sqref="E49:J49">
    <cfRule type="top10" dxfId="3620" priority="69" rank="1"/>
  </conditionalFormatting>
  <conditionalFormatting sqref="E51:J51">
    <cfRule type="top10" dxfId="3619" priority="68" rank="1"/>
  </conditionalFormatting>
  <conditionalFormatting sqref="E53:J53">
    <cfRule type="top10" dxfId="3618" priority="67" rank="1"/>
  </conditionalFormatting>
  <conditionalFormatting sqref="E55:J55">
    <cfRule type="top10" dxfId="3617" priority="66" rank="1"/>
  </conditionalFormatting>
  <conditionalFormatting sqref="E57:J57">
    <cfRule type="top10" dxfId="3616" priority="65" rank="1"/>
  </conditionalFormatting>
  <conditionalFormatting sqref="E59:J59">
    <cfRule type="top10" dxfId="3615" priority="64" rank="1"/>
  </conditionalFormatting>
  <conditionalFormatting sqref="E61:J61">
    <cfRule type="top10" dxfId="3614" priority="63" rank="1"/>
  </conditionalFormatting>
  <conditionalFormatting sqref="E63:J63">
    <cfRule type="top10" dxfId="3613" priority="62" rank="1"/>
  </conditionalFormatting>
  <conditionalFormatting sqref="E65:J65">
    <cfRule type="top10" dxfId="3612" priority="61" rank="1"/>
  </conditionalFormatting>
  <conditionalFormatting sqref="E67:J67">
    <cfRule type="top10" dxfId="3611" priority="60" rank="1"/>
  </conditionalFormatting>
  <conditionalFormatting sqref="E69:J69">
    <cfRule type="top10" dxfId="3610" priority="59" rank="1"/>
  </conditionalFormatting>
  <conditionalFormatting sqref="E71:J71">
    <cfRule type="top10" dxfId="3609" priority="58" rank="1"/>
  </conditionalFormatting>
  <conditionalFormatting sqref="E73:J73">
    <cfRule type="top10" dxfId="3608" priority="57" rank="1"/>
  </conditionalFormatting>
  <conditionalFormatting sqref="E75:J75">
    <cfRule type="top10" dxfId="3607" priority="56" rank="1"/>
  </conditionalFormatting>
  <conditionalFormatting sqref="E77:J77">
    <cfRule type="top10" dxfId="3606" priority="55" rank="1"/>
  </conditionalFormatting>
  <conditionalFormatting sqref="E79:J79">
    <cfRule type="top10" dxfId="3605" priority="54" rank="1"/>
  </conditionalFormatting>
  <conditionalFormatting sqref="E81:J81">
    <cfRule type="top10" dxfId="3604" priority="53" rank="1"/>
  </conditionalFormatting>
  <conditionalFormatting sqref="E83:J83">
    <cfRule type="top10" dxfId="3603" priority="52" rank="1"/>
  </conditionalFormatting>
  <conditionalFormatting sqref="E85:J85">
    <cfRule type="top10" dxfId="3602" priority="51" rank="1"/>
  </conditionalFormatting>
  <conditionalFormatting sqref="E87:J87">
    <cfRule type="top10" dxfId="3601" priority="50" rank="1"/>
  </conditionalFormatting>
  <conditionalFormatting sqref="E89:J89">
    <cfRule type="top10" dxfId="3600" priority="49" rank="1"/>
  </conditionalFormatting>
  <conditionalFormatting sqref="E91:J91">
    <cfRule type="top10" dxfId="3599" priority="48" rank="1"/>
  </conditionalFormatting>
  <conditionalFormatting sqref="E93:J93">
    <cfRule type="top10" dxfId="3598" priority="47" rank="1"/>
  </conditionalFormatting>
  <conditionalFormatting sqref="E95:J95">
    <cfRule type="top10" dxfId="3597" priority="46" rank="1"/>
  </conditionalFormatting>
  <conditionalFormatting sqref="E97:J97">
    <cfRule type="top10" dxfId="3596" priority="45" rank="1"/>
  </conditionalFormatting>
  <conditionalFormatting sqref="E99:J99">
    <cfRule type="top10" dxfId="3595" priority="44" rank="1"/>
  </conditionalFormatting>
  <conditionalFormatting sqref="E101:J101">
    <cfRule type="top10" dxfId="3594" priority="43" rank="1"/>
  </conditionalFormatting>
  <conditionalFormatting sqref="E103:J103">
    <cfRule type="top10" dxfId="3593" priority="42" rank="1"/>
  </conditionalFormatting>
  <conditionalFormatting sqref="E105:J105">
    <cfRule type="top10" dxfId="3592" priority="41" rank="1"/>
  </conditionalFormatting>
  <conditionalFormatting sqref="E107:J107">
    <cfRule type="top10" dxfId="3591" priority="40" rank="1"/>
  </conditionalFormatting>
  <conditionalFormatting sqref="E109:J109">
    <cfRule type="top10" dxfId="3590" priority="39" rank="1"/>
  </conditionalFormatting>
  <conditionalFormatting sqref="E111:J111">
    <cfRule type="top10" dxfId="3589" priority="38" rank="1"/>
  </conditionalFormatting>
  <conditionalFormatting sqref="E113:J113">
    <cfRule type="top10" dxfId="3588" priority="37" rank="1"/>
  </conditionalFormatting>
  <conditionalFormatting sqref="E115:J115">
    <cfRule type="top10" dxfId="3587" priority="36" rank="1"/>
  </conditionalFormatting>
  <conditionalFormatting sqref="E117:J117">
    <cfRule type="top10" dxfId="3586" priority="35" rank="1"/>
  </conditionalFormatting>
  <conditionalFormatting sqref="E119:J119">
    <cfRule type="top10" dxfId="3585" priority="34" rank="1"/>
  </conditionalFormatting>
  <conditionalFormatting sqref="E121:J121">
    <cfRule type="top10" dxfId="3584" priority="33" rank="1"/>
  </conditionalFormatting>
  <conditionalFormatting sqref="E123:J123">
    <cfRule type="top10" dxfId="3583" priority="32" rank="1"/>
  </conditionalFormatting>
  <conditionalFormatting sqref="E125:J125">
    <cfRule type="top10" dxfId="3582" priority="31" rank="1"/>
  </conditionalFormatting>
  <conditionalFormatting sqref="E127:J127">
    <cfRule type="top10" dxfId="3581" priority="30" rank="1"/>
  </conditionalFormatting>
  <conditionalFormatting sqref="E129:J129">
    <cfRule type="top10" dxfId="3580" priority="29" rank="1"/>
  </conditionalFormatting>
  <conditionalFormatting sqref="E131:J131">
    <cfRule type="top10" dxfId="3579" priority="28" rank="1"/>
  </conditionalFormatting>
  <conditionalFormatting sqref="E133:J133">
    <cfRule type="top10" dxfId="3578" priority="27" rank="1"/>
  </conditionalFormatting>
  <conditionalFormatting sqref="E135:J135">
    <cfRule type="top10" dxfId="3577" priority="26" rank="1"/>
  </conditionalFormatting>
  <conditionalFormatting sqref="E137:J137">
    <cfRule type="top10" dxfId="3576" priority="25" rank="1"/>
  </conditionalFormatting>
  <conditionalFormatting sqref="E139:J139">
    <cfRule type="top10" dxfId="3575" priority="24" rank="1"/>
  </conditionalFormatting>
  <conditionalFormatting sqref="E141:J141">
    <cfRule type="top10" dxfId="3574" priority="23" rank="1"/>
  </conditionalFormatting>
  <conditionalFormatting sqref="E143:J143">
    <cfRule type="top10" dxfId="3573" priority="22" rank="1"/>
  </conditionalFormatting>
  <conditionalFormatting sqref="E145:J145">
    <cfRule type="top10" dxfId="3572" priority="21" rank="1"/>
  </conditionalFormatting>
  <conditionalFormatting sqref="E147:J147">
    <cfRule type="top10" dxfId="3571" priority="20" rank="1"/>
  </conditionalFormatting>
  <conditionalFormatting sqref="E149:J149">
    <cfRule type="top10" dxfId="3570" priority="19" rank="1"/>
  </conditionalFormatting>
  <conditionalFormatting sqref="E151:J151">
    <cfRule type="top10" dxfId="3569" priority="18" rank="1"/>
  </conditionalFormatting>
  <conditionalFormatting sqref="E153:J153">
    <cfRule type="top10" dxfId="3568" priority="17" rank="1"/>
  </conditionalFormatting>
  <conditionalFormatting sqref="E155:J155">
    <cfRule type="top10" dxfId="3567" priority="16" rank="1"/>
  </conditionalFormatting>
  <conditionalFormatting sqref="E157:J157">
    <cfRule type="top10" dxfId="3566" priority="15" rank="1"/>
  </conditionalFormatting>
  <conditionalFormatting sqref="E159:J159">
    <cfRule type="top10" dxfId="3565" priority="14" rank="1"/>
  </conditionalFormatting>
  <conditionalFormatting sqref="E161:J161">
    <cfRule type="top10" dxfId="3564" priority="13" rank="1"/>
  </conditionalFormatting>
  <conditionalFormatting sqref="E163:J163">
    <cfRule type="top10" dxfId="3563" priority="12" rank="1"/>
  </conditionalFormatting>
  <conditionalFormatting sqref="E165:J165">
    <cfRule type="top10" dxfId="3562" priority="11" rank="1"/>
  </conditionalFormatting>
  <conditionalFormatting sqref="E167:J167">
    <cfRule type="top10" dxfId="3561" priority="10" rank="1"/>
  </conditionalFormatting>
  <conditionalFormatting sqref="E169:J169">
    <cfRule type="top10" dxfId="3560" priority="9" rank="1"/>
  </conditionalFormatting>
  <conditionalFormatting sqref="E171:J171">
    <cfRule type="top10" dxfId="3559" priority="8" rank="1"/>
  </conditionalFormatting>
  <conditionalFormatting sqref="E173:J173">
    <cfRule type="top10" dxfId="3558" priority="7" rank="1"/>
  </conditionalFormatting>
  <conditionalFormatting sqref="E175:J175">
    <cfRule type="top10" dxfId="3557" priority="6" rank="1"/>
  </conditionalFormatting>
  <conditionalFormatting sqref="E177:J177">
    <cfRule type="top10" dxfId="3556" priority="5" rank="1"/>
  </conditionalFormatting>
  <conditionalFormatting sqref="E179:J179">
    <cfRule type="top10" dxfId="3555" priority="4" rank="1"/>
  </conditionalFormatting>
  <conditionalFormatting sqref="E181:J181">
    <cfRule type="top10" dxfId="3554" priority="3" rank="1"/>
  </conditionalFormatting>
  <conditionalFormatting sqref="E183:J183">
    <cfRule type="top10" dxfId="3553" priority="2" rank="1"/>
  </conditionalFormatting>
  <conditionalFormatting sqref="E185:J185">
    <cfRule type="top10" dxfId="3552"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319</v>
      </c>
    </row>
    <row r="3" spans="1:15" ht="15" customHeight="1">
      <c r="B3" s="4"/>
    </row>
    <row r="4" spans="1:15" ht="15" customHeight="1">
      <c r="B4" s="4" t="s">
        <v>51</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141</v>
      </c>
      <c r="F7" s="14" t="s">
        <v>206</v>
      </c>
      <c r="G7" s="14" t="s">
        <v>207</v>
      </c>
      <c r="H7" s="14" t="s">
        <v>208</v>
      </c>
      <c r="I7" s="14" t="s">
        <v>209</v>
      </c>
      <c r="J7" s="14" t="s">
        <v>210</v>
      </c>
      <c r="K7" s="14" t="s">
        <v>211</v>
      </c>
      <c r="L7" s="14" t="s">
        <v>212</v>
      </c>
      <c r="M7" s="14" t="s">
        <v>213</v>
      </c>
      <c r="N7" s="14" t="s">
        <v>176</v>
      </c>
      <c r="O7" s="14" t="s">
        <v>103</v>
      </c>
    </row>
    <row r="8" spans="1:15" ht="15.95" customHeight="1" thickTop="1">
      <c r="B8" s="48" t="s">
        <v>300</v>
      </c>
      <c r="C8" s="49"/>
      <c r="D8" s="15">
        <v>16158</v>
      </c>
      <c r="E8" s="16">
        <v>5138</v>
      </c>
      <c r="F8" s="17">
        <v>8021</v>
      </c>
      <c r="G8" s="17">
        <v>3982</v>
      </c>
      <c r="H8" s="17">
        <v>2290</v>
      </c>
      <c r="I8" s="17">
        <v>2674</v>
      </c>
      <c r="J8" s="17">
        <v>430</v>
      </c>
      <c r="K8" s="17">
        <v>944</v>
      </c>
      <c r="L8" s="17">
        <v>3750</v>
      </c>
      <c r="M8" s="17">
        <v>2529</v>
      </c>
      <c r="N8" s="17">
        <v>920</v>
      </c>
      <c r="O8" s="17">
        <v>1303</v>
      </c>
    </row>
    <row r="9" spans="1:15" ht="15.95" customHeight="1">
      <c r="B9" s="50"/>
      <c r="C9" s="51"/>
      <c r="D9" s="18">
        <v>1</v>
      </c>
      <c r="E9" s="32">
        <v>0.31798489912117839</v>
      </c>
      <c r="F9" s="33">
        <v>0.49641044683747987</v>
      </c>
      <c r="G9" s="33">
        <v>0.24644139126129472</v>
      </c>
      <c r="H9" s="33">
        <v>0.14172546107191483</v>
      </c>
      <c r="I9" s="33">
        <v>0.16549077856170319</v>
      </c>
      <c r="J9" s="33">
        <v>2.661220448075257E-2</v>
      </c>
      <c r="K9" s="33">
        <v>5.8423072162396339E-2</v>
      </c>
      <c r="L9" s="33">
        <v>0.23208317861121425</v>
      </c>
      <c r="M9" s="33">
        <v>0.15651689565540289</v>
      </c>
      <c r="N9" s="33">
        <v>5.6937739819284565E-2</v>
      </c>
      <c r="O9" s="33">
        <v>8.0641168461443244E-2</v>
      </c>
    </row>
    <row r="10" spans="1:15" ht="15.95" customHeight="1">
      <c r="B10" s="57" t="s">
        <v>491</v>
      </c>
      <c r="C10" s="52" t="s">
        <v>240</v>
      </c>
      <c r="D10" s="34">
        <v>10600</v>
      </c>
      <c r="E10" s="35">
        <v>3849</v>
      </c>
      <c r="F10" s="36">
        <v>5837</v>
      </c>
      <c r="G10" s="36">
        <v>2830</v>
      </c>
      <c r="H10" s="36">
        <v>1528</v>
      </c>
      <c r="I10" s="36">
        <v>1774</v>
      </c>
      <c r="J10" s="36">
        <v>317</v>
      </c>
      <c r="K10" s="36">
        <v>674</v>
      </c>
      <c r="L10" s="36">
        <v>2360</v>
      </c>
      <c r="M10" s="36">
        <v>1824</v>
      </c>
      <c r="N10" s="36">
        <v>476</v>
      </c>
      <c r="O10" s="36">
        <v>297</v>
      </c>
    </row>
    <row r="11" spans="1:15" ht="15.95" customHeight="1">
      <c r="B11" s="58"/>
      <c r="C11" s="53"/>
      <c r="D11" s="18">
        <v>1</v>
      </c>
      <c r="E11" s="19">
        <v>0.3631132075471698</v>
      </c>
      <c r="F11" s="20">
        <v>0.5506603773584906</v>
      </c>
      <c r="G11" s="20">
        <v>0.26698113207547169</v>
      </c>
      <c r="H11" s="20">
        <v>0.14415094339622642</v>
      </c>
      <c r="I11" s="20">
        <v>0.16735849056603774</v>
      </c>
      <c r="J11" s="20">
        <v>2.9905660377358492E-2</v>
      </c>
      <c r="K11" s="20">
        <v>6.3584905660377361E-2</v>
      </c>
      <c r="L11" s="20">
        <v>0.22264150943396227</v>
      </c>
      <c r="M11" s="20">
        <v>0.17207547169811321</v>
      </c>
      <c r="N11" s="20">
        <v>4.4905660377358492E-2</v>
      </c>
      <c r="O11" s="20">
        <v>2.8018867924528301E-2</v>
      </c>
    </row>
    <row r="12" spans="1:15" ht="15.95" customHeight="1">
      <c r="B12" s="58"/>
      <c r="C12" s="54" t="s">
        <v>241</v>
      </c>
      <c r="D12" s="21">
        <v>3750</v>
      </c>
      <c r="E12" s="22">
        <v>1410</v>
      </c>
      <c r="F12" s="23">
        <v>2162</v>
      </c>
      <c r="G12" s="23">
        <v>1167</v>
      </c>
      <c r="H12" s="23">
        <v>632</v>
      </c>
      <c r="I12" s="23">
        <v>657</v>
      </c>
      <c r="J12" s="23">
        <v>143</v>
      </c>
      <c r="K12" s="23">
        <v>282</v>
      </c>
      <c r="L12" s="23">
        <v>890</v>
      </c>
      <c r="M12" s="23">
        <v>654</v>
      </c>
      <c r="N12" s="23">
        <v>123</v>
      </c>
      <c r="O12" s="23">
        <v>85</v>
      </c>
    </row>
    <row r="13" spans="1:15" ht="15.95" customHeight="1">
      <c r="B13" s="58"/>
      <c r="C13" s="53"/>
      <c r="D13" s="24">
        <v>1</v>
      </c>
      <c r="E13" s="19">
        <v>0.376</v>
      </c>
      <c r="F13" s="20">
        <v>0.57653333333333334</v>
      </c>
      <c r="G13" s="20">
        <v>0.31119999999999998</v>
      </c>
      <c r="H13" s="20">
        <v>0.16853333333333334</v>
      </c>
      <c r="I13" s="20">
        <v>0.17519999999999999</v>
      </c>
      <c r="J13" s="20">
        <v>3.8133333333333332E-2</v>
      </c>
      <c r="K13" s="20">
        <v>7.5200000000000003E-2</v>
      </c>
      <c r="L13" s="20">
        <v>0.23733333333333334</v>
      </c>
      <c r="M13" s="20">
        <v>0.1744</v>
      </c>
      <c r="N13" s="20">
        <v>3.2800000000000003E-2</v>
      </c>
      <c r="O13" s="20">
        <v>2.2666666666666668E-2</v>
      </c>
    </row>
    <row r="14" spans="1:15" ht="15.95" customHeight="1">
      <c r="B14" s="58"/>
      <c r="C14" s="55" t="s">
        <v>242</v>
      </c>
      <c r="D14" s="21">
        <v>2200</v>
      </c>
      <c r="E14" s="22">
        <v>929</v>
      </c>
      <c r="F14" s="23">
        <v>1390</v>
      </c>
      <c r="G14" s="23">
        <v>727</v>
      </c>
      <c r="H14" s="23">
        <v>494</v>
      </c>
      <c r="I14" s="23">
        <v>541</v>
      </c>
      <c r="J14" s="23">
        <v>130</v>
      </c>
      <c r="K14" s="23">
        <v>201</v>
      </c>
      <c r="L14" s="23">
        <v>593</v>
      </c>
      <c r="M14" s="23">
        <v>284</v>
      </c>
      <c r="N14" s="23">
        <v>64</v>
      </c>
      <c r="O14" s="23">
        <v>51</v>
      </c>
    </row>
    <row r="15" spans="1:15" ht="15.95" customHeight="1">
      <c r="B15" s="58"/>
      <c r="C15" s="62"/>
      <c r="D15" s="24">
        <v>1</v>
      </c>
      <c r="E15" s="19">
        <v>0.4222727272727273</v>
      </c>
      <c r="F15" s="20">
        <v>0.63181818181818183</v>
      </c>
      <c r="G15" s="20">
        <v>0.33045454545454545</v>
      </c>
      <c r="H15" s="20">
        <v>0.22454545454545455</v>
      </c>
      <c r="I15" s="20">
        <v>0.24590909090909091</v>
      </c>
      <c r="J15" s="20">
        <v>5.909090909090909E-2</v>
      </c>
      <c r="K15" s="20">
        <v>9.1363636363636369E-2</v>
      </c>
      <c r="L15" s="20">
        <v>0.26954545454545453</v>
      </c>
      <c r="M15" s="20">
        <v>0.12909090909090909</v>
      </c>
      <c r="N15" s="20">
        <v>2.9090909090909091E-2</v>
      </c>
      <c r="O15" s="20">
        <v>2.3181818181818182E-2</v>
      </c>
    </row>
    <row r="16" spans="1:15" ht="15.95" customHeight="1">
      <c r="B16" s="58"/>
      <c r="C16" s="60" t="s">
        <v>243</v>
      </c>
      <c r="D16" s="21">
        <v>4578</v>
      </c>
      <c r="E16" s="22">
        <v>1786</v>
      </c>
      <c r="F16" s="23">
        <v>2869</v>
      </c>
      <c r="G16" s="23">
        <v>1564</v>
      </c>
      <c r="H16" s="23">
        <v>1003</v>
      </c>
      <c r="I16" s="23">
        <v>1095</v>
      </c>
      <c r="J16" s="23">
        <v>196</v>
      </c>
      <c r="K16" s="23">
        <v>379</v>
      </c>
      <c r="L16" s="23">
        <v>1725</v>
      </c>
      <c r="M16" s="23">
        <v>535</v>
      </c>
      <c r="N16" s="23">
        <v>139</v>
      </c>
      <c r="O16" s="23">
        <v>95</v>
      </c>
    </row>
    <row r="17" spans="1:15" ht="15.95" customHeight="1">
      <c r="B17" s="58"/>
      <c r="C17" s="61"/>
      <c r="D17" s="24">
        <v>1</v>
      </c>
      <c r="E17" s="19">
        <v>0.39012669287898644</v>
      </c>
      <c r="F17" s="20">
        <v>0.62669287898645698</v>
      </c>
      <c r="G17" s="20">
        <v>0.34163390126692877</v>
      </c>
      <c r="H17" s="20">
        <v>0.21909130624726955</v>
      </c>
      <c r="I17" s="20">
        <v>0.23918741808650065</v>
      </c>
      <c r="J17" s="20">
        <v>4.2813455657492352E-2</v>
      </c>
      <c r="K17" s="20">
        <v>8.2787243337702057E-2</v>
      </c>
      <c r="L17" s="20">
        <v>0.3768020969855832</v>
      </c>
      <c r="M17" s="20">
        <v>0.11686325906509393</v>
      </c>
      <c r="N17" s="20">
        <v>3.036260375709917E-2</v>
      </c>
      <c r="O17" s="20">
        <v>2.0751419833988642E-2</v>
      </c>
    </row>
    <row r="18" spans="1:15" ht="15.95" customHeight="1">
      <c r="B18" s="58"/>
      <c r="C18" s="60" t="s">
        <v>244</v>
      </c>
      <c r="D18" s="21">
        <v>4559</v>
      </c>
      <c r="E18" s="22">
        <v>1891</v>
      </c>
      <c r="F18" s="23">
        <v>2961</v>
      </c>
      <c r="G18" s="23">
        <v>1491</v>
      </c>
      <c r="H18" s="23">
        <v>1148</v>
      </c>
      <c r="I18" s="23">
        <v>1068</v>
      </c>
      <c r="J18" s="23">
        <v>202</v>
      </c>
      <c r="K18" s="23">
        <v>381</v>
      </c>
      <c r="L18" s="23">
        <v>1583</v>
      </c>
      <c r="M18" s="23">
        <v>470</v>
      </c>
      <c r="N18" s="23">
        <v>148</v>
      </c>
      <c r="O18" s="23">
        <v>100</v>
      </c>
    </row>
    <row r="19" spans="1:15" ht="15.95" customHeight="1">
      <c r="B19" s="58"/>
      <c r="C19" s="61"/>
      <c r="D19" s="24">
        <v>1</v>
      </c>
      <c r="E19" s="19">
        <v>0.41478394384733497</v>
      </c>
      <c r="F19" s="20">
        <v>0.64948453608247425</v>
      </c>
      <c r="G19" s="20">
        <v>0.32704540469401183</v>
      </c>
      <c r="H19" s="20">
        <v>0.25180960737003727</v>
      </c>
      <c r="I19" s="20">
        <v>0.23426189953937268</v>
      </c>
      <c r="J19" s="20">
        <v>4.4307962272428163E-2</v>
      </c>
      <c r="K19" s="20">
        <v>8.3570958543540255E-2</v>
      </c>
      <c r="L19" s="20">
        <v>0.34722526869927617</v>
      </c>
      <c r="M19" s="20">
        <v>0.10309278350515463</v>
      </c>
      <c r="N19" s="20">
        <v>3.2463259486729547E-2</v>
      </c>
      <c r="O19" s="20">
        <v>2.1934634788330774E-2</v>
      </c>
    </row>
    <row r="20" spans="1:15" ht="15.95" customHeight="1">
      <c r="B20" s="58"/>
      <c r="C20" s="60" t="s">
        <v>245</v>
      </c>
      <c r="D20" s="21">
        <v>4857</v>
      </c>
      <c r="E20" s="22">
        <v>1721</v>
      </c>
      <c r="F20" s="23">
        <v>2938</v>
      </c>
      <c r="G20" s="23">
        <v>1655</v>
      </c>
      <c r="H20" s="23">
        <v>1063</v>
      </c>
      <c r="I20" s="23">
        <v>1089</v>
      </c>
      <c r="J20" s="23">
        <v>174</v>
      </c>
      <c r="K20" s="23">
        <v>367</v>
      </c>
      <c r="L20" s="23">
        <v>1992</v>
      </c>
      <c r="M20" s="23">
        <v>567</v>
      </c>
      <c r="N20" s="23">
        <v>191</v>
      </c>
      <c r="O20" s="23">
        <v>93</v>
      </c>
    </row>
    <row r="21" spans="1:15" ht="15.95" customHeight="1">
      <c r="B21" s="58"/>
      <c r="C21" s="63"/>
      <c r="D21" s="18">
        <v>1</v>
      </c>
      <c r="E21" s="32">
        <v>0.3543339509985588</v>
      </c>
      <c r="F21" s="33">
        <v>0.60490014412188597</v>
      </c>
      <c r="G21" s="33">
        <v>0.340745316038707</v>
      </c>
      <c r="H21" s="33">
        <v>0.21885937821700638</v>
      </c>
      <c r="I21" s="33">
        <v>0.22421247683755405</v>
      </c>
      <c r="J21" s="33">
        <v>3.5824583075972825E-2</v>
      </c>
      <c r="K21" s="33">
        <v>7.5561045913115091E-2</v>
      </c>
      <c r="L21" s="33">
        <v>0.41012970969734402</v>
      </c>
      <c r="M21" s="33">
        <v>0.11673872760963558</v>
      </c>
      <c r="N21" s="33">
        <v>3.9324686020177066E-2</v>
      </c>
      <c r="O21" s="33">
        <v>1.9147621988882025E-2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3551" priority="90" rank="1"/>
  </conditionalFormatting>
  <conditionalFormatting sqref="E11:O11">
    <cfRule type="top10" dxfId="3550" priority="89" rank="1"/>
  </conditionalFormatting>
  <conditionalFormatting sqref="E13:O13">
    <cfRule type="top10" dxfId="3549" priority="88" rank="1"/>
  </conditionalFormatting>
  <conditionalFormatting sqref="E15:O15">
    <cfRule type="top10" dxfId="3548" priority="87" rank="1"/>
  </conditionalFormatting>
  <conditionalFormatting sqref="E17:O17">
    <cfRule type="top10" dxfId="3547" priority="86" rank="1"/>
  </conditionalFormatting>
  <conditionalFormatting sqref="E19:O19">
    <cfRule type="top10" dxfId="3546" priority="85" rank="1"/>
  </conditionalFormatting>
  <conditionalFormatting sqref="E21:O21">
    <cfRule type="top10" dxfId="3545" priority="84" rank="1"/>
  </conditionalFormatting>
  <conditionalFormatting sqref="E23:O23">
    <cfRule type="top10" dxfId="3544" priority="82" rank="1"/>
  </conditionalFormatting>
  <conditionalFormatting sqref="E25:O25">
    <cfRule type="top10" dxfId="3543" priority="81" rank="1"/>
  </conditionalFormatting>
  <conditionalFormatting sqref="E27:O27">
    <cfRule type="top10" dxfId="3542" priority="80" rank="1"/>
  </conditionalFormatting>
  <conditionalFormatting sqref="E29:O29">
    <cfRule type="top10" dxfId="3541" priority="79" rank="1"/>
  </conditionalFormatting>
  <conditionalFormatting sqref="E31:O31">
    <cfRule type="top10" dxfId="3540" priority="78" rank="1"/>
  </conditionalFormatting>
  <conditionalFormatting sqref="E33:O33">
    <cfRule type="top10" dxfId="3539" priority="77" rank="1"/>
  </conditionalFormatting>
  <conditionalFormatting sqref="E35:O35">
    <cfRule type="top10" dxfId="3538" priority="76" rank="1"/>
  </conditionalFormatting>
  <conditionalFormatting sqref="E37:O37">
    <cfRule type="top10" dxfId="3537" priority="75" rank="1"/>
  </conditionalFormatting>
  <conditionalFormatting sqref="E39:O39">
    <cfRule type="top10" dxfId="3536" priority="74" rank="1"/>
  </conditionalFormatting>
  <conditionalFormatting sqref="E41:O41">
    <cfRule type="top10" dxfId="3535" priority="73" rank="1"/>
  </conditionalFormatting>
  <conditionalFormatting sqref="E43:O43">
    <cfRule type="top10" dxfId="3534" priority="72" rank="1"/>
  </conditionalFormatting>
  <conditionalFormatting sqref="E45:O45">
    <cfRule type="top10" dxfId="3533" priority="71" rank="1"/>
  </conditionalFormatting>
  <conditionalFormatting sqref="E47:O47">
    <cfRule type="top10" dxfId="3532" priority="70" rank="1"/>
  </conditionalFormatting>
  <conditionalFormatting sqref="E49:O49">
    <cfRule type="top10" dxfId="3531" priority="69" rank="1"/>
  </conditionalFormatting>
  <conditionalFormatting sqref="E51:O51">
    <cfRule type="top10" dxfId="3530" priority="68" rank="1"/>
  </conditionalFormatting>
  <conditionalFormatting sqref="E53:O53">
    <cfRule type="top10" dxfId="3529" priority="67" rank="1"/>
  </conditionalFormatting>
  <conditionalFormatting sqref="E55:O55">
    <cfRule type="top10" dxfId="3528" priority="66" rank="1"/>
  </conditionalFormatting>
  <conditionalFormatting sqref="E57:O57">
    <cfRule type="top10" dxfId="3527" priority="65" rank="1"/>
  </conditionalFormatting>
  <conditionalFormatting sqref="E59:O59">
    <cfRule type="top10" dxfId="3526" priority="64" rank="1"/>
  </conditionalFormatting>
  <conditionalFormatting sqref="E61:O61">
    <cfRule type="top10" dxfId="3525" priority="63" rank="1"/>
  </conditionalFormatting>
  <conditionalFormatting sqref="E63:O63">
    <cfRule type="top10" dxfId="3524" priority="62" rank="1"/>
  </conditionalFormatting>
  <conditionalFormatting sqref="E65:O65">
    <cfRule type="top10" dxfId="3523" priority="61" rank="1"/>
  </conditionalFormatting>
  <conditionalFormatting sqref="E67:O67">
    <cfRule type="top10" dxfId="3522" priority="60" rank="1"/>
  </conditionalFormatting>
  <conditionalFormatting sqref="E69:O69">
    <cfRule type="top10" dxfId="3521" priority="59" rank="1"/>
  </conditionalFormatting>
  <conditionalFormatting sqref="E71:O71">
    <cfRule type="top10" dxfId="3520" priority="58" rank="1"/>
  </conditionalFormatting>
  <conditionalFormatting sqref="E73:O73">
    <cfRule type="top10" dxfId="3519" priority="57" rank="1"/>
  </conditionalFormatting>
  <conditionalFormatting sqref="E75:O75">
    <cfRule type="top10" dxfId="3518" priority="56" rank="1"/>
  </conditionalFormatting>
  <conditionalFormatting sqref="E77:O77">
    <cfRule type="top10" dxfId="3517" priority="55" rank="1"/>
  </conditionalFormatting>
  <conditionalFormatting sqref="E79:O79">
    <cfRule type="top10" dxfId="3516" priority="54" rank="1"/>
  </conditionalFormatting>
  <conditionalFormatting sqref="E81:O81">
    <cfRule type="top10" dxfId="3515" priority="53" rank="1"/>
  </conditionalFormatting>
  <conditionalFormatting sqref="E83:O83">
    <cfRule type="top10" dxfId="3514" priority="52" rank="1"/>
  </conditionalFormatting>
  <conditionalFormatting sqref="E85:O85">
    <cfRule type="top10" dxfId="3513" priority="51" rank="1"/>
  </conditionalFormatting>
  <conditionalFormatting sqref="E87:O87">
    <cfRule type="top10" dxfId="3512" priority="50" rank="1"/>
  </conditionalFormatting>
  <conditionalFormatting sqref="E89:O89">
    <cfRule type="top10" dxfId="3511" priority="49" rank="1"/>
  </conditionalFormatting>
  <conditionalFormatting sqref="E91:O91">
    <cfRule type="top10" dxfId="3510" priority="48" rank="1"/>
  </conditionalFormatting>
  <conditionalFormatting sqref="E93:O93">
    <cfRule type="top10" dxfId="3509" priority="47" rank="1"/>
  </conditionalFormatting>
  <conditionalFormatting sqref="E95:O95">
    <cfRule type="top10" dxfId="3508" priority="46" rank="1"/>
  </conditionalFormatting>
  <conditionalFormatting sqref="E97:O97">
    <cfRule type="top10" dxfId="3507" priority="45" rank="1"/>
  </conditionalFormatting>
  <conditionalFormatting sqref="E99:O99">
    <cfRule type="top10" dxfId="3506" priority="44" rank="1"/>
  </conditionalFormatting>
  <conditionalFormatting sqref="E101:O101">
    <cfRule type="top10" dxfId="3505" priority="43" rank="1"/>
  </conditionalFormatting>
  <conditionalFormatting sqref="E103:O103">
    <cfRule type="top10" dxfId="3504" priority="42" rank="1"/>
  </conditionalFormatting>
  <conditionalFormatting sqref="E105:O105">
    <cfRule type="top10" dxfId="3503" priority="41" rank="1"/>
  </conditionalFormatting>
  <conditionalFormatting sqref="E107:O107">
    <cfRule type="top10" dxfId="3502" priority="40" rank="1"/>
  </conditionalFormatting>
  <conditionalFormatting sqref="E109:O109">
    <cfRule type="top10" dxfId="3501" priority="39" rank="1"/>
  </conditionalFormatting>
  <conditionalFormatting sqref="E111:O111">
    <cfRule type="top10" dxfId="3500" priority="38" rank="1"/>
  </conditionalFormatting>
  <conditionalFormatting sqref="E113:O113">
    <cfRule type="top10" dxfId="3499" priority="37" rank="1"/>
  </conditionalFormatting>
  <conditionalFormatting sqref="E115:O115">
    <cfRule type="top10" dxfId="3498" priority="36" rank="1"/>
  </conditionalFormatting>
  <conditionalFormatting sqref="E117:O117">
    <cfRule type="top10" dxfId="3497" priority="35" rank="1"/>
  </conditionalFormatting>
  <conditionalFormatting sqref="E119:O119">
    <cfRule type="top10" dxfId="3496" priority="34" rank="1"/>
  </conditionalFormatting>
  <conditionalFormatting sqref="E121:O121">
    <cfRule type="top10" dxfId="3495" priority="33" rank="1"/>
  </conditionalFormatting>
  <conditionalFormatting sqref="E123:O123">
    <cfRule type="top10" dxfId="3494" priority="32" rank="1"/>
  </conditionalFormatting>
  <conditionalFormatting sqref="E125:O125">
    <cfRule type="top10" dxfId="3493" priority="31" rank="1"/>
  </conditionalFormatting>
  <conditionalFormatting sqref="E127:O127">
    <cfRule type="top10" dxfId="3492" priority="30" rank="1"/>
  </conditionalFormatting>
  <conditionalFormatting sqref="E129:O129">
    <cfRule type="top10" dxfId="3491" priority="29" rank="1"/>
  </conditionalFormatting>
  <conditionalFormatting sqref="E131:O131">
    <cfRule type="top10" dxfId="3490" priority="28" rank="1"/>
  </conditionalFormatting>
  <conditionalFormatting sqref="E133:O133">
    <cfRule type="top10" dxfId="3489" priority="27" rank="1"/>
  </conditionalFormatting>
  <conditionalFormatting sqref="E135:O135">
    <cfRule type="top10" dxfId="3488" priority="26" rank="1"/>
  </conditionalFormatting>
  <conditionalFormatting sqref="E137:O137">
    <cfRule type="top10" dxfId="3487" priority="25" rank="1"/>
  </conditionalFormatting>
  <conditionalFormatting sqref="E139:O139">
    <cfRule type="top10" dxfId="3486" priority="24" rank="1"/>
  </conditionalFormatting>
  <conditionalFormatting sqref="E141:O141">
    <cfRule type="top10" dxfId="3485" priority="23" rank="1"/>
  </conditionalFormatting>
  <conditionalFormatting sqref="E143:O143">
    <cfRule type="top10" dxfId="3484" priority="22" rank="1"/>
  </conditionalFormatting>
  <conditionalFormatting sqref="E145:O145">
    <cfRule type="top10" dxfId="3483" priority="21" rank="1"/>
  </conditionalFormatting>
  <conditionalFormatting sqref="E147:O147">
    <cfRule type="top10" dxfId="3482" priority="20" rank="1"/>
  </conditionalFormatting>
  <conditionalFormatting sqref="E149:O149">
    <cfRule type="top10" dxfId="3481" priority="19" rank="1"/>
  </conditionalFormatting>
  <conditionalFormatting sqref="E151:O151">
    <cfRule type="top10" dxfId="3480" priority="18" rank="1"/>
  </conditionalFormatting>
  <conditionalFormatting sqref="E153:O153">
    <cfRule type="top10" dxfId="3479" priority="17" rank="1"/>
  </conditionalFormatting>
  <conditionalFormatting sqref="E155:O155">
    <cfRule type="top10" dxfId="3478" priority="16" rank="1"/>
  </conditionalFormatting>
  <conditionalFormatting sqref="E157:O157">
    <cfRule type="top10" dxfId="3477" priority="15" rank="1"/>
  </conditionalFormatting>
  <conditionalFormatting sqref="E159:O159">
    <cfRule type="top10" dxfId="3476" priority="14" rank="1"/>
  </conditionalFormatting>
  <conditionalFormatting sqref="E161:O161">
    <cfRule type="top10" dxfId="3475" priority="13" rank="1"/>
  </conditionalFormatting>
  <conditionalFormatting sqref="E163:O163">
    <cfRule type="top10" dxfId="3474" priority="12" rank="1"/>
  </conditionalFormatting>
  <conditionalFormatting sqref="E165:O165">
    <cfRule type="top10" dxfId="3473" priority="11" rank="1"/>
  </conditionalFormatting>
  <conditionalFormatting sqref="E167:O167">
    <cfRule type="top10" dxfId="3472" priority="10" rank="1"/>
  </conditionalFormatting>
  <conditionalFormatting sqref="E169:O169">
    <cfRule type="top10" dxfId="3471" priority="9" rank="1"/>
  </conditionalFormatting>
  <conditionalFormatting sqref="E171:O171">
    <cfRule type="top10" dxfId="3470" priority="8" rank="1"/>
  </conditionalFormatting>
  <conditionalFormatting sqref="E173:O173">
    <cfRule type="top10" dxfId="3469" priority="7" rank="1"/>
  </conditionalFormatting>
  <conditionalFormatting sqref="E175:O175">
    <cfRule type="top10" dxfId="3468" priority="6" rank="1"/>
  </conditionalFormatting>
  <conditionalFormatting sqref="E177:O177">
    <cfRule type="top10" dxfId="3467" priority="5" rank="1"/>
  </conditionalFormatting>
  <conditionalFormatting sqref="E179:O179">
    <cfRule type="top10" dxfId="3466" priority="4" rank="1"/>
  </conditionalFormatting>
  <conditionalFormatting sqref="E181:O181">
    <cfRule type="top10" dxfId="3465" priority="3" rank="1"/>
  </conditionalFormatting>
  <conditionalFormatting sqref="E183:O183">
    <cfRule type="top10" dxfId="3464" priority="2" rank="1"/>
  </conditionalFormatting>
  <conditionalFormatting sqref="E185:O185">
    <cfRule type="top10" dxfId="3463"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5" width="8.625" style="4"/>
    <col min="16" max="16384" width="8.625" style="39"/>
  </cols>
  <sheetData>
    <row r="1" spans="1:15" ht="15" customHeight="1">
      <c r="A1" s="38"/>
      <c r="B1" s="37"/>
      <c r="C1" s="37"/>
      <c r="D1" s="37"/>
      <c r="E1" s="37"/>
      <c r="F1" s="37"/>
      <c r="G1" s="37"/>
      <c r="H1" s="37"/>
      <c r="I1" s="37"/>
      <c r="J1" s="37"/>
      <c r="K1" s="37"/>
      <c r="L1" s="37"/>
      <c r="M1" s="37"/>
      <c r="N1" s="37"/>
      <c r="O1" s="37"/>
    </row>
    <row r="2" spans="1:15" ht="15" customHeight="1">
      <c r="B2" s="4" t="s">
        <v>319</v>
      </c>
    </row>
    <row r="3" spans="1:15" ht="15" customHeight="1">
      <c r="B3" s="4"/>
    </row>
    <row r="4" spans="1:15" ht="15" customHeight="1">
      <c r="B4" s="4" t="s">
        <v>52</v>
      </c>
    </row>
    <row r="5" spans="1:15" ht="15" customHeight="1">
      <c r="B5" s="4"/>
    </row>
    <row r="6" spans="1:15" ht="2.1" customHeight="1">
      <c r="B6" s="5"/>
      <c r="C6" s="6"/>
      <c r="D6" s="7"/>
      <c r="E6" s="8"/>
      <c r="F6" s="9"/>
      <c r="G6" s="9"/>
      <c r="H6" s="9"/>
      <c r="I6" s="9"/>
      <c r="J6" s="9"/>
      <c r="K6" s="9"/>
      <c r="L6" s="9"/>
      <c r="M6" s="9"/>
      <c r="N6" s="9"/>
      <c r="O6" s="9"/>
    </row>
    <row r="7" spans="1:15" ht="117.95" customHeight="1" thickBot="1">
      <c r="A7" s="10"/>
      <c r="B7" s="11"/>
      <c r="C7" s="12" t="s">
        <v>298</v>
      </c>
      <c r="D7" s="13" t="s">
        <v>299</v>
      </c>
      <c r="E7" s="14" t="s">
        <v>214</v>
      </c>
      <c r="F7" s="14" t="s">
        <v>215</v>
      </c>
      <c r="G7" s="14" t="s">
        <v>216</v>
      </c>
      <c r="H7" s="14" t="s">
        <v>217</v>
      </c>
      <c r="I7" s="14" t="s">
        <v>218</v>
      </c>
      <c r="J7" s="14" t="s">
        <v>219</v>
      </c>
      <c r="K7" s="14" t="s">
        <v>220</v>
      </c>
      <c r="L7" s="14" t="s">
        <v>106</v>
      </c>
      <c r="M7" s="14" t="s">
        <v>213</v>
      </c>
      <c r="N7" s="14" t="s">
        <v>176</v>
      </c>
      <c r="O7" s="14" t="s">
        <v>103</v>
      </c>
    </row>
    <row r="8" spans="1:15" ht="15.95" customHeight="1" thickTop="1">
      <c r="B8" s="48" t="s">
        <v>300</v>
      </c>
      <c r="C8" s="49"/>
      <c r="D8" s="15">
        <v>16158</v>
      </c>
      <c r="E8" s="16">
        <v>2501</v>
      </c>
      <c r="F8" s="17">
        <v>2484</v>
      </c>
      <c r="G8" s="17">
        <v>2748</v>
      </c>
      <c r="H8" s="17">
        <v>844</v>
      </c>
      <c r="I8" s="17">
        <v>2669</v>
      </c>
      <c r="J8" s="17">
        <v>767</v>
      </c>
      <c r="K8" s="17">
        <v>3723</v>
      </c>
      <c r="L8" s="17">
        <v>315</v>
      </c>
      <c r="M8" s="17">
        <v>4611</v>
      </c>
      <c r="N8" s="17">
        <v>1702</v>
      </c>
      <c r="O8" s="17">
        <v>2211</v>
      </c>
    </row>
    <row r="9" spans="1:15" ht="15.95" customHeight="1">
      <c r="B9" s="50"/>
      <c r="C9" s="51"/>
      <c r="D9" s="18">
        <v>1</v>
      </c>
      <c r="E9" s="32">
        <v>0.15478400792177249</v>
      </c>
      <c r="F9" s="33">
        <v>0.15373189751206834</v>
      </c>
      <c r="G9" s="33">
        <v>0.1700705532862978</v>
      </c>
      <c r="H9" s="33">
        <v>5.2234187399430622E-2</v>
      </c>
      <c r="I9" s="33">
        <v>0.16518133432355489</v>
      </c>
      <c r="J9" s="33">
        <v>4.7468746131947022E-2</v>
      </c>
      <c r="K9" s="33">
        <v>0.23041217972521352</v>
      </c>
      <c r="L9" s="33">
        <v>1.9494987003341999E-2</v>
      </c>
      <c r="M9" s="33">
        <v>0.28536947642034904</v>
      </c>
      <c r="N9" s="33">
        <v>0.10533481866567644</v>
      </c>
      <c r="O9" s="33">
        <v>0.13683624210917192</v>
      </c>
    </row>
    <row r="10" spans="1:15" ht="15.95" customHeight="1">
      <c r="B10" s="57" t="s">
        <v>491</v>
      </c>
      <c r="C10" s="52" t="s">
        <v>240</v>
      </c>
      <c r="D10" s="34">
        <v>10600</v>
      </c>
      <c r="E10" s="35">
        <v>1794</v>
      </c>
      <c r="F10" s="36">
        <v>1844</v>
      </c>
      <c r="G10" s="36">
        <v>2069</v>
      </c>
      <c r="H10" s="36">
        <v>634</v>
      </c>
      <c r="I10" s="36">
        <v>1912</v>
      </c>
      <c r="J10" s="36">
        <v>544</v>
      </c>
      <c r="K10" s="36">
        <v>2699</v>
      </c>
      <c r="L10" s="36">
        <v>187</v>
      </c>
      <c r="M10" s="36">
        <v>3360</v>
      </c>
      <c r="N10" s="36">
        <v>990</v>
      </c>
      <c r="O10" s="36">
        <v>844</v>
      </c>
    </row>
    <row r="11" spans="1:15" ht="15.95" customHeight="1">
      <c r="B11" s="58"/>
      <c r="C11" s="53"/>
      <c r="D11" s="18">
        <v>1</v>
      </c>
      <c r="E11" s="19">
        <v>0.16924528301886793</v>
      </c>
      <c r="F11" s="20">
        <v>0.1739622641509434</v>
      </c>
      <c r="G11" s="20">
        <v>0.19518867924528302</v>
      </c>
      <c r="H11" s="20">
        <v>5.9811320754716985E-2</v>
      </c>
      <c r="I11" s="20">
        <v>0.18037735849056605</v>
      </c>
      <c r="J11" s="20">
        <v>5.132075471698113E-2</v>
      </c>
      <c r="K11" s="20">
        <v>0.25462264150943398</v>
      </c>
      <c r="L11" s="20">
        <v>1.7641509433962265E-2</v>
      </c>
      <c r="M11" s="20">
        <v>0.31698113207547168</v>
      </c>
      <c r="N11" s="20">
        <v>9.3396226415094333E-2</v>
      </c>
      <c r="O11" s="20">
        <v>7.9622641509433961E-2</v>
      </c>
    </row>
    <row r="12" spans="1:15" ht="15.95" customHeight="1">
      <c r="B12" s="58"/>
      <c r="C12" s="54" t="s">
        <v>241</v>
      </c>
      <c r="D12" s="21">
        <v>3750</v>
      </c>
      <c r="E12" s="22">
        <v>713</v>
      </c>
      <c r="F12" s="23">
        <v>772</v>
      </c>
      <c r="G12" s="23">
        <v>902</v>
      </c>
      <c r="H12" s="23">
        <v>342</v>
      </c>
      <c r="I12" s="23">
        <v>805</v>
      </c>
      <c r="J12" s="23">
        <v>247</v>
      </c>
      <c r="K12" s="23">
        <v>1095</v>
      </c>
      <c r="L12" s="23">
        <v>60</v>
      </c>
      <c r="M12" s="23">
        <v>1148</v>
      </c>
      <c r="N12" s="23">
        <v>246</v>
      </c>
      <c r="O12" s="23">
        <v>252</v>
      </c>
    </row>
    <row r="13" spans="1:15" ht="15.95" customHeight="1">
      <c r="B13" s="58"/>
      <c r="C13" s="53"/>
      <c r="D13" s="24">
        <v>1</v>
      </c>
      <c r="E13" s="19">
        <v>0.19013333333333332</v>
      </c>
      <c r="F13" s="20">
        <v>0.20586666666666667</v>
      </c>
      <c r="G13" s="20">
        <v>0.24053333333333332</v>
      </c>
      <c r="H13" s="20">
        <v>9.1200000000000003E-2</v>
      </c>
      <c r="I13" s="20">
        <v>0.21466666666666667</v>
      </c>
      <c r="J13" s="20">
        <v>6.5866666666666671E-2</v>
      </c>
      <c r="K13" s="20">
        <v>0.29199999999999998</v>
      </c>
      <c r="L13" s="20">
        <v>1.6E-2</v>
      </c>
      <c r="M13" s="20">
        <v>0.30613333333333331</v>
      </c>
      <c r="N13" s="20">
        <v>6.5600000000000006E-2</v>
      </c>
      <c r="O13" s="20">
        <v>6.7199999999999996E-2</v>
      </c>
    </row>
    <row r="14" spans="1:15" ht="15.95" customHeight="1">
      <c r="B14" s="58"/>
      <c r="C14" s="55" t="s">
        <v>242</v>
      </c>
      <c r="D14" s="21">
        <v>2200</v>
      </c>
      <c r="E14" s="22">
        <v>573</v>
      </c>
      <c r="F14" s="23">
        <v>663</v>
      </c>
      <c r="G14" s="23">
        <v>855</v>
      </c>
      <c r="H14" s="23">
        <v>236</v>
      </c>
      <c r="I14" s="23">
        <v>636</v>
      </c>
      <c r="J14" s="23">
        <v>242</v>
      </c>
      <c r="K14" s="23">
        <v>857</v>
      </c>
      <c r="L14" s="23">
        <v>51</v>
      </c>
      <c r="M14" s="23">
        <v>458</v>
      </c>
      <c r="N14" s="23">
        <v>94</v>
      </c>
      <c r="O14" s="23">
        <v>102</v>
      </c>
    </row>
    <row r="15" spans="1:15" ht="15.95" customHeight="1">
      <c r="B15" s="58"/>
      <c r="C15" s="62"/>
      <c r="D15" s="24">
        <v>1</v>
      </c>
      <c r="E15" s="19">
        <v>0.26045454545454544</v>
      </c>
      <c r="F15" s="20">
        <v>0.30136363636363639</v>
      </c>
      <c r="G15" s="20">
        <v>0.38863636363636361</v>
      </c>
      <c r="H15" s="20">
        <v>0.10727272727272727</v>
      </c>
      <c r="I15" s="20">
        <v>0.28909090909090907</v>
      </c>
      <c r="J15" s="20">
        <v>0.11</v>
      </c>
      <c r="K15" s="20">
        <v>0.38954545454545453</v>
      </c>
      <c r="L15" s="20">
        <v>2.3181818181818182E-2</v>
      </c>
      <c r="M15" s="20">
        <v>0.20818181818181819</v>
      </c>
      <c r="N15" s="20">
        <v>4.2727272727272725E-2</v>
      </c>
      <c r="O15" s="20">
        <v>4.6363636363636364E-2</v>
      </c>
    </row>
    <row r="16" spans="1:15" ht="15.95" customHeight="1">
      <c r="B16" s="58"/>
      <c r="C16" s="60" t="s">
        <v>243</v>
      </c>
      <c r="D16" s="21">
        <v>4578</v>
      </c>
      <c r="E16" s="22">
        <v>932</v>
      </c>
      <c r="F16" s="23">
        <v>883</v>
      </c>
      <c r="G16" s="23">
        <v>1061</v>
      </c>
      <c r="H16" s="23">
        <v>380</v>
      </c>
      <c r="I16" s="23">
        <v>1121</v>
      </c>
      <c r="J16" s="23">
        <v>393</v>
      </c>
      <c r="K16" s="23">
        <v>1569</v>
      </c>
      <c r="L16" s="23">
        <v>112</v>
      </c>
      <c r="M16" s="23">
        <v>1157</v>
      </c>
      <c r="N16" s="23">
        <v>346</v>
      </c>
      <c r="O16" s="23">
        <v>302</v>
      </c>
    </row>
    <row r="17" spans="1:15" ht="15.95" customHeight="1">
      <c r="B17" s="58"/>
      <c r="C17" s="61"/>
      <c r="D17" s="24">
        <v>1</v>
      </c>
      <c r="E17" s="19">
        <v>0.2035823503713412</v>
      </c>
      <c r="F17" s="20">
        <v>0.1928789864569681</v>
      </c>
      <c r="G17" s="20">
        <v>0.23176059414591524</v>
      </c>
      <c r="H17" s="20">
        <v>8.3005679335954569E-2</v>
      </c>
      <c r="I17" s="20">
        <v>0.24486675404106598</v>
      </c>
      <c r="J17" s="20">
        <v>8.5845347313237216E-2</v>
      </c>
      <c r="K17" s="20">
        <v>0.34272608125819137</v>
      </c>
      <c r="L17" s="20">
        <v>2.4464831804281346E-2</v>
      </c>
      <c r="M17" s="20">
        <v>0.25273044997815641</v>
      </c>
      <c r="N17" s="20">
        <v>7.5578855395369154E-2</v>
      </c>
      <c r="O17" s="20">
        <v>6.5967671472258627E-2</v>
      </c>
    </row>
    <row r="18" spans="1:15" ht="15.95" customHeight="1">
      <c r="B18" s="58"/>
      <c r="C18" s="60" t="s">
        <v>244</v>
      </c>
      <c r="D18" s="21">
        <v>4559</v>
      </c>
      <c r="E18" s="22">
        <v>962</v>
      </c>
      <c r="F18" s="23">
        <v>927</v>
      </c>
      <c r="G18" s="23">
        <v>1126</v>
      </c>
      <c r="H18" s="23">
        <v>346</v>
      </c>
      <c r="I18" s="23">
        <v>1295</v>
      </c>
      <c r="J18" s="23">
        <v>368</v>
      </c>
      <c r="K18" s="23">
        <v>1740</v>
      </c>
      <c r="L18" s="23">
        <v>108</v>
      </c>
      <c r="M18" s="23">
        <v>1052</v>
      </c>
      <c r="N18" s="23">
        <v>351</v>
      </c>
      <c r="O18" s="23">
        <v>275</v>
      </c>
    </row>
    <row r="19" spans="1:15" ht="15.95" customHeight="1">
      <c r="B19" s="58"/>
      <c r="C19" s="61"/>
      <c r="D19" s="24">
        <v>1</v>
      </c>
      <c r="E19" s="19">
        <v>0.21101118666374205</v>
      </c>
      <c r="F19" s="20">
        <v>0.20333406448782629</v>
      </c>
      <c r="G19" s="20">
        <v>0.24698398771660451</v>
      </c>
      <c r="H19" s="20">
        <v>7.5893836367624479E-2</v>
      </c>
      <c r="I19" s="20">
        <v>0.28405352050888355</v>
      </c>
      <c r="J19" s="20">
        <v>8.0719456021057248E-2</v>
      </c>
      <c r="K19" s="20">
        <v>0.38166264531695548</v>
      </c>
      <c r="L19" s="20">
        <v>2.3689405571397235E-2</v>
      </c>
      <c r="M19" s="20">
        <v>0.23075235797323976</v>
      </c>
      <c r="N19" s="20">
        <v>7.6990568107041024E-2</v>
      </c>
      <c r="O19" s="20">
        <v>6.0320245667909632E-2</v>
      </c>
    </row>
    <row r="20" spans="1:15" ht="15.95" customHeight="1">
      <c r="B20" s="58"/>
      <c r="C20" s="60" t="s">
        <v>245</v>
      </c>
      <c r="D20" s="21">
        <v>4857</v>
      </c>
      <c r="E20" s="22">
        <v>925</v>
      </c>
      <c r="F20" s="23">
        <v>753</v>
      </c>
      <c r="G20" s="23">
        <v>935</v>
      </c>
      <c r="H20" s="23">
        <v>324</v>
      </c>
      <c r="I20" s="23">
        <v>1032</v>
      </c>
      <c r="J20" s="23">
        <v>330</v>
      </c>
      <c r="K20" s="23">
        <v>1535</v>
      </c>
      <c r="L20" s="23">
        <v>122</v>
      </c>
      <c r="M20" s="23">
        <v>1327</v>
      </c>
      <c r="N20" s="23">
        <v>464</v>
      </c>
      <c r="O20" s="23">
        <v>375</v>
      </c>
    </row>
    <row r="21" spans="1:15" ht="15.95" customHeight="1">
      <c r="B21" s="58"/>
      <c r="C21" s="63"/>
      <c r="D21" s="18">
        <v>1</v>
      </c>
      <c r="E21" s="32">
        <v>0.19044677784640723</v>
      </c>
      <c r="F21" s="33">
        <v>0.15503397158739962</v>
      </c>
      <c r="G21" s="33">
        <v>0.19250566193123328</v>
      </c>
      <c r="H21" s="33">
        <v>6.6707844348363188E-2</v>
      </c>
      <c r="I21" s="33">
        <v>0.2124768375540457</v>
      </c>
      <c r="J21" s="33">
        <v>6.7943174799258807E-2</v>
      </c>
      <c r="K21" s="33">
        <v>0.31603870702079473</v>
      </c>
      <c r="L21" s="33">
        <v>2.5118385834877497E-2</v>
      </c>
      <c r="M21" s="33">
        <v>0.27321391805641343</v>
      </c>
      <c r="N21" s="33">
        <v>9.5532221535927525E-2</v>
      </c>
      <c r="O21" s="33">
        <v>7.7208153180975916E-2</v>
      </c>
    </row>
    <row r="22" spans="1:15" ht="15.95" customHeight="1">
      <c r="A22" s="38"/>
      <c r="B22" s="41"/>
      <c r="C22" s="47"/>
      <c r="D22" s="42"/>
      <c r="E22" s="42"/>
      <c r="F22" s="42"/>
      <c r="G22" s="42"/>
      <c r="H22" s="42"/>
      <c r="I22" s="42"/>
      <c r="J22" s="42"/>
      <c r="K22" s="42"/>
      <c r="L22" s="42"/>
      <c r="M22" s="42"/>
      <c r="N22" s="42"/>
      <c r="O22" s="42"/>
    </row>
    <row r="23" spans="1:15" ht="15.95" hidden="1" customHeight="1">
      <c r="A23" s="38"/>
      <c r="B23" s="43"/>
      <c r="C23" s="46"/>
      <c r="D23" s="44"/>
      <c r="E23" s="44"/>
      <c r="F23" s="44"/>
      <c r="G23" s="44"/>
      <c r="H23" s="44"/>
      <c r="I23" s="44"/>
      <c r="J23" s="44"/>
      <c r="K23" s="44"/>
      <c r="L23" s="44"/>
      <c r="M23" s="44"/>
      <c r="N23" s="44"/>
      <c r="O23" s="44"/>
    </row>
    <row r="24" spans="1:15" ht="15.95" hidden="1" customHeight="1">
      <c r="A24" s="38"/>
      <c r="B24" s="43"/>
      <c r="C24" s="46"/>
      <c r="D24" s="45"/>
      <c r="E24" s="45"/>
      <c r="F24" s="45"/>
      <c r="G24" s="45"/>
      <c r="H24" s="45"/>
      <c r="I24" s="45"/>
      <c r="J24" s="45"/>
      <c r="K24" s="45"/>
      <c r="L24" s="45"/>
      <c r="M24" s="45"/>
      <c r="N24" s="45"/>
      <c r="O24" s="45"/>
    </row>
    <row r="25" spans="1:15" ht="15.95" hidden="1" customHeight="1">
      <c r="A25" s="38"/>
      <c r="B25" s="43"/>
      <c r="C25" s="46"/>
      <c r="D25" s="44"/>
      <c r="E25" s="44"/>
      <c r="F25" s="44"/>
      <c r="G25" s="44"/>
      <c r="H25" s="44"/>
      <c r="I25" s="44"/>
      <c r="J25" s="44"/>
      <c r="K25" s="44"/>
      <c r="L25" s="44"/>
      <c r="M25" s="44"/>
      <c r="N25" s="44"/>
      <c r="O25" s="44"/>
    </row>
    <row r="26" spans="1:15" ht="15.95" hidden="1" customHeight="1">
      <c r="A26" s="38"/>
      <c r="B26" s="43"/>
      <c r="C26" s="46"/>
      <c r="D26" s="45"/>
      <c r="E26" s="45"/>
      <c r="F26" s="45"/>
      <c r="G26" s="45"/>
      <c r="H26" s="45"/>
      <c r="I26" s="45"/>
      <c r="J26" s="45"/>
      <c r="K26" s="45"/>
      <c r="L26" s="45"/>
      <c r="M26" s="45"/>
      <c r="N26" s="45"/>
      <c r="O26" s="45"/>
    </row>
    <row r="27" spans="1:15" ht="15.95" hidden="1" customHeight="1">
      <c r="A27" s="38"/>
      <c r="B27" s="43"/>
      <c r="C27" s="46"/>
      <c r="D27" s="44"/>
      <c r="E27" s="44"/>
      <c r="F27" s="44"/>
      <c r="G27" s="44"/>
      <c r="H27" s="44"/>
      <c r="I27" s="44"/>
      <c r="J27" s="44"/>
      <c r="K27" s="44"/>
      <c r="L27" s="44"/>
      <c r="M27" s="44"/>
      <c r="N27" s="44"/>
      <c r="O27" s="44"/>
    </row>
    <row r="28" spans="1:15" ht="15.95" hidden="1" customHeight="1">
      <c r="A28" s="38"/>
      <c r="B28" s="43"/>
      <c r="C28" s="46"/>
      <c r="D28" s="45"/>
      <c r="E28" s="45"/>
      <c r="F28" s="45"/>
      <c r="G28" s="45"/>
      <c r="H28" s="45"/>
      <c r="I28" s="45"/>
      <c r="J28" s="45"/>
      <c r="K28" s="45"/>
      <c r="L28" s="45"/>
      <c r="M28" s="45"/>
      <c r="N28" s="45"/>
      <c r="O28" s="45"/>
    </row>
    <row r="29" spans="1:15" ht="15.95" hidden="1" customHeight="1">
      <c r="A29" s="38"/>
      <c r="B29" s="43"/>
      <c r="C29" s="46"/>
      <c r="D29" s="44"/>
      <c r="E29" s="44"/>
      <c r="F29" s="44"/>
      <c r="G29" s="44"/>
      <c r="H29" s="44"/>
      <c r="I29" s="44"/>
      <c r="J29" s="44"/>
      <c r="K29" s="44"/>
      <c r="L29" s="44"/>
      <c r="M29" s="44"/>
      <c r="N29" s="44"/>
      <c r="O29" s="44"/>
    </row>
    <row r="30" spans="1:15" ht="15.95" hidden="1" customHeight="1">
      <c r="A30" s="38"/>
      <c r="B30" s="43"/>
      <c r="C30" s="46"/>
      <c r="D30" s="45"/>
      <c r="E30" s="45"/>
      <c r="F30" s="45"/>
      <c r="G30" s="45"/>
      <c r="H30" s="45"/>
      <c r="I30" s="45"/>
      <c r="J30" s="45"/>
      <c r="K30" s="45"/>
      <c r="L30" s="45"/>
      <c r="M30" s="45"/>
      <c r="N30" s="45"/>
      <c r="O30" s="45"/>
    </row>
    <row r="31" spans="1:15" ht="15.95" hidden="1" customHeight="1">
      <c r="A31" s="38"/>
      <c r="B31" s="43"/>
      <c r="C31" s="46"/>
      <c r="D31" s="44"/>
      <c r="E31" s="44"/>
      <c r="F31" s="44"/>
      <c r="G31" s="44"/>
      <c r="H31" s="44"/>
      <c r="I31" s="44"/>
      <c r="J31" s="44"/>
      <c r="K31" s="44"/>
      <c r="L31" s="44"/>
      <c r="M31" s="44"/>
      <c r="N31" s="44"/>
      <c r="O31" s="44"/>
    </row>
    <row r="32" spans="1:15" ht="15.95" hidden="1" customHeight="1">
      <c r="A32" s="38"/>
      <c r="B32" s="43"/>
      <c r="C32" s="46"/>
      <c r="D32" s="45"/>
      <c r="E32" s="45"/>
      <c r="F32" s="45"/>
      <c r="G32" s="45"/>
      <c r="H32" s="45"/>
      <c r="I32" s="45"/>
      <c r="J32" s="45"/>
      <c r="K32" s="45"/>
      <c r="L32" s="45"/>
      <c r="M32" s="45"/>
      <c r="N32" s="45"/>
      <c r="O32" s="45"/>
    </row>
    <row r="33" spans="1:15" ht="15.95" hidden="1" customHeight="1">
      <c r="A33" s="38"/>
      <c r="B33" s="43"/>
      <c r="C33" s="46"/>
      <c r="D33" s="44"/>
      <c r="E33" s="44"/>
      <c r="F33" s="44"/>
      <c r="G33" s="44"/>
      <c r="H33" s="44"/>
      <c r="I33" s="44"/>
      <c r="J33" s="44"/>
      <c r="K33" s="44"/>
      <c r="L33" s="44"/>
      <c r="M33" s="44"/>
      <c r="N33" s="44"/>
      <c r="O33" s="44"/>
    </row>
    <row r="34" spans="1:15" ht="15.95" hidden="1" customHeight="1">
      <c r="A34" s="38"/>
      <c r="B34" s="43"/>
      <c r="C34" s="46"/>
      <c r="D34" s="45"/>
      <c r="E34" s="45"/>
      <c r="F34" s="45"/>
      <c r="G34" s="45"/>
      <c r="H34" s="45"/>
      <c r="I34" s="45"/>
      <c r="J34" s="45"/>
      <c r="K34" s="45"/>
      <c r="L34" s="45"/>
      <c r="M34" s="45"/>
      <c r="N34" s="45"/>
      <c r="O34" s="45"/>
    </row>
    <row r="35" spans="1:15" ht="15.95" hidden="1" customHeight="1">
      <c r="A35" s="38"/>
      <c r="B35" s="43"/>
      <c r="C35" s="46"/>
      <c r="D35" s="44"/>
      <c r="E35" s="44"/>
      <c r="F35" s="44"/>
      <c r="G35" s="44"/>
      <c r="H35" s="44"/>
      <c r="I35" s="44"/>
      <c r="J35" s="44"/>
      <c r="K35" s="44"/>
      <c r="L35" s="44"/>
      <c r="M35" s="44"/>
      <c r="N35" s="44"/>
      <c r="O35" s="44"/>
    </row>
    <row r="36" spans="1:15" ht="15.95" hidden="1" customHeight="1">
      <c r="A36" s="38"/>
      <c r="B36" s="43"/>
      <c r="C36" s="46"/>
      <c r="D36" s="45"/>
      <c r="E36" s="45"/>
      <c r="F36" s="45"/>
      <c r="G36" s="45"/>
      <c r="H36" s="45"/>
      <c r="I36" s="45"/>
      <c r="J36" s="45"/>
      <c r="K36" s="45"/>
      <c r="L36" s="45"/>
      <c r="M36" s="45"/>
      <c r="N36" s="45"/>
      <c r="O36" s="45"/>
    </row>
    <row r="37" spans="1:15" ht="15.95" hidden="1" customHeight="1">
      <c r="A37" s="38"/>
      <c r="B37" s="43"/>
      <c r="C37" s="46"/>
      <c r="D37" s="44"/>
      <c r="E37" s="44"/>
      <c r="F37" s="44"/>
      <c r="G37" s="44"/>
      <c r="H37" s="44"/>
      <c r="I37" s="44"/>
      <c r="J37" s="44"/>
      <c r="K37" s="44"/>
      <c r="L37" s="44"/>
      <c r="M37" s="44"/>
      <c r="N37" s="44"/>
      <c r="O37" s="44"/>
    </row>
    <row r="38" spans="1:15" ht="15.95" hidden="1" customHeight="1">
      <c r="A38" s="38"/>
      <c r="B38" s="43"/>
      <c r="C38" s="46"/>
      <c r="D38" s="45"/>
      <c r="E38" s="45"/>
      <c r="F38" s="45"/>
      <c r="G38" s="45"/>
      <c r="H38" s="45"/>
      <c r="I38" s="45"/>
      <c r="J38" s="45"/>
      <c r="K38" s="45"/>
      <c r="L38" s="45"/>
      <c r="M38" s="45"/>
      <c r="N38" s="45"/>
      <c r="O38" s="45"/>
    </row>
    <row r="39" spans="1:15" ht="15.95" hidden="1" customHeight="1">
      <c r="A39" s="38"/>
      <c r="B39" s="43"/>
      <c r="C39" s="46"/>
      <c r="D39" s="44"/>
      <c r="E39" s="44"/>
      <c r="F39" s="44"/>
      <c r="G39" s="44"/>
      <c r="H39" s="44"/>
      <c r="I39" s="44"/>
      <c r="J39" s="44"/>
      <c r="K39" s="44"/>
      <c r="L39" s="44"/>
      <c r="M39" s="44"/>
      <c r="N39" s="44"/>
      <c r="O39" s="44"/>
    </row>
    <row r="40" spans="1:15" ht="15.95" hidden="1" customHeight="1">
      <c r="A40" s="38"/>
      <c r="B40" s="43"/>
      <c r="C40" s="46"/>
      <c r="D40" s="45"/>
      <c r="E40" s="45"/>
      <c r="F40" s="45"/>
      <c r="G40" s="45"/>
      <c r="H40" s="45"/>
      <c r="I40" s="45"/>
      <c r="J40" s="45"/>
      <c r="K40" s="45"/>
      <c r="L40" s="45"/>
      <c r="M40" s="45"/>
      <c r="N40" s="45"/>
      <c r="O40" s="45"/>
    </row>
    <row r="41" spans="1:15" ht="15.95" hidden="1" customHeight="1">
      <c r="A41" s="38"/>
      <c r="B41" s="43"/>
      <c r="C41" s="46"/>
      <c r="D41" s="44"/>
      <c r="E41" s="44"/>
      <c r="F41" s="44"/>
      <c r="G41" s="44"/>
      <c r="H41" s="44"/>
      <c r="I41" s="44"/>
      <c r="J41" s="44"/>
      <c r="K41" s="44"/>
      <c r="L41" s="44"/>
      <c r="M41" s="44"/>
      <c r="N41" s="44"/>
      <c r="O41" s="44"/>
    </row>
    <row r="42" spans="1:15" ht="15.95" hidden="1" customHeight="1">
      <c r="A42" s="38"/>
      <c r="B42" s="43"/>
      <c r="C42" s="46"/>
      <c r="D42" s="45"/>
      <c r="E42" s="45"/>
      <c r="F42" s="45"/>
      <c r="G42" s="45"/>
      <c r="H42" s="45"/>
      <c r="I42" s="45"/>
      <c r="J42" s="45"/>
      <c r="K42" s="45"/>
      <c r="L42" s="45"/>
      <c r="M42" s="45"/>
      <c r="N42" s="45"/>
      <c r="O42" s="45"/>
    </row>
    <row r="43" spans="1:15" ht="15.95" hidden="1" customHeight="1">
      <c r="A43" s="38"/>
      <c r="B43" s="43"/>
      <c r="C43" s="46"/>
      <c r="D43" s="44"/>
      <c r="E43" s="44"/>
      <c r="F43" s="44"/>
      <c r="G43" s="44"/>
      <c r="H43" s="44"/>
      <c r="I43" s="44"/>
      <c r="J43" s="44"/>
      <c r="K43" s="44"/>
      <c r="L43" s="44"/>
      <c r="M43" s="44"/>
      <c r="N43" s="44"/>
      <c r="O43" s="44"/>
    </row>
    <row r="44" spans="1:15" ht="15.95" hidden="1" customHeight="1">
      <c r="A44" s="38"/>
      <c r="B44" s="43"/>
      <c r="C44" s="46"/>
      <c r="D44" s="45"/>
      <c r="E44" s="45"/>
      <c r="F44" s="45"/>
      <c r="G44" s="45"/>
      <c r="H44" s="45"/>
      <c r="I44" s="45"/>
      <c r="J44" s="45"/>
      <c r="K44" s="45"/>
      <c r="L44" s="45"/>
      <c r="M44" s="45"/>
      <c r="N44" s="45"/>
      <c r="O44" s="45"/>
    </row>
    <row r="45" spans="1:15" ht="15.95" hidden="1" customHeight="1">
      <c r="A45" s="38"/>
      <c r="B45" s="43"/>
      <c r="C45" s="46"/>
      <c r="D45" s="44"/>
      <c r="E45" s="44"/>
      <c r="F45" s="44"/>
      <c r="G45" s="44"/>
      <c r="H45" s="44"/>
      <c r="I45" s="44"/>
      <c r="J45" s="44"/>
      <c r="K45" s="44"/>
      <c r="L45" s="44"/>
      <c r="M45" s="44"/>
      <c r="N45" s="44"/>
      <c r="O45" s="44"/>
    </row>
    <row r="46" spans="1:15" ht="15.95" hidden="1" customHeight="1">
      <c r="A46" s="38"/>
      <c r="B46" s="43"/>
      <c r="C46" s="46"/>
      <c r="D46" s="45"/>
      <c r="E46" s="45"/>
      <c r="F46" s="45"/>
      <c r="G46" s="45"/>
      <c r="H46" s="45"/>
      <c r="I46" s="45"/>
      <c r="J46" s="45"/>
      <c r="K46" s="45"/>
      <c r="L46" s="45"/>
      <c r="M46" s="45"/>
      <c r="N46" s="45"/>
      <c r="O46" s="45"/>
    </row>
    <row r="47" spans="1:15" ht="15.95" hidden="1" customHeight="1">
      <c r="A47" s="38"/>
      <c r="B47" s="43"/>
      <c r="C47" s="46"/>
      <c r="D47" s="44"/>
      <c r="E47" s="44"/>
      <c r="F47" s="44"/>
      <c r="G47" s="44"/>
      <c r="H47" s="44"/>
      <c r="I47" s="44"/>
      <c r="J47" s="44"/>
      <c r="K47" s="44"/>
      <c r="L47" s="44"/>
      <c r="M47" s="44"/>
      <c r="N47" s="44"/>
      <c r="O47" s="44"/>
    </row>
    <row r="48" spans="1:15" ht="15.95" hidden="1" customHeight="1">
      <c r="A48" s="38"/>
      <c r="B48" s="43"/>
      <c r="C48" s="46"/>
      <c r="D48" s="45"/>
      <c r="E48" s="45"/>
      <c r="F48" s="45"/>
      <c r="G48" s="45"/>
      <c r="H48" s="45"/>
      <c r="I48" s="45"/>
      <c r="J48" s="45"/>
      <c r="K48" s="45"/>
      <c r="L48" s="45"/>
      <c r="M48" s="45"/>
      <c r="N48" s="45"/>
      <c r="O48" s="45"/>
    </row>
    <row r="49" spans="1:15" ht="15.95" hidden="1" customHeight="1">
      <c r="A49" s="38"/>
      <c r="B49" s="43"/>
      <c r="C49" s="46"/>
      <c r="D49" s="44"/>
      <c r="E49" s="44"/>
      <c r="F49" s="44"/>
      <c r="G49" s="44"/>
      <c r="H49" s="44"/>
      <c r="I49" s="44"/>
      <c r="J49" s="44"/>
      <c r="K49" s="44"/>
      <c r="L49" s="44"/>
      <c r="M49" s="44"/>
      <c r="N49" s="44"/>
      <c r="O49" s="44"/>
    </row>
    <row r="50" spans="1:15" ht="15.95" hidden="1" customHeight="1">
      <c r="A50" s="38"/>
      <c r="B50" s="43"/>
      <c r="C50" s="46"/>
      <c r="D50" s="45"/>
      <c r="E50" s="45"/>
      <c r="F50" s="45"/>
      <c r="G50" s="45"/>
      <c r="H50" s="45"/>
      <c r="I50" s="45"/>
      <c r="J50" s="45"/>
      <c r="K50" s="45"/>
      <c r="L50" s="45"/>
      <c r="M50" s="45"/>
      <c r="N50" s="45"/>
      <c r="O50" s="45"/>
    </row>
    <row r="51" spans="1:15" ht="15.95" hidden="1" customHeight="1">
      <c r="A51" s="38"/>
      <c r="B51" s="43"/>
      <c r="C51" s="46"/>
      <c r="D51" s="44"/>
      <c r="E51" s="44"/>
      <c r="F51" s="44"/>
      <c r="G51" s="44"/>
      <c r="H51" s="44"/>
      <c r="I51" s="44"/>
      <c r="J51" s="44"/>
      <c r="K51" s="44"/>
      <c r="L51" s="44"/>
      <c r="M51" s="44"/>
      <c r="N51" s="44"/>
      <c r="O51" s="44"/>
    </row>
    <row r="52" spans="1:15" ht="15.95" hidden="1" customHeight="1">
      <c r="A52" s="38"/>
      <c r="B52" s="43"/>
      <c r="C52" s="46"/>
      <c r="D52" s="45"/>
      <c r="E52" s="45"/>
      <c r="F52" s="45"/>
      <c r="G52" s="45"/>
      <c r="H52" s="45"/>
      <c r="I52" s="45"/>
      <c r="J52" s="45"/>
      <c r="K52" s="45"/>
      <c r="L52" s="45"/>
      <c r="M52" s="45"/>
      <c r="N52" s="45"/>
      <c r="O52" s="45"/>
    </row>
    <row r="53" spans="1:15" ht="15.95" hidden="1" customHeight="1">
      <c r="A53" s="38"/>
      <c r="B53" s="43"/>
      <c r="C53" s="46"/>
      <c r="D53" s="44"/>
      <c r="E53" s="44"/>
      <c r="F53" s="44"/>
      <c r="G53" s="44"/>
      <c r="H53" s="44"/>
      <c r="I53" s="44"/>
      <c r="J53" s="44"/>
      <c r="K53" s="44"/>
      <c r="L53" s="44"/>
      <c r="M53" s="44"/>
      <c r="N53" s="44"/>
      <c r="O53" s="44"/>
    </row>
    <row r="54" spans="1:15" ht="15.95" hidden="1" customHeight="1">
      <c r="A54" s="38"/>
      <c r="B54" s="43"/>
      <c r="C54" s="46"/>
      <c r="D54" s="45"/>
      <c r="E54" s="45"/>
      <c r="F54" s="45"/>
      <c r="G54" s="45"/>
      <c r="H54" s="45"/>
      <c r="I54" s="45"/>
      <c r="J54" s="45"/>
      <c r="K54" s="45"/>
      <c r="L54" s="45"/>
      <c r="M54" s="45"/>
      <c r="N54" s="45"/>
      <c r="O54" s="45"/>
    </row>
    <row r="55" spans="1:15" ht="15.95" hidden="1" customHeight="1">
      <c r="A55" s="38"/>
      <c r="B55" s="43"/>
      <c r="C55" s="46"/>
      <c r="D55" s="44"/>
      <c r="E55" s="44"/>
      <c r="F55" s="44"/>
      <c r="G55" s="44"/>
      <c r="H55" s="44"/>
      <c r="I55" s="44"/>
      <c r="J55" s="44"/>
      <c r="K55" s="44"/>
      <c r="L55" s="44"/>
      <c r="M55" s="44"/>
      <c r="N55" s="44"/>
      <c r="O55" s="44"/>
    </row>
    <row r="56" spans="1:15" ht="15.95" hidden="1" customHeight="1">
      <c r="A56" s="38"/>
      <c r="B56" s="43"/>
      <c r="C56" s="46"/>
      <c r="D56" s="45"/>
      <c r="E56" s="45"/>
      <c r="F56" s="45"/>
      <c r="G56" s="45"/>
      <c r="H56" s="45"/>
      <c r="I56" s="45"/>
      <c r="J56" s="45"/>
      <c r="K56" s="45"/>
      <c r="L56" s="45"/>
      <c r="M56" s="45"/>
      <c r="N56" s="45"/>
      <c r="O56" s="45"/>
    </row>
    <row r="57" spans="1:15" ht="15.95" hidden="1" customHeight="1">
      <c r="A57" s="38"/>
      <c r="B57" s="43"/>
      <c r="C57" s="46"/>
      <c r="D57" s="44"/>
      <c r="E57" s="44"/>
      <c r="F57" s="44"/>
      <c r="G57" s="44"/>
      <c r="H57" s="44"/>
      <c r="I57" s="44"/>
      <c r="J57" s="44"/>
      <c r="K57" s="44"/>
      <c r="L57" s="44"/>
      <c r="M57" s="44"/>
      <c r="N57" s="44"/>
      <c r="O57" s="44"/>
    </row>
    <row r="58" spans="1:15" ht="15.95" hidden="1" customHeight="1">
      <c r="A58" s="38"/>
      <c r="B58" s="43"/>
      <c r="C58" s="46"/>
      <c r="D58" s="45"/>
      <c r="E58" s="45"/>
      <c r="F58" s="45"/>
      <c r="G58" s="45"/>
      <c r="H58" s="45"/>
      <c r="I58" s="45"/>
      <c r="J58" s="45"/>
      <c r="K58" s="45"/>
      <c r="L58" s="45"/>
      <c r="M58" s="45"/>
      <c r="N58" s="45"/>
      <c r="O58" s="45"/>
    </row>
    <row r="59" spans="1:15" ht="15.95" hidden="1" customHeight="1">
      <c r="A59" s="38"/>
      <c r="B59" s="43"/>
      <c r="C59" s="46"/>
      <c r="D59" s="44"/>
      <c r="E59" s="44"/>
      <c r="F59" s="44"/>
      <c r="G59" s="44"/>
      <c r="H59" s="44"/>
      <c r="I59" s="44"/>
      <c r="J59" s="44"/>
      <c r="K59" s="44"/>
      <c r="L59" s="44"/>
      <c r="M59" s="44"/>
      <c r="N59" s="44"/>
      <c r="O59" s="44"/>
    </row>
    <row r="60" spans="1:15" ht="15.95" hidden="1" customHeight="1">
      <c r="A60" s="38"/>
      <c r="B60" s="43"/>
      <c r="C60" s="46"/>
      <c r="D60" s="45"/>
      <c r="E60" s="45"/>
      <c r="F60" s="45"/>
      <c r="G60" s="45"/>
      <c r="H60" s="45"/>
      <c r="I60" s="45"/>
      <c r="J60" s="45"/>
      <c r="K60" s="45"/>
      <c r="L60" s="45"/>
      <c r="M60" s="45"/>
      <c r="N60" s="45"/>
      <c r="O60" s="45"/>
    </row>
    <row r="61" spans="1:15" ht="15.95" hidden="1" customHeight="1">
      <c r="A61" s="38"/>
      <c r="B61" s="43"/>
      <c r="C61" s="46"/>
      <c r="D61" s="44"/>
      <c r="E61" s="44"/>
      <c r="F61" s="44"/>
      <c r="G61" s="44"/>
      <c r="H61" s="44"/>
      <c r="I61" s="44"/>
      <c r="J61" s="44"/>
      <c r="K61" s="44"/>
      <c r="L61" s="44"/>
      <c r="M61" s="44"/>
      <c r="N61" s="44"/>
      <c r="O61" s="44"/>
    </row>
    <row r="62" spans="1:15" ht="15.95" hidden="1" customHeight="1">
      <c r="A62" s="38"/>
      <c r="B62" s="43"/>
      <c r="C62" s="46"/>
      <c r="D62" s="45"/>
      <c r="E62" s="45"/>
      <c r="F62" s="45"/>
      <c r="G62" s="45"/>
      <c r="H62" s="45"/>
      <c r="I62" s="45"/>
      <c r="J62" s="45"/>
      <c r="K62" s="45"/>
      <c r="L62" s="45"/>
      <c r="M62" s="45"/>
      <c r="N62" s="45"/>
      <c r="O62" s="45"/>
    </row>
    <row r="63" spans="1:15" ht="15.95" hidden="1" customHeight="1">
      <c r="A63" s="38"/>
      <c r="B63" s="43"/>
      <c r="C63" s="46"/>
      <c r="D63" s="44"/>
      <c r="E63" s="44"/>
      <c r="F63" s="44"/>
      <c r="G63" s="44"/>
      <c r="H63" s="44"/>
      <c r="I63" s="44"/>
      <c r="J63" s="44"/>
      <c r="K63" s="44"/>
      <c r="L63" s="44"/>
      <c r="M63" s="44"/>
      <c r="N63" s="44"/>
      <c r="O63" s="44"/>
    </row>
    <row r="64" spans="1:15" ht="15.95" hidden="1" customHeight="1">
      <c r="A64" s="38"/>
      <c r="B64" s="43"/>
      <c r="C64" s="46"/>
      <c r="D64" s="45"/>
      <c r="E64" s="45"/>
      <c r="F64" s="45"/>
      <c r="G64" s="45"/>
      <c r="H64" s="45"/>
      <c r="I64" s="45"/>
      <c r="J64" s="45"/>
      <c r="K64" s="45"/>
      <c r="L64" s="45"/>
      <c r="M64" s="45"/>
      <c r="N64" s="45"/>
      <c r="O64" s="45"/>
    </row>
    <row r="65" spans="1:15" ht="15.95" hidden="1" customHeight="1">
      <c r="A65" s="38"/>
      <c r="B65" s="43"/>
      <c r="C65" s="46"/>
      <c r="D65" s="44"/>
      <c r="E65" s="44"/>
      <c r="F65" s="44"/>
      <c r="G65" s="44"/>
      <c r="H65" s="44"/>
      <c r="I65" s="44"/>
      <c r="J65" s="44"/>
      <c r="K65" s="44"/>
      <c r="L65" s="44"/>
      <c r="M65" s="44"/>
      <c r="N65" s="44"/>
      <c r="O65" s="44"/>
    </row>
    <row r="66" spans="1:15" ht="15.95" hidden="1" customHeight="1">
      <c r="A66" s="38"/>
      <c r="B66" s="43"/>
      <c r="C66" s="46"/>
      <c r="D66" s="45"/>
      <c r="E66" s="45"/>
      <c r="F66" s="45"/>
      <c r="G66" s="45"/>
      <c r="H66" s="45"/>
      <c r="I66" s="45"/>
      <c r="J66" s="45"/>
      <c r="K66" s="45"/>
      <c r="L66" s="45"/>
      <c r="M66" s="45"/>
      <c r="N66" s="45"/>
      <c r="O66" s="45"/>
    </row>
    <row r="67" spans="1:15" ht="15.95" hidden="1" customHeight="1">
      <c r="A67" s="38"/>
      <c r="B67" s="43"/>
      <c r="C67" s="46"/>
      <c r="D67" s="44"/>
      <c r="E67" s="44"/>
      <c r="F67" s="44"/>
      <c r="G67" s="44"/>
      <c r="H67" s="44"/>
      <c r="I67" s="44"/>
      <c r="J67" s="44"/>
      <c r="K67" s="44"/>
      <c r="L67" s="44"/>
      <c r="M67" s="44"/>
      <c r="N67" s="44"/>
      <c r="O67" s="44"/>
    </row>
    <row r="68" spans="1:15" ht="15.95" hidden="1" customHeight="1">
      <c r="A68" s="38"/>
      <c r="B68" s="43"/>
      <c r="C68" s="46"/>
      <c r="D68" s="45"/>
      <c r="E68" s="45"/>
      <c r="F68" s="45"/>
      <c r="G68" s="45"/>
      <c r="H68" s="45"/>
      <c r="I68" s="45"/>
      <c r="J68" s="45"/>
      <c r="K68" s="45"/>
      <c r="L68" s="45"/>
      <c r="M68" s="45"/>
      <c r="N68" s="45"/>
      <c r="O68" s="45"/>
    </row>
    <row r="69" spans="1:15" ht="15.95" hidden="1" customHeight="1">
      <c r="A69" s="38"/>
      <c r="B69" s="43"/>
      <c r="C69" s="46"/>
      <c r="D69" s="44"/>
      <c r="E69" s="44"/>
      <c r="F69" s="44"/>
      <c r="G69" s="44"/>
      <c r="H69" s="44"/>
      <c r="I69" s="44"/>
      <c r="J69" s="44"/>
      <c r="K69" s="44"/>
      <c r="L69" s="44"/>
      <c r="M69" s="44"/>
      <c r="N69" s="44"/>
      <c r="O69" s="44"/>
    </row>
    <row r="70" spans="1:15" ht="15.95" hidden="1" customHeight="1">
      <c r="A70" s="38"/>
      <c r="B70" s="43"/>
      <c r="C70" s="46"/>
      <c r="D70" s="45"/>
      <c r="E70" s="45"/>
      <c r="F70" s="45"/>
      <c r="G70" s="45"/>
      <c r="H70" s="45"/>
      <c r="I70" s="45"/>
      <c r="J70" s="45"/>
      <c r="K70" s="45"/>
      <c r="L70" s="45"/>
      <c r="M70" s="45"/>
      <c r="N70" s="45"/>
      <c r="O70" s="45"/>
    </row>
    <row r="71" spans="1:15" ht="15.95" hidden="1" customHeight="1">
      <c r="A71" s="38"/>
      <c r="B71" s="43"/>
      <c r="C71" s="46"/>
      <c r="D71" s="44"/>
      <c r="E71" s="44"/>
      <c r="F71" s="44"/>
      <c r="G71" s="44"/>
      <c r="H71" s="44"/>
      <c r="I71" s="44"/>
      <c r="J71" s="44"/>
      <c r="K71" s="44"/>
      <c r="L71" s="44"/>
      <c r="M71" s="44"/>
      <c r="N71" s="44"/>
      <c r="O71" s="44"/>
    </row>
    <row r="72" spans="1:15" ht="15.95" hidden="1" customHeight="1">
      <c r="A72" s="38"/>
      <c r="B72" s="43"/>
      <c r="C72" s="46"/>
      <c r="D72" s="45"/>
      <c r="E72" s="45"/>
      <c r="F72" s="45"/>
      <c r="G72" s="45"/>
      <c r="H72" s="45"/>
      <c r="I72" s="45"/>
      <c r="J72" s="45"/>
      <c r="K72" s="45"/>
      <c r="L72" s="45"/>
      <c r="M72" s="45"/>
      <c r="N72" s="45"/>
      <c r="O72" s="45"/>
    </row>
    <row r="73" spans="1:15" ht="15.95" hidden="1" customHeight="1">
      <c r="A73" s="38"/>
      <c r="B73" s="43"/>
      <c r="C73" s="46"/>
      <c r="D73" s="44"/>
      <c r="E73" s="44"/>
      <c r="F73" s="44"/>
      <c r="G73" s="44"/>
      <c r="H73" s="44"/>
      <c r="I73" s="44"/>
      <c r="J73" s="44"/>
      <c r="K73" s="44"/>
      <c r="L73" s="44"/>
      <c r="M73" s="44"/>
      <c r="N73" s="44"/>
      <c r="O73" s="44"/>
    </row>
    <row r="74" spans="1:15" ht="15.95" hidden="1" customHeight="1">
      <c r="A74" s="38"/>
      <c r="B74" s="43"/>
      <c r="C74" s="46"/>
      <c r="D74" s="45"/>
      <c r="E74" s="45"/>
      <c r="F74" s="45"/>
      <c r="G74" s="45"/>
      <c r="H74" s="45"/>
      <c r="I74" s="45"/>
      <c r="J74" s="45"/>
      <c r="K74" s="45"/>
      <c r="L74" s="45"/>
      <c r="M74" s="45"/>
      <c r="N74" s="45"/>
      <c r="O74" s="45"/>
    </row>
    <row r="75" spans="1:15" ht="15.95" hidden="1" customHeight="1">
      <c r="A75" s="38"/>
      <c r="B75" s="43"/>
      <c r="C75" s="46"/>
      <c r="D75" s="44"/>
      <c r="E75" s="44"/>
      <c r="F75" s="44"/>
      <c r="G75" s="44"/>
      <c r="H75" s="44"/>
      <c r="I75" s="44"/>
      <c r="J75" s="44"/>
      <c r="K75" s="44"/>
      <c r="L75" s="44"/>
      <c r="M75" s="44"/>
      <c r="N75" s="44"/>
      <c r="O75" s="44"/>
    </row>
    <row r="76" spans="1:15" ht="15.95" hidden="1" customHeight="1">
      <c r="A76" s="38"/>
      <c r="B76" s="43"/>
      <c r="C76" s="46"/>
      <c r="D76" s="45"/>
      <c r="E76" s="45"/>
      <c r="F76" s="45"/>
      <c r="G76" s="45"/>
      <c r="H76" s="45"/>
      <c r="I76" s="45"/>
      <c r="J76" s="45"/>
      <c r="K76" s="45"/>
      <c r="L76" s="45"/>
      <c r="M76" s="45"/>
      <c r="N76" s="45"/>
      <c r="O76" s="45"/>
    </row>
    <row r="77" spans="1:15" ht="15.95" hidden="1" customHeight="1">
      <c r="A77" s="38"/>
      <c r="B77" s="43"/>
      <c r="C77" s="46"/>
      <c r="D77" s="44"/>
      <c r="E77" s="44"/>
      <c r="F77" s="44"/>
      <c r="G77" s="44"/>
      <c r="H77" s="44"/>
      <c r="I77" s="44"/>
      <c r="J77" s="44"/>
      <c r="K77" s="44"/>
      <c r="L77" s="44"/>
      <c r="M77" s="44"/>
      <c r="N77" s="44"/>
      <c r="O77" s="44"/>
    </row>
    <row r="78" spans="1:15" ht="15.95" hidden="1" customHeight="1">
      <c r="A78" s="38"/>
      <c r="B78" s="43"/>
      <c r="C78" s="46"/>
      <c r="D78" s="45"/>
      <c r="E78" s="45"/>
      <c r="F78" s="45"/>
      <c r="G78" s="45"/>
      <c r="H78" s="45"/>
      <c r="I78" s="45"/>
      <c r="J78" s="45"/>
      <c r="K78" s="45"/>
      <c r="L78" s="45"/>
      <c r="M78" s="45"/>
      <c r="N78" s="45"/>
      <c r="O78" s="45"/>
    </row>
    <row r="79" spans="1:15" ht="15.95" hidden="1" customHeight="1">
      <c r="A79" s="38"/>
      <c r="B79" s="43"/>
      <c r="C79" s="46"/>
      <c r="D79" s="44"/>
      <c r="E79" s="44"/>
      <c r="F79" s="44"/>
      <c r="G79" s="44"/>
      <c r="H79" s="44"/>
      <c r="I79" s="44"/>
      <c r="J79" s="44"/>
      <c r="K79" s="44"/>
      <c r="L79" s="44"/>
      <c r="M79" s="44"/>
      <c r="N79" s="44"/>
      <c r="O79" s="44"/>
    </row>
    <row r="80" spans="1:15" ht="15.95" hidden="1" customHeight="1">
      <c r="A80" s="38"/>
      <c r="B80" s="43"/>
      <c r="C80" s="46"/>
      <c r="D80" s="45"/>
      <c r="E80" s="45"/>
      <c r="F80" s="45"/>
      <c r="G80" s="45"/>
      <c r="H80" s="45"/>
      <c r="I80" s="45"/>
      <c r="J80" s="45"/>
      <c r="K80" s="45"/>
      <c r="L80" s="45"/>
      <c r="M80" s="45"/>
      <c r="N80" s="45"/>
      <c r="O80" s="45"/>
    </row>
    <row r="81" spans="1:15" ht="15.95" hidden="1" customHeight="1">
      <c r="A81" s="38"/>
      <c r="B81" s="43"/>
      <c r="C81" s="46"/>
      <c r="D81" s="44"/>
      <c r="E81" s="44"/>
      <c r="F81" s="44"/>
      <c r="G81" s="44"/>
      <c r="H81" s="44"/>
      <c r="I81" s="44"/>
      <c r="J81" s="44"/>
      <c r="K81" s="44"/>
      <c r="L81" s="44"/>
      <c r="M81" s="44"/>
      <c r="N81" s="44"/>
      <c r="O81" s="44"/>
    </row>
    <row r="82" spans="1:15" ht="15.95" hidden="1" customHeight="1">
      <c r="A82" s="38"/>
      <c r="B82" s="43"/>
      <c r="C82" s="46"/>
      <c r="D82" s="45"/>
      <c r="E82" s="45"/>
      <c r="F82" s="45"/>
      <c r="G82" s="45"/>
      <c r="H82" s="45"/>
      <c r="I82" s="45"/>
      <c r="J82" s="45"/>
      <c r="K82" s="45"/>
      <c r="L82" s="45"/>
      <c r="M82" s="45"/>
      <c r="N82" s="45"/>
      <c r="O82" s="45"/>
    </row>
    <row r="83" spans="1:15" ht="15.95" hidden="1" customHeight="1">
      <c r="A83" s="38"/>
      <c r="B83" s="43"/>
      <c r="C83" s="46"/>
      <c r="D83" s="44"/>
      <c r="E83" s="44"/>
      <c r="F83" s="44"/>
      <c r="G83" s="44"/>
      <c r="H83" s="44"/>
      <c r="I83" s="44"/>
      <c r="J83" s="44"/>
      <c r="K83" s="44"/>
      <c r="L83" s="44"/>
      <c r="M83" s="44"/>
      <c r="N83" s="44"/>
      <c r="O83" s="44"/>
    </row>
    <row r="84" spans="1:15" ht="15.95" hidden="1" customHeight="1">
      <c r="A84" s="38"/>
      <c r="B84" s="43"/>
      <c r="C84" s="46"/>
      <c r="D84" s="45"/>
      <c r="E84" s="45"/>
      <c r="F84" s="45"/>
      <c r="G84" s="45"/>
      <c r="H84" s="45"/>
      <c r="I84" s="45"/>
      <c r="J84" s="45"/>
      <c r="K84" s="45"/>
      <c r="L84" s="45"/>
      <c r="M84" s="45"/>
      <c r="N84" s="45"/>
      <c r="O84" s="45"/>
    </row>
    <row r="85" spans="1:15" ht="15.95" hidden="1" customHeight="1">
      <c r="A85" s="38"/>
      <c r="B85" s="43"/>
      <c r="C85" s="46"/>
      <c r="D85" s="44"/>
      <c r="E85" s="44"/>
      <c r="F85" s="44"/>
      <c r="G85" s="44"/>
      <c r="H85" s="44"/>
      <c r="I85" s="44"/>
      <c r="J85" s="44"/>
      <c r="K85" s="44"/>
      <c r="L85" s="44"/>
      <c r="M85" s="44"/>
      <c r="N85" s="44"/>
      <c r="O85" s="44"/>
    </row>
    <row r="86" spans="1:15" ht="15.95" hidden="1" customHeight="1">
      <c r="A86" s="38"/>
      <c r="B86" s="43"/>
      <c r="C86" s="46"/>
      <c r="D86" s="45"/>
      <c r="E86" s="45"/>
      <c r="F86" s="45"/>
      <c r="G86" s="45"/>
      <c r="H86" s="45"/>
      <c r="I86" s="45"/>
      <c r="J86" s="45"/>
      <c r="K86" s="45"/>
      <c r="L86" s="45"/>
      <c r="M86" s="45"/>
      <c r="N86" s="45"/>
      <c r="O86" s="45"/>
    </row>
    <row r="87" spans="1:15" ht="15.95" hidden="1" customHeight="1">
      <c r="A87" s="38"/>
      <c r="B87" s="43"/>
      <c r="C87" s="46"/>
      <c r="D87" s="44"/>
      <c r="E87" s="44"/>
      <c r="F87" s="44"/>
      <c r="G87" s="44"/>
      <c r="H87" s="44"/>
      <c r="I87" s="44"/>
      <c r="J87" s="44"/>
      <c r="K87" s="44"/>
      <c r="L87" s="44"/>
      <c r="M87" s="44"/>
      <c r="N87" s="44"/>
      <c r="O87" s="44"/>
    </row>
    <row r="88" spans="1:15" ht="15.95" hidden="1" customHeight="1">
      <c r="A88" s="38"/>
      <c r="B88" s="43"/>
      <c r="C88" s="46"/>
      <c r="D88" s="45"/>
      <c r="E88" s="45"/>
      <c r="F88" s="45"/>
      <c r="G88" s="45"/>
      <c r="H88" s="45"/>
      <c r="I88" s="45"/>
      <c r="J88" s="45"/>
      <c r="K88" s="45"/>
      <c r="L88" s="45"/>
      <c r="M88" s="45"/>
      <c r="N88" s="45"/>
      <c r="O88" s="45"/>
    </row>
    <row r="89" spans="1:15" ht="15.95" hidden="1" customHeight="1">
      <c r="A89" s="38"/>
      <c r="B89" s="43"/>
      <c r="C89" s="46"/>
      <c r="D89" s="44"/>
      <c r="E89" s="44"/>
      <c r="F89" s="44"/>
      <c r="G89" s="44"/>
      <c r="H89" s="44"/>
      <c r="I89" s="44"/>
      <c r="J89" s="44"/>
      <c r="K89" s="44"/>
      <c r="L89" s="44"/>
      <c r="M89" s="44"/>
      <c r="N89" s="44"/>
      <c r="O89" s="44"/>
    </row>
    <row r="90" spans="1:15" ht="15.95" hidden="1" customHeight="1">
      <c r="A90" s="38"/>
      <c r="B90" s="43"/>
      <c r="C90" s="46"/>
      <c r="D90" s="45"/>
      <c r="E90" s="45"/>
      <c r="F90" s="45"/>
      <c r="G90" s="45"/>
      <c r="H90" s="45"/>
      <c r="I90" s="45"/>
      <c r="J90" s="45"/>
      <c r="K90" s="45"/>
      <c r="L90" s="45"/>
      <c r="M90" s="45"/>
      <c r="N90" s="45"/>
      <c r="O90" s="45"/>
    </row>
    <row r="91" spans="1:15" ht="15.95" hidden="1" customHeight="1">
      <c r="A91" s="38"/>
      <c r="B91" s="43"/>
      <c r="C91" s="46"/>
      <c r="D91" s="44"/>
      <c r="E91" s="44"/>
      <c r="F91" s="44"/>
      <c r="G91" s="44"/>
      <c r="H91" s="44"/>
      <c r="I91" s="44"/>
      <c r="J91" s="44"/>
      <c r="K91" s="44"/>
      <c r="L91" s="44"/>
      <c r="M91" s="44"/>
      <c r="N91" s="44"/>
      <c r="O91" s="44"/>
    </row>
    <row r="92" spans="1:15" ht="15.95" hidden="1" customHeight="1">
      <c r="A92" s="38"/>
      <c r="B92" s="43"/>
      <c r="C92" s="46"/>
      <c r="D92" s="45"/>
      <c r="E92" s="45"/>
      <c r="F92" s="45"/>
      <c r="G92" s="45"/>
      <c r="H92" s="45"/>
      <c r="I92" s="45"/>
      <c r="J92" s="45"/>
      <c r="K92" s="45"/>
      <c r="L92" s="45"/>
      <c r="M92" s="45"/>
      <c r="N92" s="45"/>
      <c r="O92" s="45"/>
    </row>
    <row r="93" spans="1:15" ht="15.95" hidden="1" customHeight="1">
      <c r="A93" s="38"/>
      <c r="B93" s="43"/>
      <c r="C93" s="46"/>
      <c r="D93" s="44"/>
      <c r="E93" s="44"/>
      <c r="F93" s="44"/>
      <c r="G93" s="44"/>
      <c r="H93" s="44"/>
      <c r="I93" s="44"/>
      <c r="J93" s="44"/>
      <c r="K93" s="44"/>
      <c r="L93" s="44"/>
      <c r="M93" s="44"/>
      <c r="N93" s="44"/>
      <c r="O93" s="44"/>
    </row>
    <row r="94" spans="1:15" ht="15.95" hidden="1" customHeight="1">
      <c r="A94" s="38"/>
      <c r="B94" s="43"/>
      <c r="C94" s="46"/>
      <c r="D94" s="45"/>
      <c r="E94" s="45"/>
      <c r="F94" s="45"/>
      <c r="G94" s="45"/>
      <c r="H94" s="45"/>
      <c r="I94" s="45"/>
      <c r="J94" s="45"/>
      <c r="K94" s="45"/>
      <c r="L94" s="45"/>
      <c r="M94" s="45"/>
      <c r="N94" s="45"/>
      <c r="O94" s="45"/>
    </row>
    <row r="95" spans="1:15" ht="15.95" hidden="1" customHeight="1">
      <c r="A95" s="38"/>
      <c r="B95" s="43"/>
      <c r="C95" s="46"/>
      <c r="D95" s="44"/>
      <c r="E95" s="44"/>
      <c r="F95" s="44"/>
      <c r="G95" s="44"/>
      <c r="H95" s="44"/>
      <c r="I95" s="44"/>
      <c r="J95" s="44"/>
      <c r="K95" s="44"/>
      <c r="L95" s="44"/>
      <c r="M95" s="44"/>
      <c r="N95" s="44"/>
      <c r="O95" s="44"/>
    </row>
    <row r="96" spans="1:15" ht="15.95" hidden="1" customHeight="1">
      <c r="A96" s="38"/>
      <c r="B96" s="43"/>
      <c r="C96" s="46"/>
      <c r="D96" s="45"/>
      <c r="E96" s="45"/>
      <c r="F96" s="45"/>
      <c r="G96" s="45"/>
      <c r="H96" s="45"/>
      <c r="I96" s="45"/>
      <c r="J96" s="45"/>
      <c r="K96" s="45"/>
      <c r="L96" s="45"/>
      <c r="M96" s="45"/>
      <c r="N96" s="45"/>
      <c r="O96" s="45"/>
    </row>
    <row r="97" spans="1:15" ht="15.95" hidden="1" customHeight="1">
      <c r="A97" s="38"/>
      <c r="B97" s="43"/>
      <c r="C97" s="46"/>
      <c r="D97" s="44"/>
      <c r="E97" s="44"/>
      <c r="F97" s="44"/>
      <c r="G97" s="44"/>
      <c r="H97" s="44"/>
      <c r="I97" s="44"/>
      <c r="J97" s="44"/>
      <c r="K97" s="44"/>
      <c r="L97" s="44"/>
      <c r="M97" s="44"/>
      <c r="N97" s="44"/>
      <c r="O97" s="44"/>
    </row>
    <row r="98" spans="1:15" ht="15.95" hidden="1" customHeight="1">
      <c r="A98" s="38"/>
      <c r="B98" s="43"/>
      <c r="C98" s="46"/>
      <c r="D98" s="45"/>
      <c r="E98" s="45"/>
      <c r="F98" s="45"/>
      <c r="G98" s="45"/>
      <c r="H98" s="45"/>
      <c r="I98" s="45"/>
      <c r="J98" s="45"/>
      <c r="K98" s="45"/>
      <c r="L98" s="45"/>
      <c r="M98" s="45"/>
      <c r="N98" s="45"/>
      <c r="O98" s="45"/>
    </row>
    <row r="99" spans="1:15" ht="15.95" hidden="1" customHeight="1">
      <c r="A99" s="38"/>
      <c r="B99" s="43"/>
      <c r="C99" s="46"/>
      <c r="D99" s="44"/>
      <c r="E99" s="44"/>
      <c r="F99" s="44"/>
      <c r="G99" s="44"/>
      <c r="H99" s="44"/>
      <c r="I99" s="44"/>
      <c r="J99" s="44"/>
      <c r="K99" s="44"/>
      <c r="L99" s="44"/>
      <c r="M99" s="44"/>
      <c r="N99" s="44"/>
      <c r="O99" s="44"/>
    </row>
    <row r="100" spans="1:15" ht="15.95" hidden="1" customHeight="1">
      <c r="A100" s="38"/>
      <c r="B100" s="43"/>
      <c r="C100" s="46"/>
      <c r="D100" s="45"/>
      <c r="E100" s="45"/>
      <c r="F100" s="45"/>
      <c r="G100" s="45"/>
      <c r="H100" s="45"/>
      <c r="I100" s="45"/>
      <c r="J100" s="45"/>
      <c r="K100" s="45"/>
      <c r="L100" s="45"/>
      <c r="M100" s="45"/>
      <c r="N100" s="45"/>
      <c r="O100" s="45"/>
    </row>
    <row r="101" spans="1:15" ht="15.95" hidden="1" customHeight="1">
      <c r="A101" s="38"/>
      <c r="B101" s="43"/>
      <c r="C101" s="46"/>
      <c r="D101" s="44"/>
      <c r="E101" s="44"/>
      <c r="F101" s="44"/>
      <c r="G101" s="44"/>
      <c r="H101" s="44"/>
      <c r="I101" s="44"/>
      <c r="J101" s="44"/>
      <c r="K101" s="44"/>
      <c r="L101" s="44"/>
      <c r="M101" s="44"/>
      <c r="N101" s="44"/>
      <c r="O101" s="44"/>
    </row>
    <row r="102" spans="1:15" ht="15.95" hidden="1" customHeight="1">
      <c r="A102" s="38"/>
      <c r="B102" s="43"/>
      <c r="C102" s="46"/>
      <c r="D102" s="45"/>
      <c r="E102" s="45"/>
      <c r="F102" s="45"/>
      <c r="G102" s="45"/>
      <c r="H102" s="45"/>
      <c r="I102" s="45"/>
      <c r="J102" s="45"/>
      <c r="K102" s="45"/>
      <c r="L102" s="45"/>
      <c r="M102" s="45"/>
      <c r="N102" s="45"/>
      <c r="O102" s="45"/>
    </row>
    <row r="103" spans="1:15" ht="15.95" hidden="1" customHeight="1">
      <c r="A103" s="38"/>
      <c r="B103" s="43"/>
      <c r="C103" s="46"/>
      <c r="D103" s="44"/>
      <c r="E103" s="44"/>
      <c r="F103" s="44"/>
      <c r="G103" s="44"/>
      <c r="H103" s="44"/>
      <c r="I103" s="44"/>
      <c r="J103" s="44"/>
      <c r="K103" s="44"/>
      <c r="L103" s="44"/>
      <c r="M103" s="44"/>
      <c r="N103" s="44"/>
      <c r="O103" s="44"/>
    </row>
    <row r="104" spans="1:15" ht="15.95" hidden="1" customHeight="1">
      <c r="A104" s="38"/>
      <c r="B104" s="43"/>
      <c r="C104" s="46"/>
      <c r="D104" s="45"/>
      <c r="E104" s="45"/>
      <c r="F104" s="45"/>
      <c r="G104" s="45"/>
      <c r="H104" s="45"/>
      <c r="I104" s="45"/>
      <c r="J104" s="45"/>
      <c r="K104" s="45"/>
      <c r="L104" s="45"/>
      <c r="M104" s="45"/>
      <c r="N104" s="45"/>
      <c r="O104" s="45"/>
    </row>
    <row r="105" spans="1:15" ht="15.95" hidden="1" customHeight="1">
      <c r="A105" s="38"/>
      <c r="B105" s="43"/>
      <c r="C105" s="46"/>
      <c r="D105" s="44"/>
      <c r="E105" s="44"/>
      <c r="F105" s="44"/>
      <c r="G105" s="44"/>
      <c r="H105" s="44"/>
      <c r="I105" s="44"/>
      <c r="J105" s="44"/>
      <c r="K105" s="44"/>
      <c r="L105" s="44"/>
      <c r="M105" s="44"/>
      <c r="N105" s="44"/>
      <c r="O105" s="44"/>
    </row>
    <row r="106" spans="1:15" ht="15.95" hidden="1" customHeight="1">
      <c r="A106" s="38"/>
      <c r="B106" s="43"/>
      <c r="C106" s="46"/>
      <c r="D106" s="45"/>
      <c r="E106" s="45"/>
      <c r="F106" s="45"/>
      <c r="G106" s="45"/>
      <c r="H106" s="45"/>
      <c r="I106" s="45"/>
      <c r="J106" s="45"/>
      <c r="K106" s="45"/>
      <c r="L106" s="45"/>
      <c r="M106" s="45"/>
      <c r="N106" s="45"/>
      <c r="O106" s="45"/>
    </row>
    <row r="107" spans="1:15" ht="15.95" hidden="1" customHeight="1">
      <c r="A107" s="38"/>
      <c r="B107" s="43"/>
      <c r="C107" s="46"/>
      <c r="D107" s="44"/>
      <c r="E107" s="44"/>
      <c r="F107" s="44"/>
      <c r="G107" s="44"/>
      <c r="H107" s="44"/>
      <c r="I107" s="44"/>
      <c r="J107" s="44"/>
      <c r="K107" s="44"/>
      <c r="L107" s="44"/>
      <c r="M107" s="44"/>
      <c r="N107" s="44"/>
      <c r="O107" s="44"/>
    </row>
    <row r="108" spans="1:15" ht="15.95" hidden="1" customHeight="1">
      <c r="A108" s="38"/>
      <c r="B108" s="43"/>
      <c r="C108" s="46"/>
      <c r="D108" s="45"/>
      <c r="E108" s="45"/>
      <c r="F108" s="45"/>
      <c r="G108" s="45"/>
      <c r="H108" s="45"/>
      <c r="I108" s="45"/>
      <c r="J108" s="45"/>
      <c r="K108" s="45"/>
      <c r="L108" s="45"/>
      <c r="M108" s="45"/>
      <c r="N108" s="45"/>
      <c r="O108" s="45"/>
    </row>
    <row r="109" spans="1:15" ht="15.95" hidden="1" customHeight="1">
      <c r="A109" s="38"/>
      <c r="B109" s="43"/>
      <c r="C109" s="46"/>
      <c r="D109" s="44"/>
      <c r="E109" s="44"/>
      <c r="F109" s="44"/>
      <c r="G109" s="44"/>
      <c r="H109" s="44"/>
      <c r="I109" s="44"/>
      <c r="J109" s="44"/>
      <c r="K109" s="44"/>
      <c r="L109" s="44"/>
      <c r="M109" s="44"/>
      <c r="N109" s="44"/>
      <c r="O109" s="44"/>
    </row>
    <row r="110" spans="1:15" ht="15.95" hidden="1" customHeight="1">
      <c r="A110" s="38"/>
      <c r="B110" s="43"/>
      <c r="C110" s="46"/>
      <c r="D110" s="45"/>
      <c r="E110" s="45"/>
      <c r="F110" s="45"/>
      <c r="G110" s="45"/>
      <c r="H110" s="45"/>
      <c r="I110" s="45"/>
      <c r="J110" s="45"/>
      <c r="K110" s="45"/>
      <c r="L110" s="45"/>
      <c r="M110" s="45"/>
      <c r="N110" s="45"/>
      <c r="O110" s="45"/>
    </row>
    <row r="111" spans="1:15" ht="15.95" hidden="1" customHeight="1">
      <c r="A111" s="38"/>
      <c r="B111" s="43"/>
      <c r="C111" s="46"/>
      <c r="D111" s="44"/>
      <c r="E111" s="44"/>
      <c r="F111" s="44"/>
      <c r="G111" s="44"/>
      <c r="H111" s="44"/>
      <c r="I111" s="44"/>
      <c r="J111" s="44"/>
      <c r="K111" s="44"/>
      <c r="L111" s="44"/>
      <c r="M111" s="44"/>
      <c r="N111" s="44"/>
      <c r="O111" s="44"/>
    </row>
    <row r="112" spans="1:15" ht="15.95" hidden="1" customHeight="1">
      <c r="A112" s="38"/>
      <c r="B112" s="43"/>
      <c r="C112" s="46"/>
      <c r="D112" s="45"/>
      <c r="E112" s="45"/>
      <c r="F112" s="45"/>
      <c r="G112" s="45"/>
      <c r="H112" s="45"/>
      <c r="I112" s="45"/>
      <c r="J112" s="45"/>
      <c r="K112" s="45"/>
      <c r="L112" s="45"/>
      <c r="M112" s="45"/>
      <c r="N112" s="45"/>
      <c r="O112" s="45"/>
    </row>
    <row r="113" spans="1:15" ht="15.95" hidden="1" customHeight="1">
      <c r="A113" s="38"/>
      <c r="B113" s="43"/>
      <c r="C113" s="46"/>
      <c r="D113" s="44"/>
      <c r="E113" s="44"/>
      <c r="F113" s="44"/>
      <c r="G113" s="44"/>
      <c r="H113" s="44"/>
      <c r="I113" s="44"/>
      <c r="J113" s="44"/>
      <c r="K113" s="44"/>
      <c r="L113" s="44"/>
      <c r="M113" s="44"/>
      <c r="N113" s="44"/>
      <c r="O113" s="44"/>
    </row>
    <row r="114" spans="1:15" ht="15.95" hidden="1" customHeight="1">
      <c r="A114" s="38"/>
      <c r="B114" s="43"/>
      <c r="C114" s="46"/>
      <c r="D114" s="45"/>
      <c r="E114" s="45"/>
      <c r="F114" s="45"/>
      <c r="G114" s="45"/>
      <c r="H114" s="45"/>
      <c r="I114" s="45"/>
      <c r="J114" s="45"/>
      <c r="K114" s="45"/>
      <c r="L114" s="45"/>
      <c r="M114" s="45"/>
      <c r="N114" s="45"/>
      <c r="O114" s="45"/>
    </row>
    <row r="115" spans="1:15" ht="15.95" hidden="1" customHeight="1">
      <c r="A115" s="38"/>
      <c r="B115" s="43"/>
      <c r="C115" s="46"/>
      <c r="D115" s="44"/>
      <c r="E115" s="44"/>
      <c r="F115" s="44"/>
      <c r="G115" s="44"/>
      <c r="H115" s="44"/>
      <c r="I115" s="44"/>
      <c r="J115" s="44"/>
      <c r="K115" s="44"/>
      <c r="L115" s="44"/>
      <c r="M115" s="44"/>
      <c r="N115" s="44"/>
      <c r="O115" s="44"/>
    </row>
    <row r="116" spans="1:15" ht="15.95" hidden="1" customHeight="1">
      <c r="A116" s="38"/>
      <c r="B116" s="43"/>
      <c r="C116" s="46"/>
      <c r="D116" s="45"/>
      <c r="E116" s="45"/>
      <c r="F116" s="45"/>
      <c r="G116" s="45"/>
      <c r="H116" s="45"/>
      <c r="I116" s="45"/>
      <c r="J116" s="45"/>
      <c r="K116" s="45"/>
      <c r="L116" s="45"/>
      <c r="M116" s="45"/>
      <c r="N116" s="45"/>
      <c r="O116" s="45"/>
    </row>
    <row r="117" spans="1:15" ht="15.95" hidden="1" customHeight="1">
      <c r="A117" s="38"/>
      <c r="B117" s="43"/>
      <c r="C117" s="46"/>
      <c r="D117" s="44"/>
      <c r="E117" s="44"/>
      <c r="F117" s="44"/>
      <c r="G117" s="44"/>
      <c r="H117" s="44"/>
      <c r="I117" s="44"/>
      <c r="J117" s="44"/>
      <c r="K117" s="44"/>
      <c r="L117" s="44"/>
      <c r="M117" s="44"/>
      <c r="N117" s="44"/>
      <c r="O117" s="44"/>
    </row>
    <row r="118" spans="1:15" ht="15.95" hidden="1" customHeight="1">
      <c r="A118" s="38"/>
      <c r="B118" s="43"/>
      <c r="C118" s="46"/>
      <c r="D118" s="45"/>
      <c r="E118" s="45"/>
      <c r="F118" s="45"/>
      <c r="G118" s="45"/>
      <c r="H118" s="45"/>
      <c r="I118" s="45"/>
      <c r="J118" s="45"/>
      <c r="K118" s="45"/>
      <c r="L118" s="45"/>
      <c r="M118" s="45"/>
      <c r="N118" s="45"/>
      <c r="O118" s="45"/>
    </row>
    <row r="119" spans="1:15" ht="15.95" hidden="1" customHeight="1">
      <c r="A119" s="38"/>
      <c r="B119" s="43"/>
      <c r="C119" s="46"/>
      <c r="D119" s="44"/>
      <c r="E119" s="44"/>
      <c r="F119" s="44"/>
      <c r="G119" s="44"/>
      <c r="H119" s="44"/>
      <c r="I119" s="44"/>
      <c r="J119" s="44"/>
      <c r="K119" s="44"/>
      <c r="L119" s="44"/>
      <c r="M119" s="44"/>
      <c r="N119" s="44"/>
      <c r="O119" s="44"/>
    </row>
    <row r="120" spans="1:15" ht="15.95" hidden="1" customHeight="1">
      <c r="A120" s="38"/>
      <c r="B120" s="43"/>
      <c r="C120" s="46"/>
      <c r="D120" s="45"/>
      <c r="E120" s="45"/>
      <c r="F120" s="45"/>
      <c r="G120" s="45"/>
      <c r="H120" s="45"/>
      <c r="I120" s="45"/>
      <c r="J120" s="45"/>
      <c r="K120" s="45"/>
      <c r="L120" s="45"/>
      <c r="M120" s="45"/>
      <c r="N120" s="45"/>
      <c r="O120" s="45"/>
    </row>
    <row r="121" spans="1:15" ht="15.95" hidden="1" customHeight="1">
      <c r="A121" s="38"/>
      <c r="B121" s="43"/>
      <c r="C121" s="46"/>
      <c r="D121" s="44"/>
      <c r="E121" s="44"/>
      <c r="F121" s="44"/>
      <c r="G121" s="44"/>
      <c r="H121" s="44"/>
      <c r="I121" s="44"/>
      <c r="J121" s="44"/>
      <c r="K121" s="44"/>
      <c r="L121" s="44"/>
      <c r="M121" s="44"/>
      <c r="N121" s="44"/>
      <c r="O121" s="44"/>
    </row>
    <row r="122" spans="1:15" ht="15.95" hidden="1" customHeight="1">
      <c r="A122" s="38"/>
      <c r="B122" s="43"/>
      <c r="C122" s="46"/>
      <c r="D122" s="45"/>
      <c r="E122" s="45"/>
      <c r="F122" s="45"/>
      <c r="G122" s="45"/>
      <c r="H122" s="45"/>
      <c r="I122" s="45"/>
      <c r="J122" s="45"/>
      <c r="K122" s="45"/>
      <c r="L122" s="45"/>
      <c r="M122" s="45"/>
      <c r="N122" s="45"/>
      <c r="O122" s="45"/>
    </row>
    <row r="123" spans="1:15" ht="15.95" hidden="1" customHeight="1">
      <c r="A123" s="38"/>
      <c r="B123" s="43"/>
      <c r="C123" s="46"/>
      <c r="D123" s="44"/>
      <c r="E123" s="44"/>
      <c r="F123" s="44"/>
      <c r="G123" s="44"/>
      <c r="H123" s="44"/>
      <c r="I123" s="44"/>
      <c r="J123" s="44"/>
      <c r="K123" s="44"/>
      <c r="L123" s="44"/>
      <c r="M123" s="44"/>
      <c r="N123" s="44"/>
      <c r="O123" s="44"/>
    </row>
    <row r="124" spans="1:15" ht="15.95" hidden="1" customHeight="1">
      <c r="A124" s="38"/>
      <c r="B124" s="43"/>
      <c r="C124" s="46"/>
      <c r="D124" s="45"/>
      <c r="E124" s="45"/>
      <c r="F124" s="45"/>
      <c r="G124" s="45"/>
      <c r="H124" s="45"/>
      <c r="I124" s="45"/>
      <c r="J124" s="45"/>
      <c r="K124" s="45"/>
      <c r="L124" s="45"/>
      <c r="M124" s="45"/>
      <c r="N124" s="45"/>
      <c r="O124" s="45"/>
    </row>
    <row r="125" spans="1:15" ht="15.95" hidden="1" customHeight="1">
      <c r="A125" s="38"/>
      <c r="B125" s="43"/>
      <c r="C125" s="46"/>
      <c r="D125" s="44"/>
      <c r="E125" s="44"/>
      <c r="F125" s="44"/>
      <c r="G125" s="44"/>
      <c r="H125" s="44"/>
      <c r="I125" s="44"/>
      <c r="J125" s="44"/>
      <c r="K125" s="44"/>
      <c r="L125" s="44"/>
      <c r="M125" s="44"/>
      <c r="N125" s="44"/>
      <c r="O125" s="44"/>
    </row>
    <row r="126" spans="1:15" ht="15.95" hidden="1" customHeight="1">
      <c r="A126" s="38"/>
      <c r="B126" s="43"/>
      <c r="C126" s="46"/>
      <c r="D126" s="45"/>
      <c r="E126" s="45"/>
      <c r="F126" s="45"/>
      <c r="G126" s="45"/>
      <c r="H126" s="45"/>
      <c r="I126" s="45"/>
      <c r="J126" s="45"/>
      <c r="K126" s="45"/>
      <c r="L126" s="45"/>
      <c r="M126" s="45"/>
      <c r="N126" s="45"/>
      <c r="O126" s="45"/>
    </row>
    <row r="127" spans="1:15" ht="15.95" hidden="1" customHeight="1">
      <c r="A127" s="38"/>
      <c r="B127" s="43"/>
      <c r="C127" s="46"/>
      <c r="D127" s="44"/>
      <c r="E127" s="44"/>
      <c r="F127" s="44"/>
      <c r="G127" s="44"/>
      <c r="H127" s="44"/>
      <c r="I127" s="44"/>
      <c r="J127" s="44"/>
      <c r="K127" s="44"/>
      <c r="L127" s="44"/>
      <c r="M127" s="44"/>
      <c r="N127" s="44"/>
      <c r="O127" s="44"/>
    </row>
    <row r="128" spans="1:15" ht="15.95" hidden="1" customHeight="1">
      <c r="A128" s="38"/>
      <c r="B128" s="43"/>
      <c r="C128" s="46"/>
      <c r="D128" s="45"/>
      <c r="E128" s="45"/>
      <c r="F128" s="45"/>
      <c r="G128" s="45"/>
      <c r="H128" s="45"/>
      <c r="I128" s="45"/>
      <c r="J128" s="45"/>
      <c r="K128" s="45"/>
      <c r="L128" s="45"/>
      <c r="M128" s="45"/>
      <c r="N128" s="45"/>
      <c r="O128" s="45"/>
    </row>
    <row r="129" spans="1:15" ht="15.95" hidden="1" customHeight="1">
      <c r="A129" s="38"/>
      <c r="B129" s="43"/>
      <c r="C129" s="46"/>
      <c r="D129" s="44"/>
      <c r="E129" s="44"/>
      <c r="F129" s="44"/>
      <c r="G129" s="44"/>
      <c r="H129" s="44"/>
      <c r="I129" s="44"/>
      <c r="J129" s="44"/>
      <c r="K129" s="44"/>
      <c r="L129" s="44"/>
      <c r="M129" s="44"/>
      <c r="N129" s="44"/>
      <c r="O129" s="44"/>
    </row>
    <row r="130" spans="1:15" ht="15.95" hidden="1" customHeight="1">
      <c r="A130" s="38"/>
      <c r="B130" s="43"/>
      <c r="C130" s="46"/>
      <c r="D130" s="45"/>
      <c r="E130" s="45"/>
      <c r="F130" s="45"/>
      <c r="G130" s="45"/>
      <c r="H130" s="45"/>
      <c r="I130" s="45"/>
      <c r="J130" s="45"/>
      <c r="K130" s="45"/>
      <c r="L130" s="45"/>
      <c r="M130" s="45"/>
      <c r="N130" s="45"/>
      <c r="O130" s="45"/>
    </row>
    <row r="131" spans="1:15" ht="15.95" hidden="1" customHeight="1">
      <c r="A131" s="38"/>
      <c r="B131" s="43"/>
      <c r="C131" s="46"/>
      <c r="D131" s="44"/>
      <c r="E131" s="44"/>
      <c r="F131" s="44"/>
      <c r="G131" s="44"/>
      <c r="H131" s="44"/>
      <c r="I131" s="44"/>
      <c r="J131" s="44"/>
      <c r="K131" s="44"/>
      <c r="L131" s="44"/>
      <c r="M131" s="44"/>
      <c r="N131" s="44"/>
      <c r="O131" s="44"/>
    </row>
    <row r="132" spans="1:15" ht="15.95" hidden="1" customHeight="1">
      <c r="A132" s="38"/>
      <c r="B132" s="43"/>
      <c r="C132" s="46"/>
      <c r="D132" s="45"/>
      <c r="E132" s="45"/>
      <c r="F132" s="45"/>
      <c r="G132" s="45"/>
      <c r="H132" s="45"/>
      <c r="I132" s="45"/>
      <c r="J132" s="45"/>
      <c r="K132" s="45"/>
      <c r="L132" s="45"/>
      <c r="M132" s="45"/>
      <c r="N132" s="45"/>
      <c r="O132" s="45"/>
    </row>
    <row r="133" spans="1:15" ht="15.95" hidden="1" customHeight="1">
      <c r="A133" s="38"/>
      <c r="B133" s="43"/>
      <c r="C133" s="46"/>
      <c r="D133" s="44"/>
      <c r="E133" s="44"/>
      <c r="F133" s="44"/>
      <c r="G133" s="44"/>
      <c r="H133" s="44"/>
      <c r="I133" s="44"/>
      <c r="J133" s="44"/>
      <c r="K133" s="44"/>
      <c r="L133" s="44"/>
      <c r="M133" s="44"/>
      <c r="N133" s="44"/>
      <c r="O133" s="44"/>
    </row>
    <row r="134" spans="1:15" ht="15.95" hidden="1" customHeight="1">
      <c r="A134" s="38"/>
      <c r="B134" s="43"/>
      <c r="C134" s="46"/>
      <c r="D134" s="45"/>
      <c r="E134" s="45"/>
      <c r="F134" s="45"/>
      <c r="G134" s="45"/>
      <c r="H134" s="45"/>
      <c r="I134" s="45"/>
      <c r="J134" s="45"/>
      <c r="K134" s="45"/>
      <c r="L134" s="45"/>
      <c r="M134" s="45"/>
      <c r="N134" s="45"/>
      <c r="O134" s="45"/>
    </row>
    <row r="135" spans="1:15" ht="15.95" hidden="1" customHeight="1">
      <c r="A135" s="38"/>
      <c r="B135" s="43"/>
      <c r="C135" s="46"/>
      <c r="D135" s="44"/>
      <c r="E135" s="44"/>
      <c r="F135" s="44"/>
      <c r="G135" s="44"/>
      <c r="H135" s="44"/>
      <c r="I135" s="44"/>
      <c r="J135" s="44"/>
      <c r="K135" s="44"/>
      <c r="L135" s="44"/>
      <c r="M135" s="44"/>
      <c r="N135" s="44"/>
      <c r="O135" s="44"/>
    </row>
    <row r="136" spans="1:15" ht="15.95" hidden="1" customHeight="1">
      <c r="A136" s="38"/>
      <c r="B136" s="43"/>
      <c r="C136" s="46"/>
      <c r="D136" s="45"/>
      <c r="E136" s="45"/>
      <c r="F136" s="45"/>
      <c r="G136" s="45"/>
      <c r="H136" s="45"/>
      <c r="I136" s="45"/>
      <c r="J136" s="45"/>
      <c r="K136" s="45"/>
      <c r="L136" s="45"/>
      <c r="M136" s="45"/>
      <c r="N136" s="45"/>
      <c r="O136" s="45"/>
    </row>
    <row r="137" spans="1:15" ht="15.95" hidden="1" customHeight="1">
      <c r="A137" s="38"/>
      <c r="B137" s="43"/>
      <c r="C137" s="46"/>
      <c r="D137" s="44"/>
      <c r="E137" s="44"/>
      <c r="F137" s="44"/>
      <c r="G137" s="44"/>
      <c r="H137" s="44"/>
      <c r="I137" s="44"/>
      <c r="J137" s="44"/>
      <c r="K137" s="44"/>
      <c r="L137" s="44"/>
      <c r="M137" s="44"/>
      <c r="N137" s="44"/>
      <c r="O137" s="44"/>
    </row>
    <row r="138" spans="1:15" ht="15.95" hidden="1" customHeight="1">
      <c r="A138" s="38"/>
      <c r="B138" s="43"/>
      <c r="C138" s="46"/>
      <c r="D138" s="45"/>
      <c r="E138" s="45"/>
      <c r="F138" s="45"/>
      <c r="G138" s="45"/>
      <c r="H138" s="45"/>
      <c r="I138" s="45"/>
      <c r="J138" s="45"/>
      <c r="K138" s="45"/>
      <c r="L138" s="45"/>
      <c r="M138" s="45"/>
      <c r="N138" s="45"/>
      <c r="O138" s="45"/>
    </row>
    <row r="139" spans="1:15" ht="15.95" hidden="1" customHeight="1">
      <c r="A139" s="38"/>
      <c r="B139" s="43"/>
      <c r="C139" s="46"/>
      <c r="D139" s="44"/>
      <c r="E139" s="44"/>
      <c r="F139" s="44"/>
      <c r="G139" s="44"/>
      <c r="H139" s="44"/>
      <c r="I139" s="44"/>
      <c r="J139" s="44"/>
      <c r="K139" s="44"/>
      <c r="L139" s="44"/>
      <c r="M139" s="44"/>
      <c r="N139" s="44"/>
      <c r="O139" s="44"/>
    </row>
    <row r="140" spans="1:15" ht="15.95" hidden="1" customHeight="1">
      <c r="A140" s="38"/>
      <c r="B140" s="43"/>
      <c r="C140" s="46"/>
      <c r="D140" s="45"/>
      <c r="E140" s="45"/>
      <c r="F140" s="45"/>
      <c r="G140" s="45"/>
      <c r="H140" s="45"/>
      <c r="I140" s="45"/>
      <c r="J140" s="45"/>
      <c r="K140" s="45"/>
      <c r="L140" s="45"/>
      <c r="M140" s="45"/>
      <c r="N140" s="45"/>
      <c r="O140" s="45"/>
    </row>
    <row r="141" spans="1:15" ht="15.95" hidden="1" customHeight="1">
      <c r="A141" s="38"/>
      <c r="B141" s="43"/>
      <c r="C141" s="46"/>
      <c r="D141" s="44"/>
      <c r="E141" s="44"/>
      <c r="F141" s="44"/>
      <c r="G141" s="44"/>
      <c r="H141" s="44"/>
      <c r="I141" s="44"/>
      <c r="J141" s="44"/>
      <c r="K141" s="44"/>
      <c r="L141" s="44"/>
      <c r="M141" s="44"/>
      <c r="N141" s="44"/>
      <c r="O141" s="44"/>
    </row>
    <row r="142" spans="1:15" ht="15.95" hidden="1" customHeight="1">
      <c r="A142" s="38"/>
      <c r="B142" s="43"/>
      <c r="C142" s="46"/>
      <c r="D142" s="45"/>
      <c r="E142" s="45"/>
      <c r="F142" s="45"/>
      <c r="G142" s="45"/>
      <c r="H142" s="45"/>
      <c r="I142" s="45"/>
      <c r="J142" s="45"/>
      <c r="K142" s="45"/>
      <c r="L142" s="45"/>
      <c r="M142" s="45"/>
      <c r="N142" s="45"/>
      <c r="O142" s="45"/>
    </row>
    <row r="143" spans="1:15" ht="15.95" hidden="1" customHeight="1">
      <c r="A143" s="38"/>
      <c r="B143" s="43"/>
      <c r="C143" s="46"/>
      <c r="D143" s="44"/>
      <c r="E143" s="44"/>
      <c r="F143" s="44"/>
      <c r="G143" s="44"/>
      <c r="H143" s="44"/>
      <c r="I143" s="44"/>
      <c r="J143" s="44"/>
      <c r="K143" s="44"/>
      <c r="L143" s="44"/>
      <c r="M143" s="44"/>
      <c r="N143" s="44"/>
      <c r="O143" s="44"/>
    </row>
    <row r="144" spans="1:15" ht="15.95" hidden="1" customHeight="1">
      <c r="A144" s="38"/>
      <c r="B144" s="43"/>
      <c r="C144" s="46"/>
      <c r="D144" s="45"/>
      <c r="E144" s="45"/>
      <c r="F144" s="45"/>
      <c r="G144" s="45"/>
      <c r="H144" s="45"/>
      <c r="I144" s="45"/>
      <c r="J144" s="45"/>
      <c r="K144" s="45"/>
      <c r="L144" s="45"/>
      <c r="M144" s="45"/>
      <c r="N144" s="45"/>
      <c r="O144" s="45"/>
    </row>
    <row r="145" spans="1:15" ht="15.95" hidden="1" customHeight="1">
      <c r="A145" s="38"/>
      <c r="B145" s="43"/>
      <c r="C145" s="46"/>
      <c r="D145" s="44"/>
      <c r="E145" s="44"/>
      <c r="F145" s="44"/>
      <c r="G145" s="44"/>
      <c r="H145" s="44"/>
      <c r="I145" s="44"/>
      <c r="J145" s="44"/>
      <c r="K145" s="44"/>
      <c r="L145" s="44"/>
      <c r="M145" s="44"/>
      <c r="N145" s="44"/>
      <c r="O145" s="44"/>
    </row>
    <row r="146" spans="1:15" ht="15.95" hidden="1" customHeight="1">
      <c r="A146" s="38"/>
      <c r="B146" s="43"/>
      <c r="C146" s="46"/>
      <c r="D146" s="45"/>
      <c r="E146" s="45"/>
      <c r="F146" s="45"/>
      <c r="G146" s="45"/>
      <c r="H146" s="45"/>
      <c r="I146" s="45"/>
      <c r="J146" s="45"/>
      <c r="K146" s="45"/>
      <c r="L146" s="45"/>
      <c r="M146" s="45"/>
      <c r="N146" s="45"/>
      <c r="O146" s="45"/>
    </row>
    <row r="147" spans="1:15" ht="15.95" hidden="1" customHeight="1">
      <c r="A147" s="38"/>
      <c r="B147" s="43"/>
      <c r="C147" s="46"/>
      <c r="D147" s="44"/>
      <c r="E147" s="44"/>
      <c r="F147" s="44"/>
      <c r="G147" s="44"/>
      <c r="H147" s="44"/>
      <c r="I147" s="44"/>
      <c r="J147" s="44"/>
      <c r="K147" s="44"/>
      <c r="L147" s="44"/>
      <c r="M147" s="44"/>
      <c r="N147" s="44"/>
      <c r="O147" s="44"/>
    </row>
    <row r="148" spans="1:15" ht="15.95" hidden="1" customHeight="1">
      <c r="A148" s="38"/>
      <c r="B148" s="43"/>
      <c r="C148" s="46"/>
      <c r="D148" s="45"/>
      <c r="E148" s="45"/>
      <c r="F148" s="45"/>
      <c r="G148" s="45"/>
      <c r="H148" s="45"/>
      <c r="I148" s="45"/>
      <c r="J148" s="45"/>
      <c r="K148" s="45"/>
      <c r="L148" s="45"/>
      <c r="M148" s="45"/>
      <c r="N148" s="45"/>
      <c r="O148" s="45"/>
    </row>
    <row r="149" spans="1:15" ht="15.95" hidden="1" customHeight="1">
      <c r="A149" s="38"/>
      <c r="B149" s="43"/>
      <c r="C149" s="46"/>
      <c r="D149" s="44"/>
      <c r="E149" s="44"/>
      <c r="F149" s="44"/>
      <c r="G149" s="44"/>
      <c r="H149" s="44"/>
      <c r="I149" s="44"/>
      <c r="J149" s="44"/>
      <c r="K149" s="44"/>
      <c r="L149" s="44"/>
      <c r="M149" s="44"/>
      <c r="N149" s="44"/>
      <c r="O149" s="44"/>
    </row>
    <row r="150" spans="1:15" ht="15.95" hidden="1" customHeight="1">
      <c r="A150" s="38"/>
      <c r="B150" s="43"/>
      <c r="C150" s="46"/>
      <c r="D150" s="45"/>
      <c r="E150" s="45"/>
      <c r="F150" s="45"/>
      <c r="G150" s="45"/>
      <c r="H150" s="45"/>
      <c r="I150" s="45"/>
      <c r="J150" s="45"/>
      <c r="K150" s="45"/>
      <c r="L150" s="45"/>
      <c r="M150" s="45"/>
      <c r="N150" s="45"/>
      <c r="O150" s="45"/>
    </row>
    <row r="151" spans="1:15" ht="15.95" hidden="1" customHeight="1">
      <c r="A151" s="38"/>
      <c r="B151" s="43"/>
      <c r="C151" s="46"/>
      <c r="D151" s="44"/>
      <c r="E151" s="44"/>
      <c r="F151" s="44"/>
      <c r="G151" s="44"/>
      <c r="H151" s="44"/>
      <c r="I151" s="44"/>
      <c r="J151" s="44"/>
      <c r="K151" s="44"/>
      <c r="L151" s="44"/>
      <c r="M151" s="44"/>
      <c r="N151" s="44"/>
      <c r="O151" s="44"/>
    </row>
    <row r="152" spans="1:15" ht="15.95" hidden="1" customHeight="1">
      <c r="A152" s="38"/>
      <c r="B152" s="43"/>
      <c r="C152" s="46"/>
      <c r="D152" s="45"/>
      <c r="E152" s="45"/>
      <c r="F152" s="45"/>
      <c r="G152" s="45"/>
      <c r="H152" s="45"/>
      <c r="I152" s="45"/>
      <c r="J152" s="45"/>
      <c r="K152" s="45"/>
      <c r="L152" s="45"/>
      <c r="M152" s="45"/>
      <c r="N152" s="45"/>
      <c r="O152" s="45"/>
    </row>
    <row r="153" spans="1:15" ht="15.95" hidden="1" customHeight="1">
      <c r="A153" s="38"/>
      <c r="B153" s="43"/>
      <c r="C153" s="46"/>
      <c r="D153" s="44"/>
      <c r="E153" s="44"/>
      <c r="F153" s="44"/>
      <c r="G153" s="44"/>
      <c r="H153" s="44"/>
      <c r="I153" s="44"/>
      <c r="J153" s="44"/>
      <c r="K153" s="44"/>
      <c r="L153" s="44"/>
      <c r="M153" s="44"/>
      <c r="N153" s="44"/>
      <c r="O153" s="44"/>
    </row>
    <row r="154" spans="1:15" ht="15.95" hidden="1" customHeight="1">
      <c r="A154" s="38"/>
      <c r="B154" s="43"/>
      <c r="C154" s="46"/>
      <c r="D154" s="45"/>
      <c r="E154" s="45"/>
      <c r="F154" s="45"/>
      <c r="G154" s="45"/>
      <c r="H154" s="45"/>
      <c r="I154" s="45"/>
      <c r="J154" s="45"/>
      <c r="K154" s="45"/>
      <c r="L154" s="45"/>
      <c r="M154" s="45"/>
      <c r="N154" s="45"/>
      <c r="O154" s="45"/>
    </row>
    <row r="155" spans="1:15" ht="15.95" hidden="1" customHeight="1">
      <c r="A155" s="38"/>
      <c r="B155" s="43"/>
      <c r="C155" s="46"/>
      <c r="D155" s="44"/>
      <c r="E155" s="44"/>
      <c r="F155" s="44"/>
      <c r="G155" s="44"/>
      <c r="H155" s="44"/>
      <c r="I155" s="44"/>
      <c r="J155" s="44"/>
      <c r="K155" s="44"/>
      <c r="L155" s="44"/>
      <c r="M155" s="44"/>
      <c r="N155" s="44"/>
      <c r="O155" s="44"/>
    </row>
    <row r="156" spans="1:15" ht="15.95" hidden="1" customHeight="1">
      <c r="A156" s="38"/>
      <c r="B156" s="43"/>
      <c r="C156" s="46"/>
      <c r="D156" s="45"/>
      <c r="E156" s="45"/>
      <c r="F156" s="45"/>
      <c r="G156" s="45"/>
      <c r="H156" s="45"/>
      <c r="I156" s="45"/>
      <c r="J156" s="45"/>
      <c r="K156" s="45"/>
      <c r="L156" s="45"/>
      <c r="M156" s="45"/>
      <c r="N156" s="45"/>
      <c r="O156" s="45"/>
    </row>
    <row r="157" spans="1:15" ht="15.95" hidden="1" customHeight="1">
      <c r="A157" s="38"/>
      <c r="B157" s="43"/>
      <c r="C157" s="46"/>
      <c r="D157" s="44"/>
      <c r="E157" s="44"/>
      <c r="F157" s="44"/>
      <c r="G157" s="44"/>
      <c r="H157" s="44"/>
      <c r="I157" s="44"/>
      <c r="J157" s="44"/>
      <c r="K157" s="44"/>
      <c r="L157" s="44"/>
      <c r="M157" s="44"/>
      <c r="N157" s="44"/>
      <c r="O157" s="44"/>
    </row>
    <row r="158" spans="1:15" ht="15.95" hidden="1" customHeight="1">
      <c r="A158" s="38"/>
      <c r="B158" s="43"/>
      <c r="C158" s="46"/>
      <c r="D158" s="45"/>
      <c r="E158" s="45"/>
      <c r="F158" s="45"/>
      <c r="G158" s="45"/>
      <c r="H158" s="45"/>
      <c r="I158" s="45"/>
      <c r="J158" s="45"/>
      <c r="K158" s="45"/>
      <c r="L158" s="45"/>
      <c r="M158" s="45"/>
      <c r="N158" s="45"/>
      <c r="O158" s="45"/>
    </row>
    <row r="159" spans="1:15" ht="15.95" hidden="1" customHeight="1">
      <c r="A159" s="38"/>
      <c r="B159" s="43"/>
      <c r="C159" s="46"/>
      <c r="D159" s="44"/>
      <c r="E159" s="44"/>
      <c r="F159" s="44"/>
      <c r="G159" s="44"/>
      <c r="H159" s="44"/>
      <c r="I159" s="44"/>
      <c r="J159" s="44"/>
      <c r="K159" s="44"/>
      <c r="L159" s="44"/>
      <c r="M159" s="44"/>
      <c r="N159" s="44"/>
      <c r="O159" s="44"/>
    </row>
    <row r="160" spans="1:15" ht="15.95" hidden="1" customHeight="1">
      <c r="A160" s="38"/>
      <c r="B160" s="43"/>
      <c r="C160" s="46"/>
      <c r="D160" s="45"/>
      <c r="E160" s="45"/>
      <c r="F160" s="45"/>
      <c r="G160" s="45"/>
      <c r="H160" s="45"/>
      <c r="I160" s="45"/>
      <c r="J160" s="45"/>
      <c r="K160" s="45"/>
      <c r="L160" s="45"/>
      <c r="M160" s="45"/>
      <c r="N160" s="45"/>
      <c r="O160" s="45"/>
    </row>
    <row r="161" spans="1:15" ht="15.95" hidden="1" customHeight="1">
      <c r="A161" s="38"/>
      <c r="B161" s="43"/>
      <c r="C161" s="46"/>
      <c r="D161" s="44"/>
      <c r="E161" s="44"/>
      <c r="F161" s="44"/>
      <c r="G161" s="44"/>
      <c r="H161" s="44"/>
      <c r="I161" s="44"/>
      <c r="J161" s="44"/>
      <c r="K161" s="44"/>
      <c r="L161" s="44"/>
      <c r="M161" s="44"/>
      <c r="N161" s="44"/>
      <c r="O161" s="44"/>
    </row>
    <row r="162" spans="1:15" ht="15.95" hidden="1" customHeight="1">
      <c r="A162" s="38"/>
      <c r="B162" s="43"/>
      <c r="C162" s="46"/>
      <c r="D162" s="45"/>
      <c r="E162" s="45"/>
      <c r="F162" s="45"/>
      <c r="G162" s="45"/>
      <c r="H162" s="45"/>
      <c r="I162" s="45"/>
      <c r="J162" s="45"/>
      <c r="K162" s="45"/>
      <c r="L162" s="45"/>
      <c r="M162" s="45"/>
      <c r="N162" s="45"/>
      <c r="O162" s="45"/>
    </row>
    <row r="163" spans="1:15" ht="15.95" hidden="1" customHeight="1">
      <c r="A163" s="38"/>
      <c r="B163" s="43"/>
      <c r="C163" s="46"/>
      <c r="D163" s="44"/>
      <c r="E163" s="44"/>
      <c r="F163" s="44"/>
      <c r="G163" s="44"/>
      <c r="H163" s="44"/>
      <c r="I163" s="44"/>
      <c r="J163" s="44"/>
      <c r="K163" s="44"/>
      <c r="L163" s="44"/>
      <c r="M163" s="44"/>
      <c r="N163" s="44"/>
      <c r="O163" s="44"/>
    </row>
    <row r="164" spans="1:15" ht="15.95" hidden="1" customHeight="1">
      <c r="A164" s="38"/>
      <c r="B164" s="43"/>
      <c r="C164" s="46"/>
      <c r="D164" s="45"/>
      <c r="E164" s="45"/>
      <c r="F164" s="45"/>
      <c r="G164" s="45"/>
      <c r="H164" s="45"/>
      <c r="I164" s="45"/>
      <c r="J164" s="45"/>
      <c r="K164" s="45"/>
      <c r="L164" s="45"/>
      <c r="M164" s="45"/>
      <c r="N164" s="45"/>
      <c r="O164" s="45"/>
    </row>
    <row r="165" spans="1:15" ht="15.95" hidden="1" customHeight="1">
      <c r="A165" s="38"/>
      <c r="B165" s="43"/>
      <c r="C165" s="46"/>
      <c r="D165" s="44"/>
      <c r="E165" s="44"/>
      <c r="F165" s="44"/>
      <c r="G165" s="44"/>
      <c r="H165" s="44"/>
      <c r="I165" s="44"/>
      <c r="J165" s="44"/>
      <c r="K165" s="44"/>
      <c r="L165" s="44"/>
      <c r="M165" s="44"/>
      <c r="N165" s="44"/>
      <c r="O165" s="44"/>
    </row>
    <row r="166" spans="1:15" ht="15.95" hidden="1" customHeight="1">
      <c r="A166" s="38"/>
      <c r="B166" s="43"/>
      <c r="C166" s="46"/>
      <c r="D166" s="45"/>
      <c r="E166" s="45"/>
      <c r="F166" s="45"/>
      <c r="G166" s="45"/>
      <c r="H166" s="45"/>
      <c r="I166" s="45"/>
      <c r="J166" s="45"/>
      <c r="K166" s="45"/>
      <c r="L166" s="45"/>
      <c r="M166" s="45"/>
      <c r="N166" s="45"/>
      <c r="O166" s="45"/>
    </row>
    <row r="167" spans="1:15" ht="15.95" hidden="1" customHeight="1">
      <c r="A167" s="38"/>
      <c r="B167" s="43"/>
      <c r="C167" s="46"/>
      <c r="D167" s="44"/>
      <c r="E167" s="44"/>
      <c r="F167" s="44"/>
      <c r="G167" s="44"/>
      <c r="H167" s="44"/>
      <c r="I167" s="44"/>
      <c r="J167" s="44"/>
      <c r="K167" s="44"/>
      <c r="L167" s="44"/>
      <c r="M167" s="44"/>
      <c r="N167" s="44"/>
      <c r="O167" s="44"/>
    </row>
    <row r="168" spans="1:15" ht="15.95" hidden="1" customHeight="1">
      <c r="A168" s="38"/>
      <c r="B168" s="43"/>
      <c r="C168" s="46"/>
      <c r="D168" s="45"/>
      <c r="E168" s="45"/>
      <c r="F168" s="45"/>
      <c r="G168" s="45"/>
      <c r="H168" s="45"/>
      <c r="I168" s="45"/>
      <c r="J168" s="45"/>
      <c r="K168" s="45"/>
      <c r="L168" s="45"/>
      <c r="M168" s="45"/>
      <c r="N168" s="45"/>
      <c r="O168" s="45"/>
    </row>
    <row r="169" spans="1:15" ht="15.95" hidden="1" customHeight="1">
      <c r="A169" s="38"/>
      <c r="B169" s="43"/>
      <c r="C169" s="46"/>
      <c r="D169" s="44"/>
      <c r="E169" s="44"/>
      <c r="F169" s="44"/>
      <c r="G169" s="44"/>
      <c r="H169" s="44"/>
      <c r="I169" s="44"/>
      <c r="J169" s="44"/>
      <c r="K169" s="44"/>
      <c r="L169" s="44"/>
      <c r="M169" s="44"/>
      <c r="N169" s="44"/>
      <c r="O169" s="44"/>
    </row>
    <row r="170" spans="1:15" ht="15.95" hidden="1" customHeight="1">
      <c r="A170" s="38"/>
      <c r="B170" s="43"/>
      <c r="C170" s="46"/>
      <c r="D170" s="45"/>
      <c r="E170" s="45"/>
      <c r="F170" s="45"/>
      <c r="G170" s="45"/>
      <c r="H170" s="45"/>
      <c r="I170" s="45"/>
      <c r="J170" s="45"/>
      <c r="K170" s="45"/>
      <c r="L170" s="45"/>
      <c r="M170" s="45"/>
      <c r="N170" s="45"/>
      <c r="O170" s="45"/>
    </row>
    <row r="171" spans="1:15" ht="15.95" hidden="1" customHeight="1">
      <c r="A171" s="38"/>
      <c r="B171" s="43"/>
      <c r="C171" s="46"/>
      <c r="D171" s="44"/>
      <c r="E171" s="44"/>
      <c r="F171" s="44"/>
      <c r="G171" s="44"/>
      <c r="H171" s="44"/>
      <c r="I171" s="44"/>
      <c r="J171" s="44"/>
      <c r="K171" s="44"/>
      <c r="L171" s="44"/>
      <c r="M171" s="44"/>
      <c r="N171" s="44"/>
      <c r="O171" s="44"/>
    </row>
    <row r="172" spans="1:15" ht="15.95" hidden="1" customHeight="1">
      <c r="A172" s="38"/>
      <c r="B172" s="43"/>
      <c r="C172" s="46"/>
      <c r="D172" s="45"/>
      <c r="E172" s="45"/>
      <c r="F172" s="45"/>
      <c r="G172" s="45"/>
      <c r="H172" s="45"/>
      <c r="I172" s="45"/>
      <c r="J172" s="45"/>
      <c r="K172" s="45"/>
      <c r="L172" s="45"/>
      <c r="M172" s="45"/>
      <c r="N172" s="45"/>
      <c r="O172" s="45"/>
    </row>
    <row r="173" spans="1:15" ht="15.95" hidden="1" customHeight="1">
      <c r="A173" s="38"/>
      <c r="B173" s="43"/>
      <c r="C173" s="46"/>
      <c r="D173" s="44"/>
      <c r="E173" s="44"/>
      <c r="F173" s="44"/>
      <c r="G173" s="44"/>
      <c r="H173" s="44"/>
      <c r="I173" s="44"/>
      <c r="J173" s="44"/>
      <c r="K173" s="44"/>
      <c r="L173" s="44"/>
      <c r="M173" s="44"/>
      <c r="N173" s="44"/>
      <c r="O173" s="44"/>
    </row>
    <row r="174" spans="1:15" ht="15.95" hidden="1" customHeight="1">
      <c r="A174" s="38"/>
      <c r="B174" s="43"/>
      <c r="C174" s="46"/>
      <c r="D174" s="45"/>
      <c r="E174" s="45"/>
      <c r="F174" s="45"/>
      <c r="G174" s="45"/>
      <c r="H174" s="45"/>
      <c r="I174" s="45"/>
      <c r="J174" s="45"/>
      <c r="K174" s="45"/>
      <c r="L174" s="45"/>
      <c r="M174" s="45"/>
      <c r="N174" s="45"/>
      <c r="O174" s="45"/>
    </row>
    <row r="175" spans="1:15" ht="15.95" hidden="1" customHeight="1">
      <c r="A175" s="38"/>
      <c r="B175" s="43"/>
      <c r="C175" s="46"/>
      <c r="D175" s="44"/>
      <c r="E175" s="44"/>
      <c r="F175" s="44"/>
      <c r="G175" s="44"/>
      <c r="H175" s="44"/>
      <c r="I175" s="44"/>
      <c r="J175" s="44"/>
      <c r="K175" s="44"/>
      <c r="L175" s="44"/>
      <c r="M175" s="44"/>
      <c r="N175" s="44"/>
      <c r="O175" s="44"/>
    </row>
    <row r="176" spans="1:15" ht="15.95" hidden="1" customHeight="1">
      <c r="A176" s="38"/>
      <c r="B176" s="43"/>
      <c r="C176" s="46"/>
      <c r="D176" s="45"/>
      <c r="E176" s="45"/>
      <c r="F176" s="45"/>
      <c r="G176" s="45"/>
      <c r="H176" s="45"/>
      <c r="I176" s="45"/>
      <c r="J176" s="45"/>
      <c r="K176" s="45"/>
      <c r="L176" s="45"/>
      <c r="M176" s="45"/>
      <c r="N176" s="45"/>
      <c r="O176" s="45"/>
    </row>
    <row r="177" spans="1:15" ht="15.95" hidden="1" customHeight="1">
      <c r="A177" s="38"/>
      <c r="B177" s="43"/>
      <c r="C177" s="46"/>
      <c r="D177" s="44"/>
      <c r="E177" s="44"/>
      <c r="F177" s="44"/>
      <c r="G177" s="44"/>
      <c r="H177" s="44"/>
      <c r="I177" s="44"/>
      <c r="J177" s="44"/>
      <c r="K177" s="44"/>
      <c r="L177" s="44"/>
      <c r="M177" s="44"/>
      <c r="N177" s="44"/>
      <c r="O177" s="44"/>
    </row>
    <row r="178" spans="1:15" ht="15.95" hidden="1" customHeight="1">
      <c r="A178" s="38"/>
      <c r="B178" s="43"/>
      <c r="C178" s="46"/>
      <c r="D178" s="45"/>
      <c r="E178" s="45"/>
      <c r="F178" s="45"/>
      <c r="G178" s="45"/>
      <c r="H178" s="45"/>
      <c r="I178" s="45"/>
      <c r="J178" s="45"/>
      <c r="K178" s="45"/>
      <c r="L178" s="45"/>
      <c r="M178" s="45"/>
      <c r="N178" s="45"/>
      <c r="O178" s="45"/>
    </row>
    <row r="179" spans="1:15" ht="15.95" hidden="1" customHeight="1">
      <c r="A179" s="38"/>
      <c r="B179" s="43"/>
      <c r="C179" s="46"/>
      <c r="D179" s="44"/>
      <c r="E179" s="44"/>
      <c r="F179" s="44"/>
      <c r="G179" s="44"/>
      <c r="H179" s="44"/>
      <c r="I179" s="44"/>
      <c r="J179" s="44"/>
      <c r="K179" s="44"/>
      <c r="L179" s="44"/>
      <c r="M179" s="44"/>
      <c r="N179" s="44"/>
      <c r="O179" s="44"/>
    </row>
    <row r="180" spans="1:15" ht="15.95" hidden="1" customHeight="1">
      <c r="A180" s="38"/>
      <c r="B180" s="43"/>
      <c r="C180" s="46"/>
      <c r="D180" s="45"/>
      <c r="E180" s="45"/>
      <c r="F180" s="45"/>
      <c r="G180" s="45"/>
      <c r="H180" s="45"/>
      <c r="I180" s="45"/>
      <c r="J180" s="45"/>
      <c r="K180" s="45"/>
      <c r="L180" s="45"/>
      <c r="M180" s="45"/>
      <c r="N180" s="45"/>
      <c r="O180" s="45"/>
    </row>
    <row r="181" spans="1:15" ht="15.95" hidden="1" customHeight="1">
      <c r="A181" s="38"/>
      <c r="B181" s="43"/>
      <c r="C181" s="46"/>
      <c r="D181" s="44"/>
      <c r="E181" s="44"/>
      <c r="F181" s="44"/>
      <c r="G181" s="44"/>
      <c r="H181" s="44"/>
      <c r="I181" s="44"/>
      <c r="J181" s="44"/>
      <c r="K181" s="44"/>
      <c r="L181" s="44"/>
      <c r="M181" s="44"/>
      <c r="N181" s="44"/>
      <c r="O181" s="44"/>
    </row>
    <row r="182" spans="1:15" ht="15.95" hidden="1" customHeight="1">
      <c r="A182" s="38"/>
      <c r="B182" s="43"/>
      <c r="C182" s="46"/>
      <c r="D182" s="45"/>
      <c r="E182" s="45"/>
      <c r="F182" s="45"/>
      <c r="G182" s="45"/>
      <c r="H182" s="45"/>
      <c r="I182" s="45"/>
      <c r="J182" s="45"/>
      <c r="K182" s="45"/>
      <c r="L182" s="45"/>
      <c r="M182" s="45"/>
      <c r="N182" s="45"/>
      <c r="O182" s="45"/>
    </row>
    <row r="183" spans="1:15" ht="15.95" hidden="1" customHeight="1">
      <c r="A183" s="38"/>
      <c r="B183" s="43"/>
      <c r="C183" s="46"/>
      <c r="D183" s="44"/>
      <c r="E183" s="44"/>
      <c r="F183" s="44"/>
      <c r="G183" s="44"/>
      <c r="H183" s="44"/>
      <c r="I183" s="44"/>
      <c r="J183" s="44"/>
      <c r="K183" s="44"/>
      <c r="L183" s="44"/>
      <c r="M183" s="44"/>
      <c r="N183" s="44"/>
      <c r="O183" s="44"/>
    </row>
    <row r="184" spans="1:15" ht="15.95" hidden="1" customHeight="1">
      <c r="A184" s="38"/>
      <c r="B184" s="43"/>
      <c r="C184" s="46"/>
      <c r="D184" s="45"/>
      <c r="E184" s="45"/>
      <c r="F184" s="45"/>
      <c r="G184" s="45"/>
      <c r="H184" s="45"/>
      <c r="I184" s="45"/>
      <c r="J184" s="45"/>
      <c r="K184" s="45"/>
      <c r="L184" s="45"/>
      <c r="M184" s="45"/>
      <c r="N184" s="45"/>
      <c r="O184" s="45"/>
    </row>
    <row r="185" spans="1:15" ht="15.95" hidden="1" customHeight="1">
      <c r="A185" s="38"/>
      <c r="B185" s="43"/>
      <c r="C185" s="46"/>
      <c r="D185" s="44"/>
      <c r="E185" s="44"/>
      <c r="F185" s="44"/>
      <c r="G185" s="44"/>
      <c r="H185" s="44"/>
      <c r="I185" s="44"/>
      <c r="J185" s="44"/>
      <c r="K185" s="44"/>
      <c r="L185" s="44"/>
      <c r="M185" s="44"/>
      <c r="N185" s="44"/>
      <c r="O185" s="44"/>
    </row>
    <row r="186" spans="1:15" ht="15" hidden="1" customHeight="1">
      <c r="A186" s="38"/>
      <c r="B186" s="40"/>
      <c r="C186" s="37"/>
      <c r="D186" s="37"/>
      <c r="E186" s="37"/>
      <c r="F186" s="37"/>
      <c r="G186" s="37"/>
      <c r="H186" s="37"/>
      <c r="I186" s="37"/>
      <c r="J186" s="37"/>
      <c r="K186" s="37"/>
      <c r="L186" s="37"/>
      <c r="M186" s="37"/>
      <c r="N186" s="37"/>
      <c r="O186" s="37"/>
    </row>
    <row r="187" spans="1:15" ht="15" hidden="1" customHeight="1">
      <c r="A187" s="38"/>
      <c r="B187" s="40"/>
      <c r="C187" s="37"/>
      <c r="D187" s="37"/>
      <c r="E187" s="37"/>
      <c r="F187" s="37"/>
      <c r="G187" s="37"/>
      <c r="H187" s="37"/>
      <c r="I187" s="37"/>
      <c r="J187" s="37"/>
      <c r="K187" s="37"/>
      <c r="L187" s="37"/>
      <c r="M187" s="37"/>
      <c r="N187" s="37"/>
      <c r="O187" s="37"/>
    </row>
    <row r="188" spans="1:15" ht="15" hidden="1" customHeight="1">
      <c r="A188" s="38"/>
      <c r="B188" s="40"/>
      <c r="C188" s="37"/>
      <c r="D188" s="37"/>
      <c r="E188" s="37"/>
      <c r="F188" s="37"/>
      <c r="G188" s="37"/>
      <c r="H188" s="37"/>
      <c r="I188" s="37"/>
      <c r="J188" s="37"/>
      <c r="K188" s="37"/>
      <c r="L188" s="37"/>
      <c r="M188" s="37"/>
      <c r="N188" s="37"/>
      <c r="O188" s="37"/>
    </row>
    <row r="189" spans="1:15" ht="15" hidden="1" customHeight="1">
      <c r="A189" s="38"/>
      <c r="B189" s="40"/>
      <c r="C189" s="37"/>
      <c r="D189" s="37"/>
      <c r="E189" s="37"/>
      <c r="F189" s="37"/>
      <c r="G189" s="37"/>
      <c r="H189" s="37"/>
      <c r="I189" s="37"/>
      <c r="J189" s="37"/>
      <c r="K189" s="37"/>
      <c r="L189" s="37"/>
      <c r="M189" s="37"/>
      <c r="N189" s="37"/>
      <c r="O189" s="37"/>
    </row>
    <row r="190" spans="1:15" ht="15" hidden="1" customHeight="1">
      <c r="A190" s="38"/>
      <c r="B190" s="40"/>
      <c r="C190" s="37"/>
      <c r="D190" s="37"/>
      <c r="E190" s="37"/>
      <c r="F190" s="37"/>
      <c r="G190" s="37"/>
      <c r="H190" s="37"/>
      <c r="I190" s="37"/>
      <c r="J190" s="37"/>
      <c r="K190" s="37"/>
      <c r="L190" s="37"/>
      <c r="M190" s="37"/>
      <c r="N190" s="37"/>
      <c r="O190" s="37"/>
    </row>
    <row r="191" spans="1:15" ht="15" hidden="1" customHeight="1">
      <c r="A191" s="38"/>
      <c r="B191" s="40"/>
      <c r="C191" s="37"/>
      <c r="D191" s="37"/>
      <c r="E191" s="37"/>
      <c r="F191" s="37"/>
      <c r="G191" s="37"/>
      <c r="H191" s="37"/>
      <c r="I191" s="37"/>
      <c r="J191" s="37"/>
      <c r="K191" s="37"/>
      <c r="L191" s="37"/>
      <c r="M191" s="37"/>
      <c r="N191" s="37"/>
      <c r="O191" s="37"/>
    </row>
    <row r="192" spans="1:15" ht="15" hidden="1" customHeight="1">
      <c r="A192" s="38"/>
      <c r="B192" s="40"/>
      <c r="C192" s="37"/>
      <c r="D192" s="37"/>
      <c r="E192" s="37"/>
      <c r="F192" s="37"/>
      <c r="G192" s="37"/>
      <c r="H192" s="37"/>
      <c r="I192" s="37"/>
      <c r="J192" s="37"/>
      <c r="K192" s="37"/>
      <c r="L192" s="37"/>
      <c r="M192" s="37"/>
      <c r="N192" s="37"/>
      <c r="O192" s="37"/>
    </row>
    <row r="193" spans="1:15" ht="15" hidden="1" customHeight="1">
      <c r="A193" s="38"/>
      <c r="B193" s="40"/>
      <c r="C193" s="37"/>
      <c r="D193" s="37"/>
      <c r="E193" s="37"/>
      <c r="F193" s="37"/>
      <c r="G193" s="37"/>
      <c r="H193" s="37"/>
      <c r="I193" s="37"/>
      <c r="J193" s="37"/>
      <c r="K193" s="37"/>
      <c r="L193" s="37"/>
      <c r="M193" s="37"/>
      <c r="N193" s="37"/>
      <c r="O193" s="37"/>
    </row>
    <row r="194" spans="1:15" ht="15" hidden="1" customHeight="1">
      <c r="A194" s="38"/>
      <c r="B194" s="40"/>
      <c r="C194" s="37"/>
      <c r="D194" s="37"/>
      <c r="E194" s="37"/>
      <c r="F194" s="37"/>
      <c r="G194" s="37"/>
      <c r="H194" s="37"/>
      <c r="I194" s="37"/>
      <c r="J194" s="37"/>
      <c r="K194" s="37"/>
      <c r="L194" s="37"/>
      <c r="M194" s="37"/>
      <c r="N194" s="37"/>
      <c r="O194" s="37"/>
    </row>
    <row r="195" spans="1:15" ht="15" hidden="1" customHeight="1">
      <c r="A195" s="38"/>
      <c r="B195" s="40"/>
      <c r="C195" s="37"/>
      <c r="D195" s="37"/>
      <c r="E195" s="37"/>
      <c r="F195" s="37"/>
      <c r="G195" s="37"/>
      <c r="H195" s="37"/>
      <c r="I195" s="37"/>
      <c r="J195" s="37"/>
      <c r="K195" s="37"/>
      <c r="L195" s="37"/>
      <c r="M195" s="37"/>
      <c r="N195" s="37"/>
      <c r="O195" s="37"/>
    </row>
    <row r="196" spans="1:15" ht="15" hidden="1" customHeight="1">
      <c r="A196" s="38"/>
      <c r="B196" s="40"/>
      <c r="C196" s="37"/>
      <c r="D196" s="37"/>
      <c r="E196" s="37"/>
      <c r="F196" s="37"/>
      <c r="G196" s="37"/>
      <c r="H196" s="37"/>
      <c r="I196" s="37"/>
      <c r="J196" s="37"/>
      <c r="K196" s="37"/>
      <c r="L196" s="37"/>
      <c r="M196" s="37"/>
      <c r="N196" s="37"/>
      <c r="O196" s="37"/>
    </row>
    <row r="197" spans="1:15" ht="15" hidden="1" customHeight="1">
      <c r="A197" s="38"/>
      <c r="B197" s="40"/>
      <c r="C197" s="37"/>
      <c r="D197" s="37"/>
      <c r="E197" s="37"/>
      <c r="F197" s="37"/>
      <c r="G197" s="37"/>
      <c r="H197" s="37"/>
      <c r="I197" s="37"/>
      <c r="J197" s="37"/>
      <c r="K197" s="37"/>
      <c r="L197" s="37"/>
      <c r="M197" s="37"/>
      <c r="N197" s="37"/>
      <c r="O197" s="37"/>
    </row>
    <row r="198" spans="1:15" ht="15" hidden="1" customHeight="1">
      <c r="A198" s="38"/>
      <c r="B198" s="40"/>
      <c r="C198" s="37"/>
      <c r="D198" s="37"/>
      <c r="E198" s="37"/>
      <c r="F198" s="37"/>
      <c r="G198" s="37"/>
      <c r="H198" s="37"/>
      <c r="I198" s="37"/>
      <c r="J198" s="37"/>
      <c r="K198" s="37"/>
      <c r="L198" s="37"/>
      <c r="M198" s="37"/>
      <c r="N198" s="37"/>
      <c r="O198" s="37"/>
    </row>
    <row r="199" spans="1:15" ht="15" hidden="1" customHeight="1">
      <c r="A199" s="38"/>
      <c r="B199" s="40"/>
      <c r="C199" s="37"/>
      <c r="D199" s="37"/>
      <c r="E199" s="37"/>
      <c r="F199" s="37"/>
      <c r="G199" s="37"/>
      <c r="H199" s="37"/>
      <c r="I199" s="37"/>
      <c r="J199" s="37"/>
      <c r="K199" s="37"/>
      <c r="L199" s="37"/>
      <c r="M199" s="37"/>
      <c r="N199" s="37"/>
      <c r="O199" s="37"/>
    </row>
    <row r="200" spans="1:15" ht="15" hidden="1" customHeight="1">
      <c r="A200" s="38"/>
      <c r="B200" s="40"/>
      <c r="C200" s="37"/>
      <c r="D200" s="37"/>
      <c r="E200" s="37"/>
      <c r="F200" s="37"/>
      <c r="G200" s="37"/>
      <c r="H200" s="37"/>
      <c r="I200" s="37"/>
      <c r="J200" s="37"/>
      <c r="K200" s="37"/>
      <c r="L200" s="37"/>
      <c r="M200" s="37"/>
      <c r="N200" s="37"/>
      <c r="O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O9">
    <cfRule type="top10" dxfId="3462" priority="90" rank="1"/>
  </conditionalFormatting>
  <conditionalFormatting sqref="E11:O11">
    <cfRule type="top10" dxfId="3461" priority="89" rank="1"/>
  </conditionalFormatting>
  <conditionalFormatting sqref="E13:O13">
    <cfRule type="top10" dxfId="3460" priority="88" rank="1"/>
  </conditionalFormatting>
  <conditionalFormatting sqref="E15:O15">
    <cfRule type="top10" dxfId="3459" priority="87" rank="1"/>
  </conditionalFormatting>
  <conditionalFormatting sqref="E17:O17">
    <cfRule type="top10" dxfId="3458" priority="86" rank="1"/>
  </conditionalFormatting>
  <conditionalFormatting sqref="E19:O19">
    <cfRule type="top10" dxfId="3457" priority="85" rank="1"/>
  </conditionalFormatting>
  <conditionalFormatting sqref="E21:O21">
    <cfRule type="top10" dxfId="3456" priority="84" rank="1"/>
  </conditionalFormatting>
  <conditionalFormatting sqref="E23:O23">
    <cfRule type="top10" dxfId="3455" priority="82" rank="1"/>
  </conditionalFormatting>
  <conditionalFormatting sqref="E25:O25">
    <cfRule type="top10" dxfId="3454" priority="81" rank="1"/>
  </conditionalFormatting>
  <conditionalFormatting sqref="E27:O27">
    <cfRule type="top10" dxfId="3453" priority="80" rank="1"/>
  </conditionalFormatting>
  <conditionalFormatting sqref="E29:O29">
    <cfRule type="top10" dxfId="3452" priority="79" rank="1"/>
  </conditionalFormatting>
  <conditionalFormatting sqref="E31:O31">
    <cfRule type="top10" dxfId="3451" priority="78" rank="1"/>
  </conditionalFormatting>
  <conditionalFormatting sqref="E33:O33">
    <cfRule type="top10" dxfId="3450" priority="77" rank="1"/>
  </conditionalFormatting>
  <conditionalFormatting sqref="E35:O35">
    <cfRule type="top10" dxfId="3449" priority="76" rank="1"/>
  </conditionalFormatting>
  <conditionalFormatting sqref="E37:O37">
    <cfRule type="top10" dxfId="3448" priority="75" rank="1"/>
  </conditionalFormatting>
  <conditionalFormatting sqref="E39:O39">
    <cfRule type="top10" dxfId="3447" priority="74" rank="1"/>
  </conditionalFormatting>
  <conditionalFormatting sqref="E41:O41">
    <cfRule type="top10" dxfId="3446" priority="73" rank="1"/>
  </conditionalFormatting>
  <conditionalFormatting sqref="E43:O43">
    <cfRule type="top10" dxfId="3445" priority="72" rank="1"/>
  </conditionalFormatting>
  <conditionalFormatting sqref="E45:O45">
    <cfRule type="top10" dxfId="3444" priority="71" rank="1"/>
  </conditionalFormatting>
  <conditionalFormatting sqref="E47:O47">
    <cfRule type="top10" dxfId="3443" priority="70" rank="1"/>
  </conditionalFormatting>
  <conditionalFormatting sqref="E49:O49">
    <cfRule type="top10" dxfId="3442" priority="69" rank="1"/>
  </conditionalFormatting>
  <conditionalFormatting sqref="E51:O51">
    <cfRule type="top10" dxfId="3441" priority="68" rank="1"/>
  </conditionalFormatting>
  <conditionalFormatting sqref="E53:O53">
    <cfRule type="top10" dxfId="3440" priority="67" rank="1"/>
  </conditionalFormatting>
  <conditionalFormatting sqref="E55:O55">
    <cfRule type="top10" dxfId="3439" priority="66" rank="1"/>
  </conditionalFormatting>
  <conditionalFormatting sqref="E57:O57">
    <cfRule type="top10" dxfId="3438" priority="65" rank="1"/>
  </conditionalFormatting>
  <conditionalFormatting sqref="E59:O59">
    <cfRule type="top10" dxfId="3437" priority="64" rank="1"/>
  </conditionalFormatting>
  <conditionalFormatting sqref="E61:O61">
    <cfRule type="top10" dxfId="3436" priority="63" rank="1"/>
  </conditionalFormatting>
  <conditionalFormatting sqref="E63:O63">
    <cfRule type="top10" dxfId="3435" priority="62" rank="1"/>
  </conditionalFormatting>
  <conditionalFormatting sqref="E65:O65">
    <cfRule type="top10" dxfId="3434" priority="61" rank="1"/>
  </conditionalFormatting>
  <conditionalFormatting sqref="E67:O67">
    <cfRule type="top10" dxfId="3433" priority="60" rank="1"/>
  </conditionalFormatting>
  <conditionalFormatting sqref="E69:O69">
    <cfRule type="top10" dxfId="3432" priority="59" rank="1"/>
  </conditionalFormatting>
  <conditionalFormatting sqref="E71:O71">
    <cfRule type="top10" dxfId="3431" priority="58" rank="1"/>
  </conditionalFormatting>
  <conditionalFormatting sqref="E73:O73">
    <cfRule type="top10" dxfId="3430" priority="57" rank="1"/>
  </conditionalFormatting>
  <conditionalFormatting sqref="E75:O75">
    <cfRule type="top10" dxfId="3429" priority="56" rank="1"/>
  </conditionalFormatting>
  <conditionalFormatting sqref="E77:O77">
    <cfRule type="top10" dxfId="3428" priority="55" rank="1"/>
  </conditionalFormatting>
  <conditionalFormatting sqref="E79:O79">
    <cfRule type="top10" dxfId="3427" priority="54" rank="1"/>
  </conditionalFormatting>
  <conditionalFormatting sqref="E81:O81">
    <cfRule type="top10" dxfId="3426" priority="53" rank="1"/>
  </conditionalFormatting>
  <conditionalFormatting sqref="E83:O83">
    <cfRule type="top10" dxfId="3425" priority="52" rank="1"/>
  </conditionalFormatting>
  <conditionalFormatting sqref="E85:O85">
    <cfRule type="top10" dxfId="3424" priority="51" rank="1"/>
  </conditionalFormatting>
  <conditionalFormatting sqref="E87:O87">
    <cfRule type="top10" dxfId="3423" priority="50" rank="1"/>
  </conditionalFormatting>
  <conditionalFormatting sqref="E89:O89">
    <cfRule type="top10" dxfId="3422" priority="49" rank="1"/>
  </conditionalFormatting>
  <conditionalFormatting sqref="E91:O91">
    <cfRule type="top10" dxfId="3421" priority="48" rank="1"/>
  </conditionalFormatting>
  <conditionalFormatting sqref="E93:O93">
    <cfRule type="top10" dxfId="3420" priority="47" rank="1"/>
  </conditionalFormatting>
  <conditionalFormatting sqref="E95:O95">
    <cfRule type="top10" dxfId="3419" priority="46" rank="1"/>
  </conditionalFormatting>
  <conditionalFormatting sqref="E97:O97">
    <cfRule type="top10" dxfId="3418" priority="45" rank="1"/>
  </conditionalFormatting>
  <conditionalFormatting sqref="E99:O99">
    <cfRule type="top10" dxfId="3417" priority="44" rank="1"/>
  </conditionalFormatting>
  <conditionalFormatting sqref="E101:O101">
    <cfRule type="top10" dxfId="3416" priority="43" rank="1"/>
  </conditionalFormatting>
  <conditionalFormatting sqref="E103:O103">
    <cfRule type="top10" dxfId="3415" priority="42" rank="1"/>
  </conditionalFormatting>
  <conditionalFormatting sqref="E105:O105">
    <cfRule type="top10" dxfId="3414" priority="41" rank="1"/>
  </conditionalFormatting>
  <conditionalFormatting sqref="E107:O107">
    <cfRule type="top10" dxfId="3413" priority="40" rank="1"/>
  </conditionalFormatting>
  <conditionalFormatting sqref="E109:O109">
    <cfRule type="top10" dxfId="3412" priority="39" rank="1"/>
  </conditionalFormatting>
  <conditionalFormatting sqref="E111:O111">
    <cfRule type="top10" dxfId="3411" priority="38" rank="1"/>
  </conditionalFormatting>
  <conditionalFormatting sqref="E113:O113">
    <cfRule type="top10" dxfId="3410" priority="37" rank="1"/>
  </conditionalFormatting>
  <conditionalFormatting sqref="E115:O115">
    <cfRule type="top10" dxfId="3409" priority="36" rank="1"/>
  </conditionalFormatting>
  <conditionalFormatting sqref="E117:O117">
    <cfRule type="top10" dxfId="3408" priority="35" rank="1"/>
  </conditionalFormatting>
  <conditionalFormatting sqref="E119:O119">
    <cfRule type="top10" dxfId="3407" priority="34" rank="1"/>
  </conditionalFormatting>
  <conditionalFormatting sqref="E121:O121">
    <cfRule type="top10" dxfId="3406" priority="33" rank="1"/>
  </conditionalFormatting>
  <conditionalFormatting sqref="E123:O123">
    <cfRule type="top10" dxfId="3405" priority="32" rank="1"/>
  </conditionalFormatting>
  <conditionalFormatting sqref="E125:O125">
    <cfRule type="top10" dxfId="3404" priority="31" rank="1"/>
  </conditionalFormatting>
  <conditionalFormatting sqref="E127:O127">
    <cfRule type="top10" dxfId="3403" priority="30" rank="1"/>
  </conditionalFormatting>
  <conditionalFormatting sqref="E129:O129">
    <cfRule type="top10" dxfId="3402" priority="29" rank="1"/>
  </conditionalFormatting>
  <conditionalFormatting sqref="E131:O131">
    <cfRule type="top10" dxfId="3401" priority="28" rank="1"/>
  </conditionalFormatting>
  <conditionalFormatting sqref="E133:O133">
    <cfRule type="top10" dxfId="3400" priority="27" rank="1"/>
  </conditionalFormatting>
  <conditionalFormatting sqref="E135:O135">
    <cfRule type="top10" dxfId="3399" priority="26" rank="1"/>
  </conditionalFormatting>
  <conditionalFormatting sqref="E137:O137">
    <cfRule type="top10" dxfId="3398" priority="25" rank="1"/>
  </conditionalFormatting>
  <conditionalFormatting sqref="E139:O139">
    <cfRule type="top10" dxfId="3397" priority="24" rank="1"/>
  </conditionalFormatting>
  <conditionalFormatting sqref="E141:O141">
    <cfRule type="top10" dxfId="3396" priority="23" rank="1"/>
  </conditionalFormatting>
  <conditionalFormatting sqref="E143:O143">
    <cfRule type="top10" dxfId="3395" priority="22" rank="1"/>
  </conditionalFormatting>
  <conditionalFormatting sqref="E145:O145">
    <cfRule type="top10" dxfId="3394" priority="21" rank="1"/>
  </conditionalFormatting>
  <conditionalFormatting sqref="E147:O147">
    <cfRule type="top10" dxfId="3393" priority="20" rank="1"/>
  </conditionalFormatting>
  <conditionalFormatting sqref="E149:O149">
    <cfRule type="top10" dxfId="3392" priority="19" rank="1"/>
  </conditionalFormatting>
  <conditionalFormatting sqref="E151:O151">
    <cfRule type="top10" dxfId="3391" priority="18" rank="1"/>
  </conditionalFormatting>
  <conditionalFormatting sqref="E153:O153">
    <cfRule type="top10" dxfId="3390" priority="17" rank="1"/>
  </conditionalFormatting>
  <conditionalFormatting sqref="E155:O155">
    <cfRule type="top10" dxfId="3389" priority="16" rank="1"/>
  </conditionalFormatting>
  <conditionalFormatting sqref="E157:O157">
    <cfRule type="top10" dxfId="3388" priority="15" rank="1"/>
  </conditionalFormatting>
  <conditionalFormatting sqref="E159:O159">
    <cfRule type="top10" dxfId="3387" priority="14" rank="1"/>
  </conditionalFormatting>
  <conditionalFormatting sqref="E161:O161">
    <cfRule type="top10" dxfId="3386" priority="13" rank="1"/>
  </conditionalFormatting>
  <conditionalFormatting sqref="E163:O163">
    <cfRule type="top10" dxfId="3385" priority="12" rank="1"/>
  </conditionalFormatting>
  <conditionalFormatting sqref="E165:O165">
    <cfRule type="top10" dxfId="3384" priority="11" rank="1"/>
  </conditionalFormatting>
  <conditionalFormatting sqref="E167:O167">
    <cfRule type="top10" dxfId="3383" priority="10" rank="1"/>
  </conditionalFormatting>
  <conditionalFormatting sqref="E169:O169">
    <cfRule type="top10" dxfId="3382" priority="9" rank="1"/>
  </conditionalFormatting>
  <conditionalFormatting sqref="E171:O171">
    <cfRule type="top10" dxfId="3381" priority="8" rank="1"/>
  </conditionalFormatting>
  <conditionalFormatting sqref="E173:O173">
    <cfRule type="top10" dxfId="3380" priority="7" rank="1"/>
  </conditionalFormatting>
  <conditionalFormatting sqref="E175:O175">
    <cfRule type="top10" dxfId="3379" priority="6" rank="1"/>
  </conditionalFormatting>
  <conditionalFormatting sqref="E177:O177">
    <cfRule type="top10" dxfId="3378" priority="5" rank="1"/>
  </conditionalFormatting>
  <conditionalFormatting sqref="E179:O179">
    <cfRule type="top10" dxfId="3377" priority="4" rank="1"/>
  </conditionalFormatting>
  <conditionalFormatting sqref="E181:O181">
    <cfRule type="top10" dxfId="3376" priority="3" rank="1"/>
  </conditionalFormatting>
  <conditionalFormatting sqref="E183:O183">
    <cfRule type="top10" dxfId="3375" priority="2" rank="1"/>
  </conditionalFormatting>
  <conditionalFormatting sqref="E185:O185">
    <cfRule type="top10" dxfId="3374"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319</v>
      </c>
    </row>
    <row r="3" spans="1:14" ht="15" customHeight="1">
      <c r="B3" s="4"/>
    </row>
    <row r="4" spans="1:14" ht="15" customHeight="1">
      <c r="B4" s="4" t="s">
        <v>77</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221</v>
      </c>
      <c r="F7" s="14" t="s">
        <v>222</v>
      </c>
      <c r="G7" s="14" t="s">
        <v>223</v>
      </c>
      <c r="H7" s="14" t="s">
        <v>224</v>
      </c>
      <c r="I7" s="14" t="s">
        <v>225</v>
      </c>
      <c r="J7" s="14" t="s">
        <v>226</v>
      </c>
      <c r="K7" s="14" t="s">
        <v>227</v>
      </c>
      <c r="L7" s="14" t="s">
        <v>228</v>
      </c>
      <c r="M7" s="14" t="s">
        <v>106</v>
      </c>
      <c r="N7" s="14" t="s">
        <v>103</v>
      </c>
    </row>
    <row r="8" spans="1:14" ht="15.95" customHeight="1" thickTop="1">
      <c r="B8" s="48" t="s">
        <v>300</v>
      </c>
      <c r="C8" s="49"/>
      <c r="D8" s="15">
        <v>16158</v>
      </c>
      <c r="E8" s="16">
        <v>12243</v>
      </c>
      <c r="F8" s="17">
        <v>151</v>
      </c>
      <c r="G8" s="17">
        <v>20</v>
      </c>
      <c r="H8" s="17">
        <v>183</v>
      </c>
      <c r="I8" s="17">
        <v>94</v>
      </c>
      <c r="J8" s="17">
        <v>215</v>
      </c>
      <c r="K8" s="17">
        <v>373</v>
      </c>
      <c r="L8" s="17">
        <v>901</v>
      </c>
      <c r="M8" s="17">
        <v>459</v>
      </c>
      <c r="N8" s="17">
        <v>1519</v>
      </c>
    </row>
    <row r="9" spans="1:14" ht="15.95" customHeight="1">
      <c r="B9" s="50"/>
      <c r="C9" s="51"/>
      <c r="D9" s="18">
        <v>1</v>
      </c>
      <c r="E9" s="32">
        <v>0.75770516152989231</v>
      </c>
      <c r="F9" s="33">
        <v>9.3452159920782273E-3</v>
      </c>
      <c r="G9" s="33">
        <v>1.2377769525931427E-3</v>
      </c>
      <c r="H9" s="33">
        <v>1.1325659116227255E-2</v>
      </c>
      <c r="I9" s="33">
        <v>5.8175516771877709E-3</v>
      </c>
      <c r="J9" s="33">
        <v>1.3306102240376285E-2</v>
      </c>
      <c r="K9" s="33">
        <v>2.3084540165862113E-2</v>
      </c>
      <c r="L9" s="33">
        <v>5.5761851714321083E-2</v>
      </c>
      <c r="M9" s="33">
        <v>2.8406981062012625E-2</v>
      </c>
      <c r="N9" s="33">
        <v>9.4009159549449189E-2</v>
      </c>
    </row>
    <row r="10" spans="1:14" ht="15.95" customHeight="1">
      <c r="B10" s="57" t="s">
        <v>491</v>
      </c>
      <c r="C10" s="52" t="s">
        <v>240</v>
      </c>
      <c r="D10" s="34">
        <v>10600</v>
      </c>
      <c r="E10" s="35">
        <v>9014</v>
      </c>
      <c r="F10" s="36">
        <v>99</v>
      </c>
      <c r="G10" s="36">
        <v>13</v>
      </c>
      <c r="H10" s="36">
        <v>121</v>
      </c>
      <c r="I10" s="36">
        <v>62</v>
      </c>
      <c r="J10" s="36">
        <v>96</v>
      </c>
      <c r="K10" s="36">
        <v>222</v>
      </c>
      <c r="L10" s="36">
        <v>474</v>
      </c>
      <c r="M10" s="36">
        <v>217</v>
      </c>
      <c r="N10" s="36">
        <v>282</v>
      </c>
    </row>
    <row r="11" spans="1:14" ht="15.95" customHeight="1">
      <c r="B11" s="58"/>
      <c r="C11" s="53"/>
      <c r="D11" s="18">
        <v>1</v>
      </c>
      <c r="E11" s="19">
        <v>0.85037735849056606</v>
      </c>
      <c r="F11" s="20">
        <v>9.3396226415094347E-3</v>
      </c>
      <c r="G11" s="20">
        <v>1.2264150943396227E-3</v>
      </c>
      <c r="H11" s="20">
        <v>1.1415094339622641E-2</v>
      </c>
      <c r="I11" s="20">
        <v>5.849056603773585E-3</v>
      </c>
      <c r="J11" s="20">
        <v>9.0566037735849061E-3</v>
      </c>
      <c r="K11" s="20">
        <v>2.0943396226415095E-2</v>
      </c>
      <c r="L11" s="20">
        <v>4.4716981132075471E-2</v>
      </c>
      <c r="M11" s="20">
        <v>2.0471698113207547E-2</v>
      </c>
      <c r="N11" s="20">
        <v>2.6603773584905659E-2</v>
      </c>
    </row>
    <row r="12" spans="1:14" ht="15.95" customHeight="1">
      <c r="B12" s="58"/>
      <c r="C12" s="54" t="s">
        <v>241</v>
      </c>
      <c r="D12" s="21">
        <v>3750</v>
      </c>
      <c r="E12" s="22">
        <v>3183</v>
      </c>
      <c r="F12" s="23">
        <v>27</v>
      </c>
      <c r="G12" s="23">
        <v>7</v>
      </c>
      <c r="H12" s="23">
        <v>61</v>
      </c>
      <c r="I12" s="23">
        <v>18</v>
      </c>
      <c r="J12" s="23">
        <v>50</v>
      </c>
      <c r="K12" s="23">
        <v>78</v>
      </c>
      <c r="L12" s="23">
        <v>172</v>
      </c>
      <c r="M12" s="23">
        <v>58</v>
      </c>
      <c r="N12" s="23">
        <v>96</v>
      </c>
    </row>
    <row r="13" spans="1:14" ht="15.95" customHeight="1">
      <c r="B13" s="58"/>
      <c r="C13" s="53"/>
      <c r="D13" s="24">
        <v>1</v>
      </c>
      <c r="E13" s="19">
        <v>0.8488</v>
      </c>
      <c r="F13" s="20">
        <v>7.1999999999999998E-3</v>
      </c>
      <c r="G13" s="20">
        <v>1.8666666666666666E-3</v>
      </c>
      <c r="H13" s="20">
        <v>1.6266666666666665E-2</v>
      </c>
      <c r="I13" s="20">
        <v>4.7999999999999996E-3</v>
      </c>
      <c r="J13" s="20">
        <v>1.3333333333333334E-2</v>
      </c>
      <c r="K13" s="20">
        <v>2.0799999999999999E-2</v>
      </c>
      <c r="L13" s="20">
        <v>4.5866666666666667E-2</v>
      </c>
      <c r="M13" s="20">
        <v>1.5466666666666667E-2</v>
      </c>
      <c r="N13" s="20">
        <v>2.5600000000000001E-2</v>
      </c>
    </row>
    <row r="14" spans="1:14" ht="15.95" customHeight="1">
      <c r="B14" s="58"/>
      <c r="C14" s="55" t="s">
        <v>242</v>
      </c>
      <c r="D14" s="21">
        <v>2200</v>
      </c>
      <c r="E14" s="22">
        <v>1796</v>
      </c>
      <c r="F14" s="23">
        <v>32</v>
      </c>
      <c r="G14" s="23">
        <v>2</v>
      </c>
      <c r="H14" s="23">
        <v>41</v>
      </c>
      <c r="I14" s="23">
        <v>20</v>
      </c>
      <c r="J14" s="23">
        <v>37</v>
      </c>
      <c r="K14" s="23">
        <v>53</v>
      </c>
      <c r="L14" s="23">
        <v>115</v>
      </c>
      <c r="M14" s="23">
        <v>40</v>
      </c>
      <c r="N14" s="23">
        <v>64</v>
      </c>
    </row>
    <row r="15" spans="1:14" ht="15.95" customHeight="1">
      <c r="B15" s="58"/>
      <c r="C15" s="62"/>
      <c r="D15" s="24">
        <v>1</v>
      </c>
      <c r="E15" s="19">
        <v>0.8163636363636364</v>
      </c>
      <c r="F15" s="20">
        <v>1.4545454545454545E-2</v>
      </c>
      <c r="G15" s="20">
        <v>9.0909090909090909E-4</v>
      </c>
      <c r="H15" s="20">
        <v>1.8636363636363635E-2</v>
      </c>
      <c r="I15" s="20">
        <v>9.0909090909090905E-3</v>
      </c>
      <c r="J15" s="20">
        <v>1.6818181818181819E-2</v>
      </c>
      <c r="K15" s="20">
        <v>2.409090909090909E-2</v>
      </c>
      <c r="L15" s="20">
        <v>5.2272727272727269E-2</v>
      </c>
      <c r="M15" s="20">
        <v>1.8181818181818181E-2</v>
      </c>
      <c r="N15" s="20">
        <v>2.9090909090909091E-2</v>
      </c>
    </row>
    <row r="16" spans="1:14" ht="15.95" customHeight="1">
      <c r="B16" s="58"/>
      <c r="C16" s="60" t="s">
        <v>243</v>
      </c>
      <c r="D16" s="21">
        <v>4578</v>
      </c>
      <c r="E16" s="22">
        <v>3730</v>
      </c>
      <c r="F16" s="23">
        <v>43</v>
      </c>
      <c r="G16" s="23">
        <v>7</v>
      </c>
      <c r="H16" s="23">
        <v>48</v>
      </c>
      <c r="I16" s="23">
        <v>35</v>
      </c>
      <c r="J16" s="23">
        <v>68</v>
      </c>
      <c r="K16" s="23">
        <v>104</v>
      </c>
      <c r="L16" s="23">
        <v>288</v>
      </c>
      <c r="M16" s="23">
        <v>113</v>
      </c>
      <c r="N16" s="23">
        <v>142</v>
      </c>
    </row>
    <row r="17" spans="1:14" ht="15.95" customHeight="1">
      <c r="B17" s="58"/>
      <c r="C17" s="61"/>
      <c r="D17" s="24">
        <v>1</v>
      </c>
      <c r="E17" s="19">
        <v>0.81476627348186981</v>
      </c>
      <c r="F17" s="20">
        <v>9.3927479248580165E-3</v>
      </c>
      <c r="G17" s="20">
        <v>1.5290519877675841E-3</v>
      </c>
      <c r="H17" s="20">
        <v>1.0484927916120577E-2</v>
      </c>
      <c r="I17" s="20">
        <v>7.6452599388379203E-3</v>
      </c>
      <c r="J17" s="20">
        <v>1.4853647881170816E-2</v>
      </c>
      <c r="K17" s="20">
        <v>2.2717343818261248E-2</v>
      </c>
      <c r="L17" s="20">
        <v>6.2909567496723454E-2</v>
      </c>
      <c r="M17" s="20">
        <v>2.4683267802533857E-2</v>
      </c>
      <c r="N17" s="20">
        <v>3.1017911751856708E-2</v>
      </c>
    </row>
    <row r="18" spans="1:14" ht="15.95" customHeight="1">
      <c r="B18" s="58"/>
      <c r="C18" s="60" t="s">
        <v>244</v>
      </c>
      <c r="D18" s="21">
        <v>4559</v>
      </c>
      <c r="E18" s="22">
        <v>3612</v>
      </c>
      <c r="F18" s="23">
        <v>49</v>
      </c>
      <c r="G18" s="23">
        <v>8</v>
      </c>
      <c r="H18" s="23">
        <v>59</v>
      </c>
      <c r="I18" s="23">
        <v>36</v>
      </c>
      <c r="J18" s="23">
        <v>70</v>
      </c>
      <c r="K18" s="23">
        <v>133</v>
      </c>
      <c r="L18" s="23">
        <v>330</v>
      </c>
      <c r="M18" s="23">
        <v>116</v>
      </c>
      <c r="N18" s="23">
        <v>146</v>
      </c>
    </row>
    <row r="19" spans="1:14" ht="15.95" customHeight="1">
      <c r="B19" s="58"/>
      <c r="C19" s="61"/>
      <c r="D19" s="24">
        <v>1</v>
      </c>
      <c r="E19" s="19">
        <v>0.79227900855450761</v>
      </c>
      <c r="F19" s="20">
        <v>1.0747971046282079E-2</v>
      </c>
      <c r="G19" s="20">
        <v>1.754770783066462E-3</v>
      </c>
      <c r="H19" s="20">
        <v>1.2941434525115156E-2</v>
      </c>
      <c r="I19" s="20">
        <v>7.896468523799079E-3</v>
      </c>
      <c r="J19" s="20">
        <v>1.5354244351831543E-2</v>
      </c>
      <c r="K19" s="20">
        <v>2.9173064268479931E-2</v>
      </c>
      <c r="L19" s="20">
        <v>7.2384294801491555E-2</v>
      </c>
      <c r="M19" s="20">
        <v>2.5444176354463697E-2</v>
      </c>
      <c r="N19" s="20">
        <v>3.2024566790962931E-2</v>
      </c>
    </row>
    <row r="20" spans="1:14" ht="15.95" customHeight="1">
      <c r="B20" s="58"/>
      <c r="C20" s="60" t="s">
        <v>245</v>
      </c>
      <c r="D20" s="21">
        <v>4857</v>
      </c>
      <c r="E20" s="22">
        <v>3817</v>
      </c>
      <c r="F20" s="23">
        <v>39</v>
      </c>
      <c r="G20" s="23">
        <v>8</v>
      </c>
      <c r="H20" s="23">
        <v>45</v>
      </c>
      <c r="I20" s="23">
        <v>25</v>
      </c>
      <c r="J20" s="23">
        <v>90</v>
      </c>
      <c r="K20" s="23">
        <v>125</v>
      </c>
      <c r="L20" s="23">
        <v>428</v>
      </c>
      <c r="M20" s="23">
        <v>126</v>
      </c>
      <c r="N20" s="23">
        <v>154</v>
      </c>
    </row>
    <row r="21" spans="1:14" ht="15.95" customHeight="1">
      <c r="B21" s="58"/>
      <c r="C21" s="63"/>
      <c r="D21" s="18">
        <v>1</v>
      </c>
      <c r="E21" s="32">
        <v>0.78587605517809345</v>
      </c>
      <c r="F21" s="33">
        <v>8.0296479308214954E-3</v>
      </c>
      <c r="G21" s="33">
        <v>1.6471072678608193E-3</v>
      </c>
      <c r="H21" s="33">
        <v>9.2649783817171094E-3</v>
      </c>
      <c r="I21" s="33">
        <v>5.147210212065061E-3</v>
      </c>
      <c r="J21" s="33">
        <v>1.8529956763434219E-2</v>
      </c>
      <c r="K21" s="33">
        <v>2.5736051060325303E-2</v>
      </c>
      <c r="L21" s="33">
        <v>8.8120238830553838E-2</v>
      </c>
      <c r="M21" s="33">
        <v>2.5941939468807906E-2</v>
      </c>
      <c r="N21" s="33">
        <v>3.1706814906320775E-2</v>
      </c>
    </row>
    <row r="22" spans="1:14" ht="15.95" customHeight="1">
      <c r="A22" s="38"/>
      <c r="B22" s="41"/>
      <c r="C22" s="47"/>
      <c r="D22" s="42"/>
      <c r="E22" s="42"/>
      <c r="F22" s="42"/>
      <c r="G22" s="42"/>
      <c r="H22" s="42"/>
      <c r="I22" s="42"/>
      <c r="J22" s="42"/>
      <c r="K22" s="42"/>
      <c r="L22" s="42"/>
      <c r="M22" s="42"/>
      <c r="N22" s="42"/>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373" priority="90" rank="1"/>
  </conditionalFormatting>
  <conditionalFormatting sqref="E11:N11">
    <cfRule type="top10" dxfId="3372" priority="89" rank="1"/>
  </conditionalFormatting>
  <conditionalFormatting sqref="E13:N13">
    <cfRule type="top10" dxfId="3371" priority="88" rank="1"/>
  </conditionalFormatting>
  <conditionalFormatting sqref="E15:N15">
    <cfRule type="top10" dxfId="3370" priority="87" rank="1"/>
  </conditionalFormatting>
  <conditionalFormatting sqref="E17:N17">
    <cfRule type="top10" dxfId="3369" priority="86" rank="1"/>
  </conditionalFormatting>
  <conditionalFormatting sqref="E19:N19">
    <cfRule type="top10" dxfId="3368" priority="85" rank="1"/>
  </conditionalFormatting>
  <conditionalFormatting sqref="E21:N21">
    <cfRule type="top10" dxfId="3367" priority="84" rank="1"/>
  </conditionalFormatting>
  <conditionalFormatting sqref="E23:N23">
    <cfRule type="top10" dxfId="3366" priority="82" rank="1"/>
  </conditionalFormatting>
  <conditionalFormatting sqref="E25:N25">
    <cfRule type="top10" dxfId="3365" priority="81" rank="1"/>
  </conditionalFormatting>
  <conditionalFormatting sqref="E27:N27">
    <cfRule type="top10" dxfId="3364" priority="80" rank="1"/>
  </conditionalFormatting>
  <conditionalFormatting sqref="E29:N29">
    <cfRule type="top10" dxfId="3363" priority="79" rank="1"/>
  </conditionalFormatting>
  <conditionalFormatting sqref="E31:N31">
    <cfRule type="top10" dxfId="3362" priority="78" rank="1"/>
  </conditionalFormatting>
  <conditionalFormatting sqref="E33:N33">
    <cfRule type="top10" dxfId="3361" priority="77" rank="1"/>
  </conditionalFormatting>
  <conditionalFormatting sqref="E35:N35">
    <cfRule type="top10" dxfId="3360" priority="76" rank="1"/>
  </conditionalFormatting>
  <conditionalFormatting sqref="E37:N37">
    <cfRule type="top10" dxfId="3359" priority="75" rank="1"/>
  </conditionalFormatting>
  <conditionalFormatting sqref="E39:N39">
    <cfRule type="top10" dxfId="3358" priority="74" rank="1"/>
  </conditionalFormatting>
  <conditionalFormatting sqref="E41:N41">
    <cfRule type="top10" dxfId="3357" priority="73" rank="1"/>
  </conditionalFormatting>
  <conditionalFormatting sqref="E43:N43">
    <cfRule type="top10" dxfId="3356" priority="72" rank="1"/>
  </conditionalFormatting>
  <conditionalFormatting sqref="E45:N45">
    <cfRule type="top10" dxfId="3355" priority="71" rank="1"/>
  </conditionalFormatting>
  <conditionalFormatting sqref="E47:N47">
    <cfRule type="top10" dxfId="3354" priority="70" rank="1"/>
  </conditionalFormatting>
  <conditionalFormatting sqref="E49:N49">
    <cfRule type="top10" dxfId="3353" priority="69" rank="1"/>
  </conditionalFormatting>
  <conditionalFormatting sqref="E51:N51">
    <cfRule type="top10" dxfId="3352" priority="68" rank="1"/>
  </conditionalFormatting>
  <conditionalFormatting sqref="E53:N53">
    <cfRule type="top10" dxfId="3351" priority="67" rank="1"/>
  </conditionalFormatting>
  <conditionalFormatting sqref="E55:N55">
    <cfRule type="top10" dxfId="3350" priority="66" rank="1"/>
  </conditionalFormatting>
  <conditionalFormatting sqref="E57:N57">
    <cfRule type="top10" dxfId="3349" priority="65" rank="1"/>
  </conditionalFormatting>
  <conditionalFormatting sqref="E59:N59">
    <cfRule type="top10" dxfId="3348" priority="64" rank="1"/>
  </conditionalFormatting>
  <conditionalFormatting sqref="E61:N61">
    <cfRule type="top10" dxfId="3347" priority="63" rank="1"/>
  </conditionalFormatting>
  <conditionalFormatting sqref="E63:N63">
    <cfRule type="top10" dxfId="3346" priority="62" rank="1"/>
  </conditionalFormatting>
  <conditionalFormatting sqref="E65:N65">
    <cfRule type="top10" dxfId="3345" priority="61" rank="1"/>
  </conditionalFormatting>
  <conditionalFormatting sqref="E67:N67">
    <cfRule type="top10" dxfId="3344" priority="60" rank="1"/>
  </conditionalFormatting>
  <conditionalFormatting sqref="E69:N69">
    <cfRule type="top10" dxfId="3343" priority="59" rank="1"/>
  </conditionalFormatting>
  <conditionalFormatting sqref="E71:N71">
    <cfRule type="top10" dxfId="3342" priority="58" rank="1"/>
  </conditionalFormatting>
  <conditionalFormatting sqref="E73:N73">
    <cfRule type="top10" dxfId="3341" priority="57" rank="1"/>
  </conditionalFormatting>
  <conditionalFormatting sqref="E75:N75">
    <cfRule type="top10" dxfId="3340" priority="56" rank="1"/>
  </conditionalFormatting>
  <conditionalFormatting sqref="E77:N77">
    <cfRule type="top10" dxfId="3339" priority="55" rank="1"/>
  </conditionalFormatting>
  <conditionalFormatting sqref="E79:N79">
    <cfRule type="top10" dxfId="3338" priority="54" rank="1"/>
  </conditionalFormatting>
  <conditionalFormatting sqref="E81:N81">
    <cfRule type="top10" dxfId="3337" priority="53" rank="1"/>
  </conditionalFormatting>
  <conditionalFormatting sqref="E83:N83">
    <cfRule type="top10" dxfId="3336" priority="52" rank="1"/>
  </conditionalFormatting>
  <conditionalFormatting sqref="E85:N85">
    <cfRule type="top10" dxfId="3335" priority="51" rank="1"/>
  </conditionalFormatting>
  <conditionalFormatting sqref="E87:N87">
    <cfRule type="top10" dxfId="3334" priority="50" rank="1"/>
  </conditionalFormatting>
  <conditionalFormatting sqref="E89:N89">
    <cfRule type="top10" dxfId="3333" priority="49" rank="1"/>
  </conditionalFormatting>
  <conditionalFormatting sqref="E91:N91">
    <cfRule type="top10" dxfId="3332" priority="48" rank="1"/>
  </conditionalFormatting>
  <conditionalFormatting sqref="E93:N93">
    <cfRule type="top10" dxfId="3331" priority="47" rank="1"/>
  </conditionalFormatting>
  <conditionalFormatting sqref="E95:N95">
    <cfRule type="top10" dxfId="3330" priority="46" rank="1"/>
  </conditionalFormatting>
  <conditionalFormatting sqref="E97:N97">
    <cfRule type="top10" dxfId="3329" priority="45" rank="1"/>
  </conditionalFormatting>
  <conditionalFormatting sqref="E99:N99">
    <cfRule type="top10" dxfId="3328" priority="44" rank="1"/>
  </conditionalFormatting>
  <conditionalFormatting sqref="E101:N101">
    <cfRule type="top10" dxfId="3327" priority="43" rank="1"/>
  </conditionalFormatting>
  <conditionalFormatting sqref="E103:N103">
    <cfRule type="top10" dxfId="3326" priority="42" rank="1"/>
  </conditionalFormatting>
  <conditionalFormatting sqref="E105:N105">
    <cfRule type="top10" dxfId="3325" priority="41" rank="1"/>
  </conditionalFormatting>
  <conditionalFormatting sqref="E107:N107">
    <cfRule type="top10" dxfId="3324" priority="40" rank="1"/>
  </conditionalFormatting>
  <conditionalFormatting sqref="E109:N109">
    <cfRule type="top10" dxfId="3323" priority="39" rank="1"/>
  </conditionalFormatting>
  <conditionalFormatting sqref="E111:N111">
    <cfRule type="top10" dxfId="3322" priority="38" rank="1"/>
  </conditionalFormatting>
  <conditionalFormatting sqref="E113:N113">
    <cfRule type="top10" dxfId="3321" priority="37" rank="1"/>
  </conditionalFormatting>
  <conditionalFormatting sqref="E115:N115">
    <cfRule type="top10" dxfId="3320" priority="36" rank="1"/>
  </conditionalFormatting>
  <conditionalFormatting sqref="E117:N117">
    <cfRule type="top10" dxfId="3319" priority="35" rank="1"/>
  </conditionalFormatting>
  <conditionalFormatting sqref="E119:N119">
    <cfRule type="top10" dxfId="3318" priority="34" rank="1"/>
  </conditionalFormatting>
  <conditionalFormatting sqref="E121:N121">
    <cfRule type="top10" dxfId="3317" priority="33" rank="1"/>
  </conditionalFormatting>
  <conditionalFormatting sqref="E123:N123">
    <cfRule type="top10" dxfId="3316" priority="32" rank="1"/>
  </conditionalFormatting>
  <conditionalFormatting sqref="E125:N125">
    <cfRule type="top10" dxfId="3315" priority="31" rank="1"/>
  </conditionalFormatting>
  <conditionalFormatting sqref="E127:N127">
    <cfRule type="top10" dxfId="3314" priority="30" rank="1"/>
  </conditionalFormatting>
  <conditionalFormatting sqref="E129:N129">
    <cfRule type="top10" dxfId="3313" priority="29" rank="1"/>
  </conditionalFormatting>
  <conditionalFormatting sqref="E131:N131">
    <cfRule type="top10" dxfId="3312" priority="28" rank="1"/>
  </conditionalFormatting>
  <conditionalFormatting sqref="E133:N133">
    <cfRule type="top10" dxfId="3311" priority="27" rank="1"/>
  </conditionalFormatting>
  <conditionalFormatting sqref="E135:N135">
    <cfRule type="top10" dxfId="3310" priority="26" rank="1"/>
  </conditionalFormatting>
  <conditionalFormatting sqref="E137:N137">
    <cfRule type="top10" dxfId="3309" priority="25" rank="1"/>
  </conditionalFormatting>
  <conditionalFormatting sqref="E139:N139">
    <cfRule type="top10" dxfId="3308" priority="24" rank="1"/>
  </conditionalFormatting>
  <conditionalFormatting sqref="E141:N141">
    <cfRule type="top10" dxfId="3307" priority="23" rank="1"/>
  </conditionalFormatting>
  <conditionalFormatting sqref="E143:N143">
    <cfRule type="top10" dxfId="3306" priority="22" rank="1"/>
  </conditionalFormatting>
  <conditionalFormatting sqref="E145:N145">
    <cfRule type="top10" dxfId="3305" priority="21" rank="1"/>
  </conditionalFormatting>
  <conditionalFormatting sqref="E147:N147">
    <cfRule type="top10" dxfId="3304" priority="20" rank="1"/>
  </conditionalFormatting>
  <conditionalFormatting sqref="E149:N149">
    <cfRule type="top10" dxfId="3303" priority="19" rank="1"/>
  </conditionalFormatting>
  <conditionalFormatting sqref="E151:N151">
    <cfRule type="top10" dxfId="3302" priority="18" rank="1"/>
  </conditionalFormatting>
  <conditionalFormatting sqref="E153:N153">
    <cfRule type="top10" dxfId="3301" priority="17" rank="1"/>
  </conditionalFormatting>
  <conditionalFormatting sqref="E155:N155">
    <cfRule type="top10" dxfId="3300" priority="16" rank="1"/>
  </conditionalFormatting>
  <conditionalFormatting sqref="E157:N157">
    <cfRule type="top10" dxfId="3299" priority="15" rank="1"/>
  </conditionalFormatting>
  <conditionalFormatting sqref="E159:N159">
    <cfRule type="top10" dxfId="3298" priority="14" rank="1"/>
  </conditionalFormatting>
  <conditionalFormatting sqref="E161:N161">
    <cfRule type="top10" dxfId="3297" priority="13" rank="1"/>
  </conditionalFormatting>
  <conditionalFormatting sqref="E163:N163">
    <cfRule type="top10" dxfId="3296" priority="12" rank="1"/>
  </conditionalFormatting>
  <conditionalFormatting sqref="E165:N165">
    <cfRule type="top10" dxfId="3295" priority="11" rank="1"/>
  </conditionalFormatting>
  <conditionalFormatting sqref="E167:N167">
    <cfRule type="top10" dxfId="3294" priority="10" rank="1"/>
  </conditionalFormatting>
  <conditionalFormatting sqref="E169:N169">
    <cfRule type="top10" dxfId="3293" priority="9" rank="1"/>
  </conditionalFormatting>
  <conditionalFormatting sqref="E171:N171">
    <cfRule type="top10" dxfId="3292" priority="8" rank="1"/>
  </conditionalFormatting>
  <conditionalFormatting sqref="E173:N173">
    <cfRule type="top10" dxfId="3291" priority="7" rank="1"/>
  </conditionalFormatting>
  <conditionalFormatting sqref="E175:N175">
    <cfRule type="top10" dxfId="3290" priority="6" rank="1"/>
  </conditionalFormatting>
  <conditionalFormatting sqref="E177:N177">
    <cfRule type="top10" dxfId="3289" priority="5" rank="1"/>
  </conditionalFormatting>
  <conditionalFormatting sqref="E179:N179">
    <cfRule type="top10" dxfId="3288" priority="4" rank="1"/>
  </conditionalFormatting>
  <conditionalFormatting sqref="E181:N181">
    <cfRule type="top10" dxfId="3287" priority="3" rank="1"/>
  </conditionalFormatting>
  <conditionalFormatting sqref="E183:N183">
    <cfRule type="top10" dxfId="3286" priority="2" rank="1"/>
  </conditionalFormatting>
  <conditionalFormatting sqref="E185:N185">
    <cfRule type="top10" dxfId="3285"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319</v>
      </c>
    </row>
    <row r="3" spans="1:14" ht="15" customHeight="1">
      <c r="B3" s="4"/>
    </row>
    <row r="4" spans="1:14" ht="15" customHeight="1">
      <c r="B4" s="4" t="s">
        <v>78</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1857</v>
      </c>
      <c r="F8" s="17">
        <v>459</v>
      </c>
      <c r="G8" s="17">
        <v>429</v>
      </c>
      <c r="H8" s="17">
        <v>495</v>
      </c>
      <c r="I8" s="17">
        <v>1752</v>
      </c>
      <c r="J8" s="17">
        <v>700</v>
      </c>
      <c r="K8" s="17">
        <v>428</v>
      </c>
      <c r="L8" s="17">
        <v>2463</v>
      </c>
      <c r="M8" s="17">
        <v>2089</v>
      </c>
      <c r="N8" s="17">
        <v>9311</v>
      </c>
    </row>
    <row r="9" spans="1:14" ht="15.95" customHeight="1">
      <c r="B9" s="50"/>
      <c r="C9" s="51"/>
      <c r="D9" s="18">
        <v>1</v>
      </c>
      <c r="E9" s="32">
        <v>0.1149275900482733</v>
      </c>
      <c r="F9" s="33">
        <v>2.8406981062012625E-2</v>
      </c>
      <c r="G9" s="33">
        <v>2.655031563312291E-2</v>
      </c>
      <c r="H9" s="33">
        <v>3.0634979576680283E-2</v>
      </c>
      <c r="I9" s="33">
        <v>0.1084292610471593</v>
      </c>
      <c r="J9" s="33">
        <v>4.3322193340759999E-2</v>
      </c>
      <c r="K9" s="33">
        <v>2.6488426785493253E-2</v>
      </c>
      <c r="L9" s="33">
        <v>0.15243223171184553</v>
      </c>
      <c r="M9" s="33">
        <v>0.12928580269835377</v>
      </c>
      <c r="N9" s="33">
        <v>0.5762470602797376</v>
      </c>
    </row>
    <row r="10" spans="1:14" ht="15.95" customHeight="1">
      <c r="B10" s="57" t="s">
        <v>491</v>
      </c>
      <c r="C10" s="52" t="s">
        <v>240</v>
      </c>
      <c r="D10" s="34">
        <v>10600</v>
      </c>
      <c r="E10" s="35">
        <v>1156</v>
      </c>
      <c r="F10" s="36">
        <v>291</v>
      </c>
      <c r="G10" s="36">
        <v>265</v>
      </c>
      <c r="H10" s="36">
        <v>292</v>
      </c>
      <c r="I10" s="36">
        <v>1110</v>
      </c>
      <c r="J10" s="36">
        <v>467</v>
      </c>
      <c r="K10" s="36">
        <v>278</v>
      </c>
      <c r="L10" s="36">
        <v>1627</v>
      </c>
      <c r="M10" s="36">
        <v>1523</v>
      </c>
      <c r="N10" s="36">
        <v>6007</v>
      </c>
    </row>
    <row r="11" spans="1:14" ht="15.95" customHeight="1">
      <c r="B11" s="58"/>
      <c r="C11" s="53"/>
      <c r="D11" s="18">
        <v>1</v>
      </c>
      <c r="E11" s="19">
        <v>0.10905660377358491</v>
      </c>
      <c r="F11" s="20">
        <v>2.7452830188679247E-2</v>
      </c>
      <c r="G11" s="20">
        <v>2.5000000000000001E-2</v>
      </c>
      <c r="H11" s="20">
        <v>2.7547169811320753E-2</v>
      </c>
      <c r="I11" s="20">
        <v>0.10471698113207548</v>
      </c>
      <c r="J11" s="20">
        <v>4.4056603773584904E-2</v>
      </c>
      <c r="K11" s="20">
        <v>2.6226415094339622E-2</v>
      </c>
      <c r="L11" s="20">
        <v>0.15349056603773584</v>
      </c>
      <c r="M11" s="20">
        <v>0.14367924528301887</v>
      </c>
      <c r="N11" s="20">
        <v>0.56669811320754715</v>
      </c>
    </row>
    <row r="12" spans="1:14" ht="15.95" customHeight="1">
      <c r="B12" s="58"/>
      <c r="C12" s="54" t="s">
        <v>241</v>
      </c>
      <c r="D12" s="21">
        <v>3750</v>
      </c>
      <c r="E12" s="22">
        <v>378</v>
      </c>
      <c r="F12" s="23">
        <v>108</v>
      </c>
      <c r="G12" s="23">
        <v>104</v>
      </c>
      <c r="H12" s="23">
        <v>137</v>
      </c>
      <c r="I12" s="23">
        <v>381</v>
      </c>
      <c r="J12" s="23">
        <v>167</v>
      </c>
      <c r="K12" s="23">
        <v>133</v>
      </c>
      <c r="L12" s="23">
        <v>633</v>
      </c>
      <c r="M12" s="23">
        <v>506</v>
      </c>
      <c r="N12" s="23">
        <v>2144</v>
      </c>
    </row>
    <row r="13" spans="1:14" ht="15.95" customHeight="1">
      <c r="B13" s="58"/>
      <c r="C13" s="53"/>
      <c r="D13" s="24">
        <v>1</v>
      </c>
      <c r="E13" s="19">
        <v>0.1008</v>
      </c>
      <c r="F13" s="20">
        <v>2.8799999999999999E-2</v>
      </c>
      <c r="G13" s="20">
        <v>2.7733333333333332E-2</v>
      </c>
      <c r="H13" s="20">
        <v>3.6533333333333334E-2</v>
      </c>
      <c r="I13" s="20">
        <v>0.1016</v>
      </c>
      <c r="J13" s="20">
        <v>4.4533333333333334E-2</v>
      </c>
      <c r="K13" s="20">
        <v>3.5466666666666667E-2</v>
      </c>
      <c r="L13" s="20">
        <v>0.16880000000000001</v>
      </c>
      <c r="M13" s="20">
        <v>0.13493333333333332</v>
      </c>
      <c r="N13" s="20">
        <v>0.57173333333333332</v>
      </c>
    </row>
    <row r="14" spans="1:14" ht="15.95" customHeight="1">
      <c r="B14" s="58"/>
      <c r="C14" s="55" t="s">
        <v>242</v>
      </c>
      <c r="D14" s="21">
        <v>2200</v>
      </c>
      <c r="E14" s="22">
        <v>267</v>
      </c>
      <c r="F14" s="23">
        <v>80</v>
      </c>
      <c r="G14" s="23">
        <v>75</v>
      </c>
      <c r="H14" s="23">
        <v>107</v>
      </c>
      <c r="I14" s="23">
        <v>275</v>
      </c>
      <c r="J14" s="23">
        <v>119</v>
      </c>
      <c r="K14" s="23">
        <v>102</v>
      </c>
      <c r="L14" s="23">
        <v>454</v>
      </c>
      <c r="M14" s="23">
        <v>221</v>
      </c>
      <c r="N14" s="23">
        <v>1251</v>
      </c>
    </row>
    <row r="15" spans="1:14" ht="15.95" customHeight="1">
      <c r="B15" s="58"/>
      <c r="C15" s="62"/>
      <c r="D15" s="24">
        <v>1</v>
      </c>
      <c r="E15" s="19">
        <v>0.12136363636363637</v>
      </c>
      <c r="F15" s="20">
        <v>3.6363636363636362E-2</v>
      </c>
      <c r="G15" s="20">
        <v>3.4090909090909088E-2</v>
      </c>
      <c r="H15" s="20">
        <v>4.8636363636363637E-2</v>
      </c>
      <c r="I15" s="20">
        <v>0.125</v>
      </c>
      <c r="J15" s="20">
        <v>5.4090909090909092E-2</v>
      </c>
      <c r="K15" s="20">
        <v>4.6363636363636364E-2</v>
      </c>
      <c r="L15" s="20">
        <v>0.20636363636363636</v>
      </c>
      <c r="M15" s="20">
        <v>0.10045454545454545</v>
      </c>
      <c r="N15" s="20">
        <v>0.56863636363636361</v>
      </c>
    </row>
    <row r="16" spans="1:14" ht="15.95" customHeight="1">
      <c r="B16" s="58"/>
      <c r="C16" s="60" t="s">
        <v>243</v>
      </c>
      <c r="D16" s="21">
        <v>4578</v>
      </c>
      <c r="E16" s="22">
        <v>658</v>
      </c>
      <c r="F16" s="23">
        <v>182</v>
      </c>
      <c r="G16" s="23">
        <v>162</v>
      </c>
      <c r="H16" s="23">
        <v>216</v>
      </c>
      <c r="I16" s="23">
        <v>625</v>
      </c>
      <c r="J16" s="23">
        <v>273</v>
      </c>
      <c r="K16" s="23">
        <v>179</v>
      </c>
      <c r="L16" s="23">
        <v>962</v>
      </c>
      <c r="M16" s="23">
        <v>535</v>
      </c>
      <c r="N16" s="23">
        <v>2336</v>
      </c>
    </row>
    <row r="17" spans="1:14" ht="15.95" customHeight="1">
      <c r="B17" s="58"/>
      <c r="C17" s="61"/>
      <c r="D17" s="24">
        <v>1</v>
      </c>
      <c r="E17" s="19">
        <v>0.14373088685015289</v>
      </c>
      <c r="F17" s="20">
        <v>3.9755351681957186E-2</v>
      </c>
      <c r="G17" s="20">
        <v>3.5386631716906945E-2</v>
      </c>
      <c r="H17" s="20">
        <v>4.7182175622542594E-2</v>
      </c>
      <c r="I17" s="20">
        <v>0.13652249890782001</v>
      </c>
      <c r="J17" s="20">
        <v>5.9633027522935783E-2</v>
      </c>
      <c r="K17" s="20">
        <v>3.9100043687199652E-2</v>
      </c>
      <c r="L17" s="20">
        <v>0.21013543031891654</v>
      </c>
      <c r="M17" s="20">
        <v>0.11686325906509393</v>
      </c>
      <c r="N17" s="20">
        <v>0.5102664919178681</v>
      </c>
    </row>
    <row r="18" spans="1:14" ht="15.95" customHeight="1">
      <c r="B18" s="58"/>
      <c r="C18" s="60" t="s">
        <v>244</v>
      </c>
      <c r="D18" s="21">
        <v>4559</v>
      </c>
      <c r="E18" s="22">
        <v>637</v>
      </c>
      <c r="F18" s="23">
        <v>176</v>
      </c>
      <c r="G18" s="23">
        <v>151</v>
      </c>
      <c r="H18" s="23">
        <v>249</v>
      </c>
      <c r="I18" s="23">
        <v>727</v>
      </c>
      <c r="J18" s="23">
        <v>269</v>
      </c>
      <c r="K18" s="23">
        <v>175</v>
      </c>
      <c r="L18" s="23">
        <v>1054</v>
      </c>
      <c r="M18" s="23">
        <v>446</v>
      </c>
      <c r="N18" s="23">
        <v>2406</v>
      </c>
    </row>
    <row r="19" spans="1:14" ht="15.95" customHeight="1">
      <c r="B19" s="58"/>
      <c r="C19" s="61"/>
      <c r="D19" s="24">
        <v>1</v>
      </c>
      <c r="E19" s="19">
        <v>0.13972362360166704</v>
      </c>
      <c r="F19" s="20">
        <v>3.8604957227462162E-2</v>
      </c>
      <c r="G19" s="20">
        <v>3.312129853037947E-2</v>
      </c>
      <c r="H19" s="20">
        <v>5.4617240622943625E-2</v>
      </c>
      <c r="I19" s="20">
        <v>0.15946479491116472</v>
      </c>
      <c r="J19" s="20">
        <v>5.9004167580609786E-2</v>
      </c>
      <c r="K19" s="20">
        <v>3.8385610879578855E-2</v>
      </c>
      <c r="L19" s="20">
        <v>0.23119105066900636</v>
      </c>
      <c r="M19" s="20">
        <v>9.7828471155955249E-2</v>
      </c>
      <c r="N19" s="20">
        <v>0.52774731300723843</v>
      </c>
    </row>
    <row r="20" spans="1:14" ht="15.95" customHeight="1">
      <c r="B20" s="58"/>
      <c r="C20" s="60" t="s">
        <v>245</v>
      </c>
      <c r="D20" s="21">
        <v>4857</v>
      </c>
      <c r="E20" s="22">
        <v>769</v>
      </c>
      <c r="F20" s="23">
        <v>193</v>
      </c>
      <c r="G20" s="23">
        <v>169</v>
      </c>
      <c r="H20" s="23">
        <v>229</v>
      </c>
      <c r="I20" s="23">
        <v>768</v>
      </c>
      <c r="J20" s="23">
        <v>327</v>
      </c>
      <c r="K20" s="23">
        <v>175</v>
      </c>
      <c r="L20" s="23">
        <v>1082</v>
      </c>
      <c r="M20" s="23">
        <v>606</v>
      </c>
      <c r="N20" s="23">
        <v>2292</v>
      </c>
    </row>
    <row r="21" spans="1:14" ht="15.95" customHeight="1">
      <c r="B21" s="58"/>
      <c r="C21" s="63"/>
      <c r="D21" s="18">
        <v>1</v>
      </c>
      <c r="E21" s="32">
        <v>0.15832818612312127</v>
      </c>
      <c r="F21" s="33">
        <v>3.9736462837142272E-2</v>
      </c>
      <c r="G21" s="33">
        <v>3.4795141033559809E-2</v>
      </c>
      <c r="H21" s="33">
        <v>4.7148445542515953E-2</v>
      </c>
      <c r="I21" s="33">
        <v>0.15812229771463868</v>
      </c>
      <c r="J21" s="33">
        <v>6.732550957381099E-2</v>
      </c>
      <c r="K21" s="33">
        <v>3.6030471484455429E-2</v>
      </c>
      <c r="L21" s="33">
        <v>0.22277125797817582</v>
      </c>
      <c r="M21" s="33">
        <v>0.12476837554045707</v>
      </c>
      <c r="N21" s="33">
        <v>0.47189623224212479</v>
      </c>
    </row>
    <row r="22" spans="1:14" ht="15.95" customHeight="1">
      <c r="A22" s="38"/>
      <c r="B22" s="41"/>
      <c r="C22" s="47"/>
      <c r="D22" s="42"/>
      <c r="E22" s="42"/>
      <c r="F22" s="42"/>
      <c r="G22" s="42"/>
      <c r="H22" s="42"/>
      <c r="I22" s="42"/>
      <c r="J22" s="42"/>
      <c r="K22" s="42"/>
      <c r="L22" s="42"/>
      <c r="M22" s="42"/>
      <c r="N22" s="42"/>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284" priority="90" rank="1"/>
  </conditionalFormatting>
  <conditionalFormatting sqref="E11:N11">
    <cfRule type="top10" dxfId="3283" priority="89" rank="1"/>
  </conditionalFormatting>
  <conditionalFormatting sqref="E13:N13">
    <cfRule type="top10" dxfId="3282" priority="88" rank="1"/>
  </conditionalFormatting>
  <conditionalFormatting sqref="E15:N15">
    <cfRule type="top10" dxfId="3281" priority="87" rank="1"/>
  </conditionalFormatting>
  <conditionalFormatting sqref="E17:N17">
    <cfRule type="top10" dxfId="3280" priority="86" rank="1"/>
  </conditionalFormatting>
  <conditionalFormatting sqref="E19:N19">
    <cfRule type="top10" dxfId="3279" priority="85" rank="1"/>
  </conditionalFormatting>
  <conditionalFormatting sqref="E21:N21">
    <cfRule type="top10" dxfId="3278" priority="84" rank="1"/>
  </conditionalFormatting>
  <conditionalFormatting sqref="E23:N23">
    <cfRule type="top10" dxfId="3277" priority="82" rank="1"/>
  </conditionalFormatting>
  <conditionalFormatting sqref="E25:N25">
    <cfRule type="top10" dxfId="3276" priority="81" rank="1"/>
  </conditionalFormatting>
  <conditionalFormatting sqref="E27:N27">
    <cfRule type="top10" dxfId="3275" priority="80" rank="1"/>
  </conditionalFormatting>
  <conditionalFormatting sqref="E29:N29">
    <cfRule type="top10" dxfId="3274" priority="79" rank="1"/>
  </conditionalFormatting>
  <conditionalFormatting sqref="E31:N31">
    <cfRule type="top10" dxfId="3273" priority="78" rank="1"/>
  </conditionalFormatting>
  <conditionalFormatting sqref="E33:N33">
    <cfRule type="top10" dxfId="3272" priority="77" rank="1"/>
  </conditionalFormatting>
  <conditionalFormatting sqref="E35:N35">
    <cfRule type="top10" dxfId="3271" priority="76" rank="1"/>
  </conditionalFormatting>
  <conditionalFormatting sqref="E37:N37">
    <cfRule type="top10" dxfId="3270" priority="75" rank="1"/>
  </conditionalFormatting>
  <conditionalFormatting sqref="E39:N39">
    <cfRule type="top10" dxfId="3269" priority="74" rank="1"/>
  </conditionalFormatting>
  <conditionalFormatting sqref="E41:N41">
    <cfRule type="top10" dxfId="3268" priority="73" rank="1"/>
  </conditionalFormatting>
  <conditionalFormatting sqref="E43:N43">
    <cfRule type="top10" dxfId="3267" priority="72" rank="1"/>
  </conditionalFormatting>
  <conditionalFormatting sqref="E45:N45">
    <cfRule type="top10" dxfId="3266" priority="71" rank="1"/>
  </conditionalFormatting>
  <conditionalFormatting sqref="E47:N47">
    <cfRule type="top10" dxfId="3265" priority="70" rank="1"/>
  </conditionalFormatting>
  <conditionalFormatting sqref="E49:N49">
    <cfRule type="top10" dxfId="3264" priority="69" rank="1"/>
  </conditionalFormatting>
  <conditionalFormatting sqref="E51:N51">
    <cfRule type="top10" dxfId="3263" priority="68" rank="1"/>
  </conditionalFormatting>
  <conditionalFormatting sqref="E53:N53">
    <cfRule type="top10" dxfId="3262" priority="67" rank="1"/>
  </conditionalFormatting>
  <conditionalFormatting sqref="E55:N55">
    <cfRule type="top10" dxfId="3261" priority="66" rank="1"/>
  </conditionalFormatting>
  <conditionalFormatting sqref="E57:N57">
    <cfRule type="top10" dxfId="3260" priority="65" rank="1"/>
  </conditionalFormatting>
  <conditionalFormatting sqref="E59:N59">
    <cfRule type="top10" dxfId="3259" priority="64" rank="1"/>
  </conditionalFormatting>
  <conditionalFormatting sqref="E61:N61">
    <cfRule type="top10" dxfId="3258" priority="63" rank="1"/>
  </conditionalFormatting>
  <conditionalFormatting sqref="E63:N63">
    <cfRule type="top10" dxfId="3257" priority="62" rank="1"/>
  </conditionalFormatting>
  <conditionalFormatting sqref="E65:N65">
    <cfRule type="top10" dxfId="3256" priority="61" rank="1"/>
  </conditionalFormatting>
  <conditionalFormatting sqref="E67:N67">
    <cfRule type="top10" dxfId="3255" priority="60" rank="1"/>
  </conditionalFormatting>
  <conditionalFormatting sqref="E69:N69">
    <cfRule type="top10" dxfId="3254" priority="59" rank="1"/>
  </conditionalFormatting>
  <conditionalFormatting sqref="E71:N71">
    <cfRule type="top10" dxfId="3253" priority="58" rank="1"/>
  </conditionalFormatting>
  <conditionalFormatting sqref="E73:N73">
    <cfRule type="top10" dxfId="3252" priority="57" rank="1"/>
  </conditionalFormatting>
  <conditionalFormatting sqref="E75:N75">
    <cfRule type="top10" dxfId="3251" priority="56" rank="1"/>
  </conditionalFormatting>
  <conditionalFormatting sqref="E77:N77">
    <cfRule type="top10" dxfId="3250" priority="55" rank="1"/>
  </conditionalFormatting>
  <conditionalFormatting sqref="E79:N79">
    <cfRule type="top10" dxfId="3249" priority="54" rank="1"/>
  </conditionalFormatting>
  <conditionalFormatting sqref="E81:N81">
    <cfRule type="top10" dxfId="3248" priority="53" rank="1"/>
  </conditionalFormatting>
  <conditionalFormatting sqref="E83:N83">
    <cfRule type="top10" dxfId="3247" priority="52" rank="1"/>
  </conditionalFormatting>
  <conditionalFormatting sqref="E85:N85">
    <cfRule type="top10" dxfId="3246" priority="51" rank="1"/>
  </conditionalFormatting>
  <conditionalFormatting sqref="E87:N87">
    <cfRule type="top10" dxfId="3245" priority="50" rank="1"/>
  </conditionalFormatting>
  <conditionalFormatting sqref="E89:N89">
    <cfRule type="top10" dxfId="3244" priority="49" rank="1"/>
  </conditionalFormatting>
  <conditionalFormatting sqref="E91:N91">
    <cfRule type="top10" dxfId="3243" priority="48" rank="1"/>
  </conditionalFormatting>
  <conditionalFormatting sqref="E93:N93">
    <cfRule type="top10" dxfId="3242" priority="47" rank="1"/>
  </conditionalFormatting>
  <conditionalFormatting sqref="E95:N95">
    <cfRule type="top10" dxfId="3241" priority="46" rank="1"/>
  </conditionalFormatting>
  <conditionalFormatting sqref="E97:N97">
    <cfRule type="top10" dxfId="3240" priority="45" rank="1"/>
  </conditionalFormatting>
  <conditionalFormatting sqref="E99:N99">
    <cfRule type="top10" dxfId="3239" priority="44" rank="1"/>
  </conditionalFormatting>
  <conditionalFormatting sqref="E101:N101">
    <cfRule type="top10" dxfId="3238" priority="43" rank="1"/>
  </conditionalFormatting>
  <conditionalFormatting sqref="E103:N103">
    <cfRule type="top10" dxfId="3237" priority="42" rank="1"/>
  </conditionalFormatting>
  <conditionalFormatting sqref="E105:N105">
    <cfRule type="top10" dxfId="3236" priority="41" rank="1"/>
  </conditionalFormatting>
  <conditionalFormatting sqref="E107:N107">
    <cfRule type="top10" dxfId="3235" priority="40" rank="1"/>
  </conditionalFormatting>
  <conditionalFormatting sqref="E109:N109">
    <cfRule type="top10" dxfId="3234" priority="39" rank="1"/>
  </conditionalFormatting>
  <conditionalFormatting sqref="E111:N111">
    <cfRule type="top10" dxfId="3233" priority="38" rank="1"/>
  </conditionalFormatting>
  <conditionalFormatting sqref="E113:N113">
    <cfRule type="top10" dxfId="3232" priority="37" rank="1"/>
  </conditionalFormatting>
  <conditionalFormatting sqref="E115:N115">
    <cfRule type="top10" dxfId="3231" priority="36" rank="1"/>
  </conditionalFormatting>
  <conditionalFormatting sqref="E117:N117">
    <cfRule type="top10" dxfId="3230" priority="35" rank="1"/>
  </conditionalFormatting>
  <conditionalFormatting sqref="E119:N119">
    <cfRule type="top10" dxfId="3229" priority="34" rank="1"/>
  </conditionalFormatting>
  <conditionalFormatting sqref="E121:N121">
    <cfRule type="top10" dxfId="3228" priority="33" rank="1"/>
  </conditionalFormatting>
  <conditionalFormatting sqref="E123:N123">
    <cfRule type="top10" dxfId="3227" priority="32" rank="1"/>
  </conditionalFormatting>
  <conditionalFormatting sqref="E125:N125">
    <cfRule type="top10" dxfId="3226" priority="31" rank="1"/>
  </conditionalFormatting>
  <conditionalFormatting sqref="E127:N127">
    <cfRule type="top10" dxfId="3225" priority="30" rank="1"/>
  </conditionalFormatting>
  <conditionalFormatting sqref="E129:N129">
    <cfRule type="top10" dxfId="3224" priority="29" rank="1"/>
  </conditionalFormatting>
  <conditionalFormatting sqref="E131:N131">
    <cfRule type="top10" dxfId="3223" priority="28" rank="1"/>
  </conditionalFormatting>
  <conditionalFormatting sqref="E133:N133">
    <cfRule type="top10" dxfId="3222" priority="27" rank="1"/>
  </conditionalFormatting>
  <conditionalFormatting sqref="E135:N135">
    <cfRule type="top10" dxfId="3221" priority="26" rank="1"/>
  </conditionalFormatting>
  <conditionalFormatting sqref="E137:N137">
    <cfRule type="top10" dxfId="3220" priority="25" rank="1"/>
  </conditionalFormatting>
  <conditionalFormatting sqref="E139:N139">
    <cfRule type="top10" dxfId="3219" priority="24" rank="1"/>
  </conditionalFormatting>
  <conditionalFormatting sqref="E141:N141">
    <cfRule type="top10" dxfId="3218" priority="23" rank="1"/>
  </conditionalFormatting>
  <conditionalFormatting sqref="E143:N143">
    <cfRule type="top10" dxfId="3217" priority="22" rank="1"/>
  </conditionalFormatting>
  <conditionalFormatting sqref="E145:N145">
    <cfRule type="top10" dxfId="3216" priority="21" rank="1"/>
  </conditionalFormatting>
  <conditionalFormatting sqref="E147:N147">
    <cfRule type="top10" dxfId="3215" priority="20" rank="1"/>
  </conditionalFormatting>
  <conditionalFormatting sqref="E149:N149">
    <cfRule type="top10" dxfId="3214" priority="19" rank="1"/>
  </conditionalFormatting>
  <conditionalFormatting sqref="E151:N151">
    <cfRule type="top10" dxfId="3213" priority="18" rank="1"/>
  </conditionalFormatting>
  <conditionalFormatting sqref="E153:N153">
    <cfRule type="top10" dxfId="3212" priority="17" rank="1"/>
  </conditionalFormatting>
  <conditionalFormatting sqref="E155:N155">
    <cfRule type="top10" dxfId="3211" priority="16" rank="1"/>
  </conditionalFormatting>
  <conditionalFormatting sqref="E157:N157">
    <cfRule type="top10" dxfId="3210" priority="15" rank="1"/>
  </conditionalFormatting>
  <conditionalFormatting sqref="E159:N159">
    <cfRule type="top10" dxfId="3209" priority="14" rank="1"/>
  </conditionalFormatting>
  <conditionalFormatting sqref="E161:N161">
    <cfRule type="top10" dxfId="3208" priority="13" rank="1"/>
  </conditionalFormatting>
  <conditionalFormatting sqref="E163:N163">
    <cfRule type="top10" dxfId="3207" priority="12" rank="1"/>
  </conditionalFormatting>
  <conditionalFormatting sqref="E165:N165">
    <cfRule type="top10" dxfId="3206" priority="11" rank="1"/>
  </conditionalFormatting>
  <conditionalFormatting sqref="E167:N167">
    <cfRule type="top10" dxfId="3205" priority="10" rank="1"/>
  </conditionalFormatting>
  <conditionalFormatting sqref="E169:N169">
    <cfRule type="top10" dxfId="3204" priority="9" rank="1"/>
  </conditionalFormatting>
  <conditionalFormatting sqref="E171:N171">
    <cfRule type="top10" dxfId="3203" priority="8" rank="1"/>
  </conditionalFormatting>
  <conditionalFormatting sqref="E173:N173">
    <cfRule type="top10" dxfId="3202" priority="7" rank="1"/>
  </conditionalFormatting>
  <conditionalFormatting sqref="E175:N175">
    <cfRule type="top10" dxfId="3201" priority="6" rank="1"/>
  </conditionalFormatting>
  <conditionalFormatting sqref="E177:N177">
    <cfRule type="top10" dxfId="3200" priority="5" rank="1"/>
  </conditionalFormatting>
  <conditionalFormatting sqref="E179:N179">
    <cfRule type="top10" dxfId="3199" priority="4" rank="1"/>
  </conditionalFormatting>
  <conditionalFormatting sqref="E181:N181">
    <cfRule type="top10" dxfId="3198" priority="3" rank="1"/>
  </conditionalFormatting>
  <conditionalFormatting sqref="E183:N183">
    <cfRule type="top10" dxfId="3197" priority="2" rank="1"/>
  </conditionalFormatting>
  <conditionalFormatting sqref="E185:N185">
    <cfRule type="top10" dxfId="3196"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N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4" width="8.625" style="4"/>
    <col min="15" max="16384" width="8.625" style="39"/>
  </cols>
  <sheetData>
    <row r="1" spans="1:14" ht="15" customHeight="1">
      <c r="A1" s="38"/>
      <c r="B1" s="37"/>
      <c r="C1" s="37"/>
      <c r="D1" s="37"/>
      <c r="E1" s="37"/>
      <c r="F1" s="37"/>
      <c r="G1" s="37"/>
      <c r="H1" s="37"/>
      <c r="I1" s="37"/>
      <c r="J1" s="37"/>
      <c r="K1" s="37"/>
      <c r="L1" s="37"/>
      <c r="M1" s="37"/>
      <c r="N1" s="37"/>
    </row>
    <row r="2" spans="1:14" ht="15" customHeight="1">
      <c r="B2" s="4" t="s">
        <v>319</v>
      </c>
    </row>
    <row r="3" spans="1:14" ht="15" customHeight="1">
      <c r="B3" s="4"/>
    </row>
    <row r="4" spans="1:14" ht="15" customHeight="1">
      <c r="B4" s="4" t="s">
        <v>79</v>
      </c>
    </row>
    <row r="5" spans="1:14" ht="15" customHeight="1">
      <c r="B5" s="4"/>
    </row>
    <row r="6" spans="1:14" ht="2.1" customHeight="1">
      <c r="B6" s="5"/>
      <c r="C6" s="6"/>
      <c r="D6" s="7"/>
      <c r="E6" s="8"/>
      <c r="F6" s="9"/>
      <c r="G6" s="9"/>
      <c r="H6" s="9"/>
      <c r="I6" s="9"/>
      <c r="J6" s="9"/>
      <c r="K6" s="9"/>
      <c r="L6" s="9"/>
      <c r="M6" s="9"/>
      <c r="N6" s="9"/>
    </row>
    <row r="7" spans="1:14" ht="117.95" customHeight="1" thickBot="1">
      <c r="A7" s="10"/>
      <c r="B7" s="11"/>
      <c r="C7" s="12" t="s">
        <v>298</v>
      </c>
      <c r="D7" s="13" t="s">
        <v>299</v>
      </c>
      <c r="E7" s="14" t="s">
        <v>209</v>
      </c>
      <c r="F7" s="14" t="s">
        <v>210</v>
      </c>
      <c r="G7" s="14" t="s">
        <v>253</v>
      </c>
      <c r="H7" s="14" t="s">
        <v>254</v>
      </c>
      <c r="I7" s="14" t="s">
        <v>208</v>
      </c>
      <c r="J7" s="14" t="s">
        <v>211</v>
      </c>
      <c r="K7" s="14" t="s">
        <v>255</v>
      </c>
      <c r="L7" s="14" t="s">
        <v>220</v>
      </c>
      <c r="M7" s="14" t="s">
        <v>213</v>
      </c>
      <c r="N7" s="14" t="s">
        <v>103</v>
      </c>
    </row>
    <row r="8" spans="1:14" ht="15.95" customHeight="1" thickTop="1">
      <c r="B8" s="48" t="s">
        <v>300</v>
      </c>
      <c r="C8" s="49"/>
      <c r="D8" s="15">
        <v>16158</v>
      </c>
      <c r="E8" s="16">
        <v>4322</v>
      </c>
      <c r="F8" s="17">
        <v>994</v>
      </c>
      <c r="G8" s="17">
        <v>855</v>
      </c>
      <c r="H8" s="17">
        <v>2123</v>
      </c>
      <c r="I8" s="17">
        <v>5341</v>
      </c>
      <c r="J8" s="17">
        <v>1270</v>
      </c>
      <c r="K8" s="17">
        <v>1102</v>
      </c>
      <c r="L8" s="17">
        <v>4438</v>
      </c>
      <c r="M8" s="17">
        <v>1662</v>
      </c>
      <c r="N8" s="17">
        <v>6547</v>
      </c>
    </row>
    <row r="9" spans="1:14" ht="15.95" customHeight="1">
      <c r="B9" s="50"/>
      <c r="C9" s="51"/>
      <c r="D9" s="18">
        <v>1</v>
      </c>
      <c r="E9" s="32">
        <v>0.26748359945537814</v>
      </c>
      <c r="F9" s="33">
        <v>6.1517514543879194E-2</v>
      </c>
      <c r="G9" s="33">
        <v>5.2914964723356848E-2</v>
      </c>
      <c r="H9" s="33">
        <v>0.13139002351776211</v>
      </c>
      <c r="I9" s="33">
        <v>0.33054833518999877</v>
      </c>
      <c r="J9" s="33">
        <v>7.8598836489664564E-2</v>
      </c>
      <c r="K9" s="33">
        <v>6.8201510087882167E-2</v>
      </c>
      <c r="L9" s="33">
        <v>0.27466270578041835</v>
      </c>
      <c r="M9" s="33">
        <v>0.10285926476049016</v>
      </c>
      <c r="N9" s="33">
        <v>0.40518628543136526</v>
      </c>
    </row>
    <row r="10" spans="1:14" ht="15.95" customHeight="1">
      <c r="B10" s="57" t="s">
        <v>491</v>
      </c>
      <c r="C10" s="52" t="s">
        <v>240</v>
      </c>
      <c r="D10" s="34">
        <v>10600</v>
      </c>
      <c r="E10" s="35">
        <v>2789</v>
      </c>
      <c r="F10" s="36">
        <v>686</v>
      </c>
      <c r="G10" s="36">
        <v>564</v>
      </c>
      <c r="H10" s="36">
        <v>1409</v>
      </c>
      <c r="I10" s="36">
        <v>3584</v>
      </c>
      <c r="J10" s="36">
        <v>894</v>
      </c>
      <c r="K10" s="36">
        <v>738</v>
      </c>
      <c r="L10" s="36">
        <v>2973</v>
      </c>
      <c r="M10" s="36">
        <v>1191</v>
      </c>
      <c r="N10" s="36">
        <v>4165</v>
      </c>
    </row>
    <row r="11" spans="1:14" ht="15.95" customHeight="1">
      <c r="B11" s="58"/>
      <c r="C11" s="53"/>
      <c r="D11" s="18">
        <v>1</v>
      </c>
      <c r="E11" s="19">
        <v>0.26311320754716983</v>
      </c>
      <c r="F11" s="20">
        <v>6.4716981132075468E-2</v>
      </c>
      <c r="G11" s="20">
        <v>5.3207547169811319E-2</v>
      </c>
      <c r="H11" s="20">
        <v>0.13292452830188678</v>
      </c>
      <c r="I11" s="20">
        <v>0.33811320754716984</v>
      </c>
      <c r="J11" s="20">
        <v>8.4339622641509432E-2</v>
      </c>
      <c r="K11" s="20">
        <v>6.9622641509433966E-2</v>
      </c>
      <c r="L11" s="20">
        <v>0.28047169811320755</v>
      </c>
      <c r="M11" s="20">
        <v>0.11235849056603774</v>
      </c>
      <c r="N11" s="20">
        <v>0.39292452830188679</v>
      </c>
    </row>
    <row r="12" spans="1:14" ht="15.95" customHeight="1">
      <c r="B12" s="58"/>
      <c r="C12" s="54" t="s">
        <v>241</v>
      </c>
      <c r="D12" s="21">
        <v>3750</v>
      </c>
      <c r="E12" s="22">
        <v>984</v>
      </c>
      <c r="F12" s="23">
        <v>238</v>
      </c>
      <c r="G12" s="23">
        <v>204</v>
      </c>
      <c r="H12" s="23">
        <v>542</v>
      </c>
      <c r="I12" s="23">
        <v>1296</v>
      </c>
      <c r="J12" s="23">
        <v>315</v>
      </c>
      <c r="K12" s="23">
        <v>302</v>
      </c>
      <c r="L12" s="23">
        <v>1130</v>
      </c>
      <c r="M12" s="23">
        <v>355</v>
      </c>
      <c r="N12" s="23">
        <v>1499</v>
      </c>
    </row>
    <row r="13" spans="1:14" ht="15.95" customHeight="1">
      <c r="B13" s="58"/>
      <c r="C13" s="53"/>
      <c r="D13" s="24">
        <v>1</v>
      </c>
      <c r="E13" s="19">
        <v>0.26240000000000002</v>
      </c>
      <c r="F13" s="20">
        <v>6.3466666666666671E-2</v>
      </c>
      <c r="G13" s="20">
        <v>5.4399999999999997E-2</v>
      </c>
      <c r="H13" s="20">
        <v>0.14453333333333335</v>
      </c>
      <c r="I13" s="20">
        <v>0.34560000000000002</v>
      </c>
      <c r="J13" s="20">
        <v>8.4000000000000005E-2</v>
      </c>
      <c r="K13" s="20">
        <v>8.0533333333333332E-2</v>
      </c>
      <c r="L13" s="20">
        <v>0.30133333333333334</v>
      </c>
      <c r="M13" s="20">
        <v>9.4666666666666663E-2</v>
      </c>
      <c r="N13" s="20">
        <v>0.39973333333333333</v>
      </c>
    </row>
    <row r="14" spans="1:14" ht="15.95" customHeight="1">
      <c r="B14" s="58"/>
      <c r="C14" s="55" t="s">
        <v>242</v>
      </c>
      <c r="D14" s="21">
        <v>2200</v>
      </c>
      <c r="E14" s="22">
        <v>639</v>
      </c>
      <c r="F14" s="23">
        <v>163</v>
      </c>
      <c r="G14" s="23">
        <v>135</v>
      </c>
      <c r="H14" s="23">
        <v>389</v>
      </c>
      <c r="I14" s="23">
        <v>783</v>
      </c>
      <c r="J14" s="23">
        <v>204</v>
      </c>
      <c r="K14" s="23">
        <v>246</v>
      </c>
      <c r="L14" s="23">
        <v>741</v>
      </c>
      <c r="M14" s="23">
        <v>163</v>
      </c>
      <c r="N14" s="23">
        <v>942</v>
      </c>
    </row>
    <row r="15" spans="1:14" ht="15.95" customHeight="1">
      <c r="B15" s="58"/>
      <c r="C15" s="62"/>
      <c r="D15" s="24">
        <v>1</v>
      </c>
      <c r="E15" s="19">
        <v>0.29045454545454547</v>
      </c>
      <c r="F15" s="20">
        <v>7.4090909090909096E-2</v>
      </c>
      <c r="G15" s="20">
        <v>6.1363636363636363E-2</v>
      </c>
      <c r="H15" s="20">
        <v>0.17681818181818182</v>
      </c>
      <c r="I15" s="20">
        <v>0.3559090909090909</v>
      </c>
      <c r="J15" s="20">
        <v>9.2727272727272728E-2</v>
      </c>
      <c r="K15" s="20">
        <v>0.11181818181818182</v>
      </c>
      <c r="L15" s="20">
        <v>0.33681818181818179</v>
      </c>
      <c r="M15" s="20">
        <v>7.4090909090909096E-2</v>
      </c>
      <c r="N15" s="20">
        <v>0.42818181818181816</v>
      </c>
    </row>
    <row r="16" spans="1:14" ht="15.95" customHeight="1">
      <c r="B16" s="58"/>
      <c r="C16" s="60" t="s">
        <v>243</v>
      </c>
      <c r="D16" s="21">
        <v>4578</v>
      </c>
      <c r="E16" s="22">
        <v>1643</v>
      </c>
      <c r="F16" s="23">
        <v>393</v>
      </c>
      <c r="G16" s="23">
        <v>336</v>
      </c>
      <c r="H16" s="23">
        <v>887</v>
      </c>
      <c r="I16" s="23">
        <v>2005</v>
      </c>
      <c r="J16" s="23">
        <v>505</v>
      </c>
      <c r="K16" s="23">
        <v>480</v>
      </c>
      <c r="L16" s="23">
        <v>1755</v>
      </c>
      <c r="M16" s="23">
        <v>439</v>
      </c>
      <c r="N16" s="23">
        <v>1325</v>
      </c>
    </row>
    <row r="17" spans="1:14" ht="15.95" customHeight="1">
      <c r="B17" s="58"/>
      <c r="C17" s="61"/>
      <c r="D17" s="24">
        <v>1</v>
      </c>
      <c r="E17" s="19">
        <v>0.35889034512887724</v>
      </c>
      <c r="F17" s="20">
        <v>8.5845347313237216E-2</v>
      </c>
      <c r="G17" s="20">
        <v>7.3394495412844041E-2</v>
      </c>
      <c r="H17" s="20">
        <v>0.19375273044997815</v>
      </c>
      <c r="I17" s="20">
        <v>0.43796417649628661</v>
      </c>
      <c r="J17" s="20">
        <v>0.11031017911751857</v>
      </c>
      <c r="K17" s="20">
        <v>0.10484927916120576</v>
      </c>
      <c r="L17" s="20">
        <v>0.38335517693315857</v>
      </c>
      <c r="M17" s="20">
        <v>9.5893403232852781E-2</v>
      </c>
      <c r="N17" s="20">
        <v>0.28942769768457843</v>
      </c>
    </row>
    <row r="18" spans="1:14" ht="15.95" customHeight="1">
      <c r="B18" s="58"/>
      <c r="C18" s="60" t="s">
        <v>244</v>
      </c>
      <c r="D18" s="21">
        <v>4559</v>
      </c>
      <c r="E18" s="22">
        <v>1551</v>
      </c>
      <c r="F18" s="23">
        <v>342</v>
      </c>
      <c r="G18" s="23">
        <v>273</v>
      </c>
      <c r="H18" s="23">
        <v>954</v>
      </c>
      <c r="I18" s="23">
        <v>2042</v>
      </c>
      <c r="J18" s="23">
        <v>471</v>
      </c>
      <c r="K18" s="23">
        <v>434</v>
      </c>
      <c r="L18" s="23">
        <v>1820</v>
      </c>
      <c r="M18" s="23">
        <v>339</v>
      </c>
      <c r="N18" s="23">
        <v>1415</v>
      </c>
    </row>
    <row r="19" spans="1:14" ht="15.95" customHeight="1">
      <c r="B19" s="58"/>
      <c r="C19" s="61"/>
      <c r="D19" s="24">
        <v>1</v>
      </c>
      <c r="E19" s="19">
        <v>0.34020618556701032</v>
      </c>
      <c r="F19" s="20">
        <v>7.5016450976091248E-2</v>
      </c>
      <c r="G19" s="20">
        <v>5.9881552972143016E-2</v>
      </c>
      <c r="H19" s="20">
        <v>0.20925641588067559</v>
      </c>
      <c r="I19" s="20">
        <v>0.4479052423777144</v>
      </c>
      <c r="J19" s="20">
        <v>0.10331212985303795</v>
      </c>
      <c r="K19" s="20">
        <v>9.5196314981355556E-2</v>
      </c>
      <c r="L19" s="20">
        <v>0.3992103531476201</v>
      </c>
      <c r="M19" s="20">
        <v>7.4358411932441332E-2</v>
      </c>
      <c r="N19" s="20">
        <v>0.31037508225488047</v>
      </c>
    </row>
    <row r="20" spans="1:14" ht="15.95" customHeight="1">
      <c r="B20" s="58"/>
      <c r="C20" s="60" t="s">
        <v>245</v>
      </c>
      <c r="D20" s="21">
        <v>4857</v>
      </c>
      <c r="E20" s="22">
        <v>1828</v>
      </c>
      <c r="F20" s="23">
        <v>337</v>
      </c>
      <c r="G20" s="23">
        <v>299</v>
      </c>
      <c r="H20" s="23">
        <v>918</v>
      </c>
      <c r="I20" s="23">
        <v>2235</v>
      </c>
      <c r="J20" s="23">
        <v>525</v>
      </c>
      <c r="K20" s="23">
        <v>431</v>
      </c>
      <c r="L20" s="23">
        <v>1884</v>
      </c>
      <c r="M20" s="23">
        <v>448</v>
      </c>
      <c r="N20" s="23">
        <v>1183</v>
      </c>
    </row>
    <row r="21" spans="1:14" ht="15.95" customHeight="1">
      <c r="B21" s="58"/>
      <c r="C21" s="63"/>
      <c r="D21" s="18">
        <v>1</v>
      </c>
      <c r="E21" s="32">
        <v>0.37636401070619724</v>
      </c>
      <c r="F21" s="33">
        <v>6.9384393658637022E-2</v>
      </c>
      <c r="G21" s="33">
        <v>6.1560634136298129E-2</v>
      </c>
      <c r="H21" s="33">
        <v>0.18900555898702903</v>
      </c>
      <c r="I21" s="33">
        <v>0.46016059295861644</v>
      </c>
      <c r="J21" s="33">
        <v>0.10809141445336627</v>
      </c>
      <c r="K21" s="33">
        <v>8.873790405600164E-2</v>
      </c>
      <c r="L21" s="33">
        <v>0.38789376158122296</v>
      </c>
      <c r="M21" s="33">
        <v>9.2238007000205888E-2</v>
      </c>
      <c r="N21" s="33">
        <v>0.24356598723491868</v>
      </c>
    </row>
    <row r="22" spans="1:14" ht="15.95" customHeight="1">
      <c r="A22" s="38"/>
      <c r="B22" s="41"/>
      <c r="C22" s="47"/>
      <c r="D22" s="42"/>
      <c r="E22" s="42"/>
      <c r="F22" s="42"/>
      <c r="G22" s="42"/>
      <c r="H22" s="42"/>
      <c r="I22" s="42"/>
      <c r="J22" s="42"/>
      <c r="K22" s="42"/>
      <c r="L22" s="42"/>
      <c r="M22" s="42"/>
      <c r="N22" s="42"/>
    </row>
    <row r="23" spans="1:14" ht="15.95" hidden="1" customHeight="1">
      <c r="A23" s="38"/>
      <c r="B23" s="43"/>
      <c r="C23" s="46"/>
      <c r="D23" s="44"/>
      <c r="E23" s="44"/>
      <c r="F23" s="44"/>
      <c r="G23" s="44"/>
      <c r="H23" s="44"/>
      <c r="I23" s="44"/>
      <c r="J23" s="44"/>
      <c r="K23" s="44"/>
      <c r="L23" s="44"/>
      <c r="M23" s="44"/>
      <c r="N23" s="44"/>
    </row>
    <row r="24" spans="1:14" ht="15.95" hidden="1" customHeight="1">
      <c r="A24" s="38"/>
      <c r="B24" s="43"/>
      <c r="C24" s="46"/>
      <c r="D24" s="45"/>
      <c r="E24" s="45"/>
      <c r="F24" s="45"/>
      <c r="G24" s="45"/>
      <c r="H24" s="45"/>
      <c r="I24" s="45"/>
      <c r="J24" s="45"/>
      <c r="K24" s="45"/>
      <c r="L24" s="45"/>
      <c r="M24" s="45"/>
      <c r="N24" s="45"/>
    </row>
    <row r="25" spans="1:14" ht="15.95" hidden="1" customHeight="1">
      <c r="A25" s="38"/>
      <c r="B25" s="43"/>
      <c r="C25" s="46"/>
      <c r="D25" s="44"/>
      <c r="E25" s="44"/>
      <c r="F25" s="44"/>
      <c r="G25" s="44"/>
      <c r="H25" s="44"/>
      <c r="I25" s="44"/>
      <c r="J25" s="44"/>
      <c r="K25" s="44"/>
      <c r="L25" s="44"/>
      <c r="M25" s="44"/>
      <c r="N25" s="44"/>
    </row>
    <row r="26" spans="1:14" ht="15.95" hidden="1" customHeight="1">
      <c r="A26" s="38"/>
      <c r="B26" s="43"/>
      <c r="C26" s="46"/>
      <c r="D26" s="45"/>
      <c r="E26" s="45"/>
      <c r="F26" s="45"/>
      <c r="G26" s="45"/>
      <c r="H26" s="45"/>
      <c r="I26" s="45"/>
      <c r="J26" s="45"/>
      <c r="K26" s="45"/>
      <c r="L26" s="45"/>
      <c r="M26" s="45"/>
      <c r="N26" s="45"/>
    </row>
    <row r="27" spans="1:14" ht="15.95" hidden="1" customHeight="1">
      <c r="A27" s="38"/>
      <c r="B27" s="43"/>
      <c r="C27" s="46"/>
      <c r="D27" s="44"/>
      <c r="E27" s="44"/>
      <c r="F27" s="44"/>
      <c r="G27" s="44"/>
      <c r="H27" s="44"/>
      <c r="I27" s="44"/>
      <c r="J27" s="44"/>
      <c r="K27" s="44"/>
      <c r="L27" s="44"/>
      <c r="M27" s="44"/>
      <c r="N27" s="44"/>
    </row>
    <row r="28" spans="1:14" ht="15.95" hidden="1" customHeight="1">
      <c r="A28" s="38"/>
      <c r="B28" s="43"/>
      <c r="C28" s="46"/>
      <c r="D28" s="45"/>
      <c r="E28" s="45"/>
      <c r="F28" s="45"/>
      <c r="G28" s="45"/>
      <c r="H28" s="45"/>
      <c r="I28" s="45"/>
      <c r="J28" s="45"/>
      <c r="K28" s="45"/>
      <c r="L28" s="45"/>
      <c r="M28" s="45"/>
      <c r="N28" s="45"/>
    </row>
    <row r="29" spans="1:14" ht="15.95" hidden="1" customHeight="1">
      <c r="A29" s="38"/>
      <c r="B29" s="43"/>
      <c r="C29" s="46"/>
      <c r="D29" s="44"/>
      <c r="E29" s="44"/>
      <c r="F29" s="44"/>
      <c r="G29" s="44"/>
      <c r="H29" s="44"/>
      <c r="I29" s="44"/>
      <c r="J29" s="44"/>
      <c r="K29" s="44"/>
      <c r="L29" s="44"/>
      <c r="M29" s="44"/>
      <c r="N29" s="44"/>
    </row>
    <row r="30" spans="1:14" ht="15.95" hidden="1" customHeight="1">
      <c r="A30" s="38"/>
      <c r="B30" s="43"/>
      <c r="C30" s="46"/>
      <c r="D30" s="45"/>
      <c r="E30" s="45"/>
      <c r="F30" s="45"/>
      <c r="G30" s="45"/>
      <c r="H30" s="45"/>
      <c r="I30" s="45"/>
      <c r="J30" s="45"/>
      <c r="K30" s="45"/>
      <c r="L30" s="45"/>
      <c r="M30" s="45"/>
      <c r="N30" s="45"/>
    </row>
    <row r="31" spans="1:14" ht="15.95" hidden="1" customHeight="1">
      <c r="A31" s="38"/>
      <c r="B31" s="43"/>
      <c r="C31" s="46"/>
      <c r="D31" s="44"/>
      <c r="E31" s="44"/>
      <c r="F31" s="44"/>
      <c r="G31" s="44"/>
      <c r="H31" s="44"/>
      <c r="I31" s="44"/>
      <c r="J31" s="44"/>
      <c r="K31" s="44"/>
      <c r="L31" s="44"/>
      <c r="M31" s="44"/>
      <c r="N31" s="44"/>
    </row>
    <row r="32" spans="1:14" ht="15.95" hidden="1" customHeight="1">
      <c r="A32" s="38"/>
      <c r="B32" s="43"/>
      <c r="C32" s="46"/>
      <c r="D32" s="45"/>
      <c r="E32" s="45"/>
      <c r="F32" s="45"/>
      <c r="G32" s="45"/>
      <c r="H32" s="45"/>
      <c r="I32" s="45"/>
      <c r="J32" s="45"/>
      <c r="K32" s="45"/>
      <c r="L32" s="45"/>
      <c r="M32" s="45"/>
      <c r="N32" s="45"/>
    </row>
    <row r="33" spans="1:14" ht="15.95" hidden="1" customHeight="1">
      <c r="A33" s="38"/>
      <c r="B33" s="43"/>
      <c r="C33" s="46"/>
      <c r="D33" s="44"/>
      <c r="E33" s="44"/>
      <c r="F33" s="44"/>
      <c r="G33" s="44"/>
      <c r="H33" s="44"/>
      <c r="I33" s="44"/>
      <c r="J33" s="44"/>
      <c r="K33" s="44"/>
      <c r="L33" s="44"/>
      <c r="M33" s="44"/>
      <c r="N33" s="44"/>
    </row>
    <row r="34" spans="1:14" ht="15.95" hidden="1" customHeight="1">
      <c r="A34" s="38"/>
      <c r="B34" s="43"/>
      <c r="C34" s="46"/>
      <c r="D34" s="45"/>
      <c r="E34" s="45"/>
      <c r="F34" s="45"/>
      <c r="G34" s="45"/>
      <c r="H34" s="45"/>
      <c r="I34" s="45"/>
      <c r="J34" s="45"/>
      <c r="K34" s="45"/>
      <c r="L34" s="45"/>
      <c r="M34" s="45"/>
      <c r="N34" s="45"/>
    </row>
    <row r="35" spans="1:14" ht="15.95" hidden="1" customHeight="1">
      <c r="A35" s="38"/>
      <c r="B35" s="43"/>
      <c r="C35" s="46"/>
      <c r="D35" s="44"/>
      <c r="E35" s="44"/>
      <c r="F35" s="44"/>
      <c r="G35" s="44"/>
      <c r="H35" s="44"/>
      <c r="I35" s="44"/>
      <c r="J35" s="44"/>
      <c r="K35" s="44"/>
      <c r="L35" s="44"/>
      <c r="M35" s="44"/>
      <c r="N35" s="44"/>
    </row>
    <row r="36" spans="1:14" ht="15.95" hidden="1" customHeight="1">
      <c r="A36" s="38"/>
      <c r="B36" s="43"/>
      <c r="C36" s="46"/>
      <c r="D36" s="45"/>
      <c r="E36" s="45"/>
      <c r="F36" s="45"/>
      <c r="G36" s="45"/>
      <c r="H36" s="45"/>
      <c r="I36" s="45"/>
      <c r="J36" s="45"/>
      <c r="K36" s="45"/>
      <c r="L36" s="45"/>
      <c r="M36" s="45"/>
      <c r="N36" s="45"/>
    </row>
    <row r="37" spans="1:14" ht="15.95" hidden="1" customHeight="1">
      <c r="A37" s="38"/>
      <c r="B37" s="43"/>
      <c r="C37" s="46"/>
      <c r="D37" s="44"/>
      <c r="E37" s="44"/>
      <c r="F37" s="44"/>
      <c r="G37" s="44"/>
      <c r="H37" s="44"/>
      <c r="I37" s="44"/>
      <c r="J37" s="44"/>
      <c r="K37" s="44"/>
      <c r="L37" s="44"/>
      <c r="M37" s="44"/>
      <c r="N37" s="44"/>
    </row>
    <row r="38" spans="1:14" ht="15.95" hidden="1" customHeight="1">
      <c r="A38" s="38"/>
      <c r="B38" s="43"/>
      <c r="C38" s="46"/>
      <c r="D38" s="45"/>
      <c r="E38" s="45"/>
      <c r="F38" s="45"/>
      <c r="G38" s="45"/>
      <c r="H38" s="45"/>
      <c r="I38" s="45"/>
      <c r="J38" s="45"/>
      <c r="K38" s="45"/>
      <c r="L38" s="45"/>
      <c r="M38" s="45"/>
      <c r="N38" s="45"/>
    </row>
    <row r="39" spans="1:14" ht="15.95" hidden="1" customHeight="1">
      <c r="A39" s="38"/>
      <c r="B39" s="43"/>
      <c r="C39" s="46"/>
      <c r="D39" s="44"/>
      <c r="E39" s="44"/>
      <c r="F39" s="44"/>
      <c r="G39" s="44"/>
      <c r="H39" s="44"/>
      <c r="I39" s="44"/>
      <c r="J39" s="44"/>
      <c r="K39" s="44"/>
      <c r="L39" s="44"/>
      <c r="M39" s="44"/>
      <c r="N39" s="44"/>
    </row>
    <row r="40" spans="1:14" ht="15.95" hidden="1" customHeight="1">
      <c r="A40" s="38"/>
      <c r="B40" s="43"/>
      <c r="C40" s="46"/>
      <c r="D40" s="45"/>
      <c r="E40" s="45"/>
      <c r="F40" s="45"/>
      <c r="G40" s="45"/>
      <c r="H40" s="45"/>
      <c r="I40" s="45"/>
      <c r="J40" s="45"/>
      <c r="K40" s="45"/>
      <c r="L40" s="45"/>
      <c r="M40" s="45"/>
      <c r="N40" s="45"/>
    </row>
    <row r="41" spans="1:14" ht="15.95" hidden="1" customHeight="1">
      <c r="A41" s="38"/>
      <c r="B41" s="43"/>
      <c r="C41" s="46"/>
      <c r="D41" s="44"/>
      <c r="E41" s="44"/>
      <c r="F41" s="44"/>
      <c r="G41" s="44"/>
      <c r="H41" s="44"/>
      <c r="I41" s="44"/>
      <c r="J41" s="44"/>
      <c r="K41" s="44"/>
      <c r="L41" s="44"/>
      <c r="M41" s="44"/>
      <c r="N41" s="44"/>
    </row>
    <row r="42" spans="1:14" ht="15.95" hidden="1" customHeight="1">
      <c r="A42" s="38"/>
      <c r="B42" s="43"/>
      <c r="C42" s="46"/>
      <c r="D42" s="45"/>
      <c r="E42" s="45"/>
      <c r="F42" s="45"/>
      <c r="G42" s="45"/>
      <c r="H42" s="45"/>
      <c r="I42" s="45"/>
      <c r="J42" s="45"/>
      <c r="K42" s="45"/>
      <c r="L42" s="45"/>
      <c r="M42" s="45"/>
      <c r="N42" s="45"/>
    </row>
    <row r="43" spans="1:14" ht="15.95" hidden="1" customHeight="1">
      <c r="A43" s="38"/>
      <c r="B43" s="43"/>
      <c r="C43" s="46"/>
      <c r="D43" s="44"/>
      <c r="E43" s="44"/>
      <c r="F43" s="44"/>
      <c r="G43" s="44"/>
      <c r="H43" s="44"/>
      <c r="I43" s="44"/>
      <c r="J43" s="44"/>
      <c r="K43" s="44"/>
      <c r="L43" s="44"/>
      <c r="M43" s="44"/>
      <c r="N43" s="44"/>
    </row>
    <row r="44" spans="1:14" ht="15.95" hidden="1" customHeight="1">
      <c r="A44" s="38"/>
      <c r="B44" s="43"/>
      <c r="C44" s="46"/>
      <c r="D44" s="45"/>
      <c r="E44" s="45"/>
      <c r="F44" s="45"/>
      <c r="G44" s="45"/>
      <c r="H44" s="45"/>
      <c r="I44" s="45"/>
      <c r="J44" s="45"/>
      <c r="K44" s="45"/>
      <c r="L44" s="45"/>
      <c r="M44" s="45"/>
      <c r="N44" s="45"/>
    </row>
    <row r="45" spans="1:14" ht="15.95" hidden="1" customHeight="1">
      <c r="A45" s="38"/>
      <c r="B45" s="43"/>
      <c r="C45" s="46"/>
      <c r="D45" s="44"/>
      <c r="E45" s="44"/>
      <c r="F45" s="44"/>
      <c r="G45" s="44"/>
      <c r="H45" s="44"/>
      <c r="I45" s="44"/>
      <c r="J45" s="44"/>
      <c r="K45" s="44"/>
      <c r="L45" s="44"/>
      <c r="M45" s="44"/>
      <c r="N45" s="44"/>
    </row>
    <row r="46" spans="1:14" ht="15.95" hidden="1" customHeight="1">
      <c r="A46" s="38"/>
      <c r="B46" s="43"/>
      <c r="C46" s="46"/>
      <c r="D46" s="45"/>
      <c r="E46" s="45"/>
      <c r="F46" s="45"/>
      <c r="G46" s="45"/>
      <c r="H46" s="45"/>
      <c r="I46" s="45"/>
      <c r="J46" s="45"/>
      <c r="K46" s="45"/>
      <c r="L46" s="45"/>
      <c r="M46" s="45"/>
      <c r="N46" s="45"/>
    </row>
    <row r="47" spans="1:14" ht="15.95" hidden="1" customHeight="1">
      <c r="A47" s="38"/>
      <c r="B47" s="43"/>
      <c r="C47" s="46"/>
      <c r="D47" s="44"/>
      <c r="E47" s="44"/>
      <c r="F47" s="44"/>
      <c r="G47" s="44"/>
      <c r="H47" s="44"/>
      <c r="I47" s="44"/>
      <c r="J47" s="44"/>
      <c r="K47" s="44"/>
      <c r="L47" s="44"/>
      <c r="M47" s="44"/>
      <c r="N47" s="44"/>
    </row>
    <row r="48" spans="1:14" ht="15.95" hidden="1" customHeight="1">
      <c r="A48" s="38"/>
      <c r="B48" s="43"/>
      <c r="C48" s="46"/>
      <c r="D48" s="45"/>
      <c r="E48" s="45"/>
      <c r="F48" s="45"/>
      <c r="G48" s="45"/>
      <c r="H48" s="45"/>
      <c r="I48" s="45"/>
      <c r="J48" s="45"/>
      <c r="K48" s="45"/>
      <c r="L48" s="45"/>
      <c r="M48" s="45"/>
      <c r="N48" s="45"/>
    </row>
    <row r="49" spans="1:14" ht="15.95" hidden="1" customHeight="1">
      <c r="A49" s="38"/>
      <c r="B49" s="43"/>
      <c r="C49" s="46"/>
      <c r="D49" s="44"/>
      <c r="E49" s="44"/>
      <c r="F49" s="44"/>
      <c r="G49" s="44"/>
      <c r="H49" s="44"/>
      <c r="I49" s="44"/>
      <c r="J49" s="44"/>
      <c r="K49" s="44"/>
      <c r="L49" s="44"/>
      <c r="M49" s="44"/>
      <c r="N49" s="44"/>
    </row>
    <row r="50" spans="1:14" ht="15.95" hidden="1" customHeight="1">
      <c r="A50" s="38"/>
      <c r="B50" s="43"/>
      <c r="C50" s="46"/>
      <c r="D50" s="45"/>
      <c r="E50" s="45"/>
      <c r="F50" s="45"/>
      <c r="G50" s="45"/>
      <c r="H50" s="45"/>
      <c r="I50" s="45"/>
      <c r="J50" s="45"/>
      <c r="K50" s="45"/>
      <c r="L50" s="45"/>
      <c r="M50" s="45"/>
      <c r="N50" s="45"/>
    </row>
    <row r="51" spans="1:14" ht="15.95" hidden="1" customHeight="1">
      <c r="A51" s="38"/>
      <c r="B51" s="43"/>
      <c r="C51" s="46"/>
      <c r="D51" s="44"/>
      <c r="E51" s="44"/>
      <c r="F51" s="44"/>
      <c r="G51" s="44"/>
      <c r="H51" s="44"/>
      <c r="I51" s="44"/>
      <c r="J51" s="44"/>
      <c r="K51" s="44"/>
      <c r="L51" s="44"/>
      <c r="M51" s="44"/>
      <c r="N51" s="44"/>
    </row>
    <row r="52" spans="1:14" ht="15.95" hidden="1" customHeight="1">
      <c r="A52" s="38"/>
      <c r="B52" s="43"/>
      <c r="C52" s="46"/>
      <c r="D52" s="45"/>
      <c r="E52" s="45"/>
      <c r="F52" s="45"/>
      <c r="G52" s="45"/>
      <c r="H52" s="45"/>
      <c r="I52" s="45"/>
      <c r="J52" s="45"/>
      <c r="K52" s="45"/>
      <c r="L52" s="45"/>
      <c r="M52" s="45"/>
      <c r="N52" s="45"/>
    </row>
    <row r="53" spans="1:14" ht="15.95" hidden="1" customHeight="1">
      <c r="A53" s="38"/>
      <c r="B53" s="43"/>
      <c r="C53" s="46"/>
      <c r="D53" s="44"/>
      <c r="E53" s="44"/>
      <c r="F53" s="44"/>
      <c r="G53" s="44"/>
      <c r="H53" s="44"/>
      <c r="I53" s="44"/>
      <c r="J53" s="44"/>
      <c r="K53" s="44"/>
      <c r="L53" s="44"/>
      <c r="M53" s="44"/>
      <c r="N53" s="44"/>
    </row>
    <row r="54" spans="1:14" ht="15.95" hidden="1" customHeight="1">
      <c r="A54" s="38"/>
      <c r="B54" s="43"/>
      <c r="C54" s="46"/>
      <c r="D54" s="45"/>
      <c r="E54" s="45"/>
      <c r="F54" s="45"/>
      <c r="G54" s="45"/>
      <c r="H54" s="45"/>
      <c r="I54" s="45"/>
      <c r="J54" s="45"/>
      <c r="K54" s="45"/>
      <c r="L54" s="45"/>
      <c r="M54" s="45"/>
      <c r="N54" s="45"/>
    </row>
    <row r="55" spans="1:14" ht="15.95" hidden="1" customHeight="1">
      <c r="A55" s="38"/>
      <c r="B55" s="43"/>
      <c r="C55" s="46"/>
      <c r="D55" s="44"/>
      <c r="E55" s="44"/>
      <c r="F55" s="44"/>
      <c r="G55" s="44"/>
      <c r="H55" s="44"/>
      <c r="I55" s="44"/>
      <c r="J55" s="44"/>
      <c r="K55" s="44"/>
      <c r="L55" s="44"/>
      <c r="M55" s="44"/>
      <c r="N55" s="44"/>
    </row>
    <row r="56" spans="1:14" ht="15.95" hidden="1" customHeight="1">
      <c r="A56" s="38"/>
      <c r="B56" s="43"/>
      <c r="C56" s="46"/>
      <c r="D56" s="45"/>
      <c r="E56" s="45"/>
      <c r="F56" s="45"/>
      <c r="G56" s="45"/>
      <c r="H56" s="45"/>
      <c r="I56" s="45"/>
      <c r="J56" s="45"/>
      <c r="K56" s="45"/>
      <c r="L56" s="45"/>
      <c r="M56" s="45"/>
      <c r="N56" s="45"/>
    </row>
    <row r="57" spans="1:14" ht="15.95" hidden="1" customHeight="1">
      <c r="A57" s="38"/>
      <c r="B57" s="43"/>
      <c r="C57" s="46"/>
      <c r="D57" s="44"/>
      <c r="E57" s="44"/>
      <c r="F57" s="44"/>
      <c r="G57" s="44"/>
      <c r="H57" s="44"/>
      <c r="I57" s="44"/>
      <c r="J57" s="44"/>
      <c r="K57" s="44"/>
      <c r="L57" s="44"/>
      <c r="M57" s="44"/>
      <c r="N57" s="44"/>
    </row>
    <row r="58" spans="1:14" ht="15.95" hidden="1" customHeight="1">
      <c r="A58" s="38"/>
      <c r="B58" s="43"/>
      <c r="C58" s="46"/>
      <c r="D58" s="45"/>
      <c r="E58" s="45"/>
      <c r="F58" s="45"/>
      <c r="G58" s="45"/>
      <c r="H58" s="45"/>
      <c r="I58" s="45"/>
      <c r="J58" s="45"/>
      <c r="K58" s="45"/>
      <c r="L58" s="45"/>
      <c r="M58" s="45"/>
      <c r="N58" s="45"/>
    </row>
    <row r="59" spans="1:14" ht="15.95" hidden="1" customHeight="1">
      <c r="A59" s="38"/>
      <c r="B59" s="43"/>
      <c r="C59" s="46"/>
      <c r="D59" s="44"/>
      <c r="E59" s="44"/>
      <c r="F59" s="44"/>
      <c r="G59" s="44"/>
      <c r="H59" s="44"/>
      <c r="I59" s="44"/>
      <c r="J59" s="44"/>
      <c r="K59" s="44"/>
      <c r="L59" s="44"/>
      <c r="M59" s="44"/>
      <c r="N59" s="44"/>
    </row>
    <row r="60" spans="1:14" ht="15.95" hidden="1" customHeight="1">
      <c r="A60" s="38"/>
      <c r="B60" s="43"/>
      <c r="C60" s="46"/>
      <c r="D60" s="45"/>
      <c r="E60" s="45"/>
      <c r="F60" s="45"/>
      <c r="G60" s="45"/>
      <c r="H60" s="45"/>
      <c r="I60" s="45"/>
      <c r="J60" s="45"/>
      <c r="K60" s="45"/>
      <c r="L60" s="45"/>
      <c r="M60" s="45"/>
      <c r="N60" s="45"/>
    </row>
    <row r="61" spans="1:14" ht="15.95" hidden="1" customHeight="1">
      <c r="A61" s="38"/>
      <c r="B61" s="43"/>
      <c r="C61" s="46"/>
      <c r="D61" s="44"/>
      <c r="E61" s="44"/>
      <c r="F61" s="44"/>
      <c r="G61" s="44"/>
      <c r="H61" s="44"/>
      <c r="I61" s="44"/>
      <c r="J61" s="44"/>
      <c r="K61" s="44"/>
      <c r="L61" s="44"/>
      <c r="M61" s="44"/>
      <c r="N61" s="44"/>
    </row>
    <row r="62" spans="1:14" ht="15.95" hidden="1" customHeight="1">
      <c r="A62" s="38"/>
      <c r="B62" s="43"/>
      <c r="C62" s="46"/>
      <c r="D62" s="45"/>
      <c r="E62" s="45"/>
      <c r="F62" s="45"/>
      <c r="G62" s="45"/>
      <c r="H62" s="45"/>
      <c r="I62" s="45"/>
      <c r="J62" s="45"/>
      <c r="K62" s="45"/>
      <c r="L62" s="45"/>
      <c r="M62" s="45"/>
      <c r="N62" s="45"/>
    </row>
    <row r="63" spans="1:14" ht="15.95" hidden="1" customHeight="1">
      <c r="A63" s="38"/>
      <c r="B63" s="43"/>
      <c r="C63" s="46"/>
      <c r="D63" s="44"/>
      <c r="E63" s="44"/>
      <c r="F63" s="44"/>
      <c r="G63" s="44"/>
      <c r="H63" s="44"/>
      <c r="I63" s="44"/>
      <c r="J63" s="44"/>
      <c r="K63" s="44"/>
      <c r="L63" s="44"/>
      <c r="M63" s="44"/>
      <c r="N63" s="44"/>
    </row>
    <row r="64" spans="1:14" ht="15.95" hidden="1" customHeight="1">
      <c r="A64" s="38"/>
      <c r="B64" s="43"/>
      <c r="C64" s="46"/>
      <c r="D64" s="45"/>
      <c r="E64" s="45"/>
      <c r="F64" s="45"/>
      <c r="G64" s="45"/>
      <c r="H64" s="45"/>
      <c r="I64" s="45"/>
      <c r="J64" s="45"/>
      <c r="K64" s="45"/>
      <c r="L64" s="45"/>
      <c r="M64" s="45"/>
      <c r="N64" s="45"/>
    </row>
    <row r="65" spans="1:14" ht="15.95" hidden="1" customHeight="1">
      <c r="A65" s="38"/>
      <c r="B65" s="43"/>
      <c r="C65" s="46"/>
      <c r="D65" s="44"/>
      <c r="E65" s="44"/>
      <c r="F65" s="44"/>
      <c r="G65" s="44"/>
      <c r="H65" s="44"/>
      <c r="I65" s="44"/>
      <c r="J65" s="44"/>
      <c r="K65" s="44"/>
      <c r="L65" s="44"/>
      <c r="M65" s="44"/>
      <c r="N65" s="44"/>
    </row>
    <row r="66" spans="1:14" ht="15.95" hidden="1" customHeight="1">
      <c r="A66" s="38"/>
      <c r="B66" s="43"/>
      <c r="C66" s="46"/>
      <c r="D66" s="45"/>
      <c r="E66" s="45"/>
      <c r="F66" s="45"/>
      <c r="G66" s="45"/>
      <c r="H66" s="45"/>
      <c r="I66" s="45"/>
      <c r="J66" s="45"/>
      <c r="K66" s="45"/>
      <c r="L66" s="45"/>
      <c r="M66" s="45"/>
      <c r="N66" s="45"/>
    </row>
    <row r="67" spans="1:14" ht="15.95" hidden="1" customHeight="1">
      <c r="A67" s="38"/>
      <c r="B67" s="43"/>
      <c r="C67" s="46"/>
      <c r="D67" s="44"/>
      <c r="E67" s="44"/>
      <c r="F67" s="44"/>
      <c r="G67" s="44"/>
      <c r="H67" s="44"/>
      <c r="I67" s="44"/>
      <c r="J67" s="44"/>
      <c r="K67" s="44"/>
      <c r="L67" s="44"/>
      <c r="M67" s="44"/>
      <c r="N67" s="44"/>
    </row>
    <row r="68" spans="1:14" ht="15.95" hidden="1" customHeight="1">
      <c r="A68" s="38"/>
      <c r="B68" s="43"/>
      <c r="C68" s="46"/>
      <c r="D68" s="45"/>
      <c r="E68" s="45"/>
      <c r="F68" s="45"/>
      <c r="G68" s="45"/>
      <c r="H68" s="45"/>
      <c r="I68" s="45"/>
      <c r="J68" s="45"/>
      <c r="K68" s="45"/>
      <c r="L68" s="45"/>
      <c r="M68" s="45"/>
      <c r="N68" s="45"/>
    </row>
    <row r="69" spans="1:14" ht="15.95" hidden="1" customHeight="1">
      <c r="A69" s="38"/>
      <c r="B69" s="43"/>
      <c r="C69" s="46"/>
      <c r="D69" s="44"/>
      <c r="E69" s="44"/>
      <c r="F69" s="44"/>
      <c r="G69" s="44"/>
      <c r="H69" s="44"/>
      <c r="I69" s="44"/>
      <c r="J69" s="44"/>
      <c r="K69" s="44"/>
      <c r="L69" s="44"/>
      <c r="M69" s="44"/>
      <c r="N69" s="44"/>
    </row>
    <row r="70" spans="1:14" ht="15.95" hidden="1" customHeight="1">
      <c r="A70" s="38"/>
      <c r="B70" s="43"/>
      <c r="C70" s="46"/>
      <c r="D70" s="45"/>
      <c r="E70" s="45"/>
      <c r="F70" s="45"/>
      <c r="G70" s="45"/>
      <c r="H70" s="45"/>
      <c r="I70" s="45"/>
      <c r="J70" s="45"/>
      <c r="K70" s="45"/>
      <c r="L70" s="45"/>
      <c r="M70" s="45"/>
      <c r="N70" s="45"/>
    </row>
    <row r="71" spans="1:14" ht="15.95" hidden="1" customHeight="1">
      <c r="A71" s="38"/>
      <c r="B71" s="43"/>
      <c r="C71" s="46"/>
      <c r="D71" s="44"/>
      <c r="E71" s="44"/>
      <c r="F71" s="44"/>
      <c r="G71" s="44"/>
      <c r="H71" s="44"/>
      <c r="I71" s="44"/>
      <c r="J71" s="44"/>
      <c r="K71" s="44"/>
      <c r="L71" s="44"/>
      <c r="M71" s="44"/>
      <c r="N71" s="44"/>
    </row>
    <row r="72" spans="1:14" ht="15.95" hidden="1" customHeight="1">
      <c r="A72" s="38"/>
      <c r="B72" s="43"/>
      <c r="C72" s="46"/>
      <c r="D72" s="45"/>
      <c r="E72" s="45"/>
      <c r="F72" s="45"/>
      <c r="G72" s="45"/>
      <c r="H72" s="45"/>
      <c r="I72" s="45"/>
      <c r="J72" s="45"/>
      <c r="K72" s="45"/>
      <c r="L72" s="45"/>
      <c r="M72" s="45"/>
      <c r="N72" s="45"/>
    </row>
    <row r="73" spans="1:14" ht="15.95" hidden="1" customHeight="1">
      <c r="A73" s="38"/>
      <c r="B73" s="43"/>
      <c r="C73" s="46"/>
      <c r="D73" s="44"/>
      <c r="E73" s="44"/>
      <c r="F73" s="44"/>
      <c r="G73" s="44"/>
      <c r="H73" s="44"/>
      <c r="I73" s="44"/>
      <c r="J73" s="44"/>
      <c r="K73" s="44"/>
      <c r="L73" s="44"/>
      <c r="M73" s="44"/>
      <c r="N73" s="44"/>
    </row>
    <row r="74" spans="1:14" ht="15.95" hidden="1" customHeight="1">
      <c r="A74" s="38"/>
      <c r="B74" s="43"/>
      <c r="C74" s="46"/>
      <c r="D74" s="45"/>
      <c r="E74" s="45"/>
      <c r="F74" s="45"/>
      <c r="G74" s="45"/>
      <c r="H74" s="45"/>
      <c r="I74" s="45"/>
      <c r="J74" s="45"/>
      <c r="K74" s="45"/>
      <c r="L74" s="45"/>
      <c r="M74" s="45"/>
      <c r="N74" s="45"/>
    </row>
    <row r="75" spans="1:14" ht="15.95" hidden="1" customHeight="1">
      <c r="A75" s="38"/>
      <c r="B75" s="43"/>
      <c r="C75" s="46"/>
      <c r="D75" s="44"/>
      <c r="E75" s="44"/>
      <c r="F75" s="44"/>
      <c r="G75" s="44"/>
      <c r="H75" s="44"/>
      <c r="I75" s="44"/>
      <c r="J75" s="44"/>
      <c r="K75" s="44"/>
      <c r="L75" s="44"/>
      <c r="M75" s="44"/>
      <c r="N75" s="44"/>
    </row>
    <row r="76" spans="1:14" ht="15.95" hidden="1" customHeight="1">
      <c r="A76" s="38"/>
      <c r="B76" s="43"/>
      <c r="C76" s="46"/>
      <c r="D76" s="45"/>
      <c r="E76" s="45"/>
      <c r="F76" s="45"/>
      <c r="G76" s="45"/>
      <c r="H76" s="45"/>
      <c r="I76" s="45"/>
      <c r="J76" s="45"/>
      <c r="K76" s="45"/>
      <c r="L76" s="45"/>
      <c r="M76" s="45"/>
      <c r="N76" s="45"/>
    </row>
    <row r="77" spans="1:14" ht="15.95" hidden="1" customHeight="1">
      <c r="A77" s="38"/>
      <c r="B77" s="43"/>
      <c r="C77" s="46"/>
      <c r="D77" s="44"/>
      <c r="E77" s="44"/>
      <c r="F77" s="44"/>
      <c r="G77" s="44"/>
      <c r="H77" s="44"/>
      <c r="I77" s="44"/>
      <c r="J77" s="44"/>
      <c r="K77" s="44"/>
      <c r="L77" s="44"/>
      <c r="M77" s="44"/>
      <c r="N77" s="44"/>
    </row>
    <row r="78" spans="1:14" ht="15.95" hidden="1" customHeight="1">
      <c r="A78" s="38"/>
      <c r="B78" s="43"/>
      <c r="C78" s="46"/>
      <c r="D78" s="45"/>
      <c r="E78" s="45"/>
      <c r="F78" s="45"/>
      <c r="G78" s="45"/>
      <c r="H78" s="45"/>
      <c r="I78" s="45"/>
      <c r="J78" s="45"/>
      <c r="K78" s="45"/>
      <c r="L78" s="45"/>
      <c r="M78" s="45"/>
      <c r="N78" s="45"/>
    </row>
    <row r="79" spans="1:14" ht="15.95" hidden="1" customHeight="1">
      <c r="A79" s="38"/>
      <c r="B79" s="43"/>
      <c r="C79" s="46"/>
      <c r="D79" s="44"/>
      <c r="E79" s="44"/>
      <c r="F79" s="44"/>
      <c r="G79" s="44"/>
      <c r="H79" s="44"/>
      <c r="I79" s="44"/>
      <c r="J79" s="44"/>
      <c r="K79" s="44"/>
      <c r="L79" s="44"/>
      <c r="M79" s="44"/>
      <c r="N79" s="44"/>
    </row>
    <row r="80" spans="1:14" ht="15.95" hidden="1" customHeight="1">
      <c r="A80" s="38"/>
      <c r="B80" s="43"/>
      <c r="C80" s="46"/>
      <c r="D80" s="45"/>
      <c r="E80" s="45"/>
      <c r="F80" s="45"/>
      <c r="G80" s="45"/>
      <c r="H80" s="45"/>
      <c r="I80" s="45"/>
      <c r="J80" s="45"/>
      <c r="K80" s="45"/>
      <c r="L80" s="45"/>
      <c r="M80" s="45"/>
      <c r="N80" s="45"/>
    </row>
    <row r="81" spans="1:14" ht="15.95" hidden="1" customHeight="1">
      <c r="A81" s="38"/>
      <c r="B81" s="43"/>
      <c r="C81" s="46"/>
      <c r="D81" s="44"/>
      <c r="E81" s="44"/>
      <c r="F81" s="44"/>
      <c r="G81" s="44"/>
      <c r="H81" s="44"/>
      <c r="I81" s="44"/>
      <c r="J81" s="44"/>
      <c r="K81" s="44"/>
      <c r="L81" s="44"/>
      <c r="M81" s="44"/>
      <c r="N81" s="44"/>
    </row>
    <row r="82" spans="1:14" ht="15.95" hidden="1" customHeight="1">
      <c r="A82" s="38"/>
      <c r="B82" s="43"/>
      <c r="C82" s="46"/>
      <c r="D82" s="45"/>
      <c r="E82" s="45"/>
      <c r="F82" s="45"/>
      <c r="G82" s="45"/>
      <c r="H82" s="45"/>
      <c r="I82" s="45"/>
      <c r="J82" s="45"/>
      <c r="K82" s="45"/>
      <c r="L82" s="45"/>
      <c r="M82" s="45"/>
      <c r="N82" s="45"/>
    </row>
    <row r="83" spans="1:14" ht="15.95" hidden="1" customHeight="1">
      <c r="A83" s="38"/>
      <c r="B83" s="43"/>
      <c r="C83" s="46"/>
      <c r="D83" s="44"/>
      <c r="E83" s="44"/>
      <c r="F83" s="44"/>
      <c r="G83" s="44"/>
      <c r="H83" s="44"/>
      <c r="I83" s="44"/>
      <c r="J83" s="44"/>
      <c r="K83" s="44"/>
      <c r="L83" s="44"/>
      <c r="M83" s="44"/>
      <c r="N83" s="44"/>
    </row>
    <row r="84" spans="1:14" ht="15.95" hidden="1" customHeight="1">
      <c r="A84" s="38"/>
      <c r="B84" s="43"/>
      <c r="C84" s="46"/>
      <c r="D84" s="45"/>
      <c r="E84" s="45"/>
      <c r="F84" s="45"/>
      <c r="G84" s="45"/>
      <c r="H84" s="45"/>
      <c r="I84" s="45"/>
      <c r="J84" s="45"/>
      <c r="K84" s="45"/>
      <c r="L84" s="45"/>
      <c r="M84" s="45"/>
      <c r="N84" s="45"/>
    </row>
    <row r="85" spans="1:14" ht="15.95" hidden="1" customHeight="1">
      <c r="A85" s="38"/>
      <c r="B85" s="43"/>
      <c r="C85" s="46"/>
      <c r="D85" s="44"/>
      <c r="E85" s="44"/>
      <c r="F85" s="44"/>
      <c r="G85" s="44"/>
      <c r="H85" s="44"/>
      <c r="I85" s="44"/>
      <c r="J85" s="44"/>
      <c r="K85" s="44"/>
      <c r="L85" s="44"/>
      <c r="M85" s="44"/>
      <c r="N85" s="44"/>
    </row>
    <row r="86" spans="1:14" ht="15.95" hidden="1" customHeight="1">
      <c r="A86" s="38"/>
      <c r="B86" s="43"/>
      <c r="C86" s="46"/>
      <c r="D86" s="45"/>
      <c r="E86" s="45"/>
      <c r="F86" s="45"/>
      <c r="G86" s="45"/>
      <c r="H86" s="45"/>
      <c r="I86" s="45"/>
      <c r="J86" s="45"/>
      <c r="K86" s="45"/>
      <c r="L86" s="45"/>
      <c r="M86" s="45"/>
      <c r="N86" s="45"/>
    </row>
    <row r="87" spans="1:14" ht="15.95" hidden="1" customHeight="1">
      <c r="A87" s="38"/>
      <c r="B87" s="43"/>
      <c r="C87" s="46"/>
      <c r="D87" s="44"/>
      <c r="E87" s="44"/>
      <c r="F87" s="44"/>
      <c r="G87" s="44"/>
      <c r="H87" s="44"/>
      <c r="I87" s="44"/>
      <c r="J87" s="44"/>
      <c r="K87" s="44"/>
      <c r="L87" s="44"/>
      <c r="M87" s="44"/>
      <c r="N87" s="44"/>
    </row>
    <row r="88" spans="1:14" ht="15.95" hidden="1" customHeight="1">
      <c r="A88" s="38"/>
      <c r="B88" s="43"/>
      <c r="C88" s="46"/>
      <c r="D88" s="45"/>
      <c r="E88" s="45"/>
      <c r="F88" s="45"/>
      <c r="G88" s="45"/>
      <c r="H88" s="45"/>
      <c r="I88" s="45"/>
      <c r="J88" s="45"/>
      <c r="K88" s="45"/>
      <c r="L88" s="45"/>
      <c r="M88" s="45"/>
      <c r="N88" s="45"/>
    </row>
    <row r="89" spans="1:14" ht="15.95" hidden="1" customHeight="1">
      <c r="A89" s="38"/>
      <c r="B89" s="43"/>
      <c r="C89" s="46"/>
      <c r="D89" s="44"/>
      <c r="E89" s="44"/>
      <c r="F89" s="44"/>
      <c r="G89" s="44"/>
      <c r="H89" s="44"/>
      <c r="I89" s="44"/>
      <c r="J89" s="44"/>
      <c r="K89" s="44"/>
      <c r="L89" s="44"/>
      <c r="M89" s="44"/>
      <c r="N89" s="44"/>
    </row>
    <row r="90" spans="1:14" ht="15.95" hidden="1" customHeight="1">
      <c r="A90" s="38"/>
      <c r="B90" s="43"/>
      <c r="C90" s="46"/>
      <c r="D90" s="45"/>
      <c r="E90" s="45"/>
      <c r="F90" s="45"/>
      <c r="G90" s="45"/>
      <c r="H90" s="45"/>
      <c r="I90" s="45"/>
      <c r="J90" s="45"/>
      <c r="K90" s="45"/>
      <c r="L90" s="45"/>
      <c r="M90" s="45"/>
      <c r="N90" s="45"/>
    </row>
    <row r="91" spans="1:14" ht="15.95" hidden="1" customHeight="1">
      <c r="A91" s="38"/>
      <c r="B91" s="43"/>
      <c r="C91" s="46"/>
      <c r="D91" s="44"/>
      <c r="E91" s="44"/>
      <c r="F91" s="44"/>
      <c r="G91" s="44"/>
      <c r="H91" s="44"/>
      <c r="I91" s="44"/>
      <c r="J91" s="44"/>
      <c r="K91" s="44"/>
      <c r="L91" s="44"/>
      <c r="M91" s="44"/>
      <c r="N91" s="44"/>
    </row>
    <row r="92" spans="1:14" ht="15.95" hidden="1" customHeight="1">
      <c r="A92" s="38"/>
      <c r="B92" s="43"/>
      <c r="C92" s="46"/>
      <c r="D92" s="45"/>
      <c r="E92" s="45"/>
      <c r="F92" s="45"/>
      <c r="G92" s="45"/>
      <c r="H92" s="45"/>
      <c r="I92" s="45"/>
      <c r="J92" s="45"/>
      <c r="K92" s="45"/>
      <c r="L92" s="45"/>
      <c r="M92" s="45"/>
      <c r="N92" s="45"/>
    </row>
    <row r="93" spans="1:14" ht="15.95" hidden="1" customHeight="1">
      <c r="A93" s="38"/>
      <c r="B93" s="43"/>
      <c r="C93" s="46"/>
      <c r="D93" s="44"/>
      <c r="E93" s="44"/>
      <c r="F93" s="44"/>
      <c r="G93" s="44"/>
      <c r="H93" s="44"/>
      <c r="I93" s="44"/>
      <c r="J93" s="44"/>
      <c r="K93" s="44"/>
      <c r="L93" s="44"/>
      <c r="M93" s="44"/>
      <c r="N93" s="44"/>
    </row>
    <row r="94" spans="1:14" ht="15.95" hidden="1" customHeight="1">
      <c r="A94" s="38"/>
      <c r="B94" s="43"/>
      <c r="C94" s="46"/>
      <c r="D94" s="45"/>
      <c r="E94" s="45"/>
      <c r="F94" s="45"/>
      <c r="G94" s="45"/>
      <c r="H94" s="45"/>
      <c r="I94" s="45"/>
      <c r="J94" s="45"/>
      <c r="K94" s="45"/>
      <c r="L94" s="45"/>
      <c r="M94" s="45"/>
      <c r="N94" s="45"/>
    </row>
    <row r="95" spans="1:14" ht="15.95" hidden="1" customHeight="1">
      <c r="A95" s="38"/>
      <c r="B95" s="43"/>
      <c r="C95" s="46"/>
      <c r="D95" s="44"/>
      <c r="E95" s="44"/>
      <c r="F95" s="44"/>
      <c r="G95" s="44"/>
      <c r="H95" s="44"/>
      <c r="I95" s="44"/>
      <c r="J95" s="44"/>
      <c r="K95" s="44"/>
      <c r="L95" s="44"/>
      <c r="M95" s="44"/>
      <c r="N95" s="44"/>
    </row>
    <row r="96" spans="1:14" ht="15.95" hidden="1" customHeight="1">
      <c r="A96" s="38"/>
      <c r="B96" s="43"/>
      <c r="C96" s="46"/>
      <c r="D96" s="45"/>
      <c r="E96" s="45"/>
      <c r="F96" s="45"/>
      <c r="G96" s="45"/>
      <c r="H96" s="45"/>
      <c r="I96" s="45"/>
      <c r="J96" s="45"/>
      <c r="K96" s="45"/>
      <c r="L96" s="45"/>
      <c r="M96" s="45"/>
      <c r="N96" s="45"/>
    </row>
    <row r="97" spans="1:14" ht="15.95" hidden="1" customHeight="1">
      <c r="A97" s="38"/>
      <c r="B97" s="43"/>
      <c r="C97" s="46"/>
      <c r="D97" s="44"/>
      <c r="E97" s="44"/>
      <c r="F97" s="44"/>
      <c r="G97" s="44"/>
      <c r="H97" s="44"/>
      <c r="I97" s="44"/>
      <c r="J97" s="44"/>
      <c r="K97" s="44"/>
      <c r="L97" s="44"/>
      <c r="M97" s="44"/>
      <c r="N97" s="44"/>
    </row>
    <row r="98" spans="1:14" ht="15.95" hidden="1" customHeight="1">
      <c r="A98" s="38"/>
      <c r="B98" s="43"/>
      <c r="C98" s="46"/>
      <c r="D98" s="45"/>
      <c r="E98" s="45"/>
      <c r="F98" s="45"/>
      <c r="G98" s="45"/>
      <c r="H98" s="45"/>
      <c r="I98" s="45"/>
      <c r="J98" s="45"/>
      <c r="K98" s="45"/>
      <c r="L98" s="45"/>
      <c r="M98" s="45"/>
      <c r="N98" s="45"/>
    </row>
    <row r="99" spans="1:14" ht="15.95" hidden="1" customHeight="1">
      <c r="A99" s="38"/>
      <c r="B99" s="43"/>
      <c r="C99" s="46"/>
      <c r="D99" s="44"/>
      <c r="E99" s="44"/>
      <c r="F99" s="44"/>
      <c r="G99" s="44"/>
      <c r="H99" s="44"/>
      <c r="I99" s="44"/>
      <c r="J99" s="44"/>
      <c r="K99" s="44"/>
      <c r="L99" s="44"/>
      <c r="M99" s="44"/>
      <c r="N99" s="44"/>
    </row>
    <row r="100" spans="1:14" ht="15.95" hidden="1" customHeight="1">
      <c r="A100" s="38"/>
      <c r="B100" s="43"/>
      <c r="C100" s="46"/>
      <c r="D100" s="45"/>
      <c r="E100" s="45"/>
      <c r="F100" s="45"/>
      <c r="G100" s="45"/>
      <c r="H100" s="45"/>
      <c r="I100" s="45"/>
      <c r="J100" s="45"/>
      <c r="K100" s="45"/>
      <c r="L100" s="45"/>
      <c r="M100" s="45"/>
      <c r="N100" s="45"/>
    </row>
    <row r="101" spans="1:14" ht="15.95" hidden="1" customHeight="1">
      <c r="A101" s="38"/>
      <c r="B101" s="43"/>
      <c r="C101" s="46"/>
      <c r="D101" s="44"/>
      <c r="E101" s="44"/>
      <c r="F101" s="44"/>
      <c r="G101" s="44"/>
      <c r="H101" s="44"/>
      <c r="I101" s="44"/>
      <c r="J101" s="44"/>
      <c r="K101" s="44"/>
      <c r="L101" s="44"/>
      <c r="M101" s="44"/>
      <c r="N101" s="44"/>
    </row>
    <row r="102" spans="1:14" ht="15.95" hidden="1" customHeight="1">
      <c r="A102" s="38"/>
      <c r="B102" s="43"/>
      <c r="C102" s="46"/>
      <c r="D102" s="45"/>
      <c r="E102" s="45"/>
      <c r="F102" s="45"/>
      <c r="G102" s="45"/>
      <c r="H102" s="45"/>
      <c r="I102" s="45"/>
      <c r="J102" s="45"/>
      <c r="K102" s="45"/>
      <c r="L102" s="45"/>
      <c r="M102" s="45"/>
      <c r="N102" s="45"/>
    </row>
    <row r="103" spans="1:14" ht="15.95" hidden="1" customHeight="1">
      <c r="A103" s="38"/>
      <c r="B103" s="43"/>
      <c r="C103" s="46"/>
      <c r="D103" s="44"/>
      <c r="E103" s="44"/>
      <c r="F103" s="44"/>
      <c r="G103" s="44"/>
      <c r="H103" s="44"/>
      <c r="I103" s="44"/>
      <c r="J103" s="44"/>
      <c r="K103" s="44"/>
      <c r="L103" s="44"/>
      <c r="M103" s="44"/>
      <c r="N103" s="44"/>
    </row>
    <row r="104" spans="1:14" ht="15.95" hidden="1" customHeight="1">
      <c r="A104" s="38"/>
      <c r="B104" s="43"/>
      <c r="C104" s="46"/>
      <c r="D104" s="45"/>
      <c r="E104" s="45"/>
      <c r="F104" s="45"/>
      <c r="G104" s="45"/>
      <c r="H104" s="45"/>
      <c r="I104" s="45"/>
      <c r="J104" s="45"/>
      <c r="K104" s="45"/>
      <c r="L104" s="45"/>
      <c r="M104" s="45"/>
      <c r="N104" s="45"/>
    </row>
    <row r="105" spans="1:14" ht="15.95" hidden="1" customHeight="1">
      <c r="A105" s="38"/>
      <c r="B105" s="43"/>
      <c r="C105" s="46"/>
      <c r="D105" s="44"/>
      <c r="E105" s="44"/>
      <c r="F105" s="44"/>
      <c r="G105" s="44"/>
      <c r="H105" s="44"/>
      <c r="I105" s="44"/>
      <c r="J105" s="44"/>
      <c r="K105" s="44"/>
      <c r="L105" s="44"/>
      <c r="M105" s="44"/>
      <c r="N105" s="44"/>
    </row>
    <row r="106" spans="1:14" ht="15.95" hidden="1" customHeight="1">
      <c r="A106" s="38"/>
      <c r="B106" s="43"/>
      <c r="C106" s="46"/>
      <c r="D106" s="45"/>
      <c r="E106" s="45"/>
      <c r="F106" s="45"/>
      <c r="G106" s="45"/>
      <c r="H106" s="45"/>
      <c r="I106" s="45"/>
      <c r="J106" s="45"/>
      <c r="K106" s="45"/>
      <c r="L106" s="45"/>
      <c r="M106" s="45"/>
      <c r="N106" s="45"/>
    </row>
    <row r="107" spans="1:14" ht="15.95" hidden="1" customHeight="1">
      <c r="A107" s="38"/>
      <c r="B107" s="43"/>
      <c r="C107" s="46"/>
      <c r="D107" s="44"/>
      <c r="E107" s="44"/>
      <c r="F107" s="44"/>
      <c r="G107" s="44"/>
      <c r="H107" s="44"/>
      <c r="I107" s="44"/>
      <c r="J107" s="44"/>
      <c r="K107" s="44"/>
      <c r="L107" s="44"/>
      <c r="M107" s="44"/>
      <c r="N107" s="44"/>
    </row>
    <row r="108" spans="1:14" ht="15.95" hidden="1" customHeight="1">
      <c r="A108" s="38"/>
      <c r="B108" s="43"/>
      <c r="C108" s="46"/>
      <c r="D108" s="45"/>
      <c r="E108" s="45"/>
      <c r="F108" s="45"/>
      <c r="G108" s="45"/>
      <c r="H108" s="45"/>
      <c r="I108" s="45"/>
      <c r="J108" s="45"/>
      <c r="K108" s="45"/>
      <c r="L108" s="45"/>
      <c r="M108" s="45"/>
      <c r="N108" s="45"/>
    </row>
    <row r="109" spans="1:14" ht="15.95" hidden="1" customHeight="1">
      <c r="A109" s="38"/>
      <c r="B109" s="43"/>
      <c r="C109" s="46"/>
      <c r="D109" s="44"/>
      <c r="E109" s="44"/>
      <c r="F109" s="44"/>
      <c r="G109" s="44"/>
      <c r="H109" s="44"/>
      <c r="I109" s="44"/>
      <c r="J109" s="44"/>
      <c r="K109" s="44"/>
      <c r="L109" s="44"/>
      <c r="M109" s="44"/>
      <c r="N109" s="44"/>
    </row>
    <row r="110" spans="1:14" ht="15.95" hidden="1" customHeight="1">
      <c r="A110" s="38"/>
      <c r="B110" s="43"/>
      <c r="C110" s="46"/>
      <c r="D110" s="45"/>
      <c r="E110" s="45"/>
      <c r="F110" s="45"/>
      <c r="G110" s="45"/>
      <c r="H110" s="45"/>
      <c r="I110" s="45"/>
      <c r="J110" s="45"/>
      <c r="K110" s="45"/>
      <c r="L110" s="45"/>
      <c r="M110" s="45"/>
      <c r="N110" s="45"/>
    </row>
    <row r="111" spans="1:14" ht="15.95" hidden="1" customHeight="1">
      <c r="A111" s="38"/>
      <c r="B111" s="43"/>
      <c r="C111" s="46"/>
      <c r="D111" s="44"/>
      <c r="E111" s="44"/>
      <c r="F111" s="44"/>
      <c r="G111" s="44"/>
      <c r="H111" s="44"/>
      <c r="I111" s="44"/>
      <c r="J111" s="44"/>
      <c r="K111" s="44"/>
      <c r="L111" s="44"/>
      <c r="M111" s="44"/>
      <c r="N111" s="44"/>
    </row>
    <row r="112" spans="1:14" ht="15.95" hidden="1" customHeight="1">
      <c r="A112" s="38"/>
      <c r="B112" s="43"/>
      <c r="C112" s="46"/>
      <c r="D112" s="45"/>
      <c r="E112" s="45"/>
      <c r="F112" s="45"/>
      <c r="G112" s="45"/>
      <c r="H112" s="45"/>
      <c r="I112" s="45"/>
      <c r="J112" s="45"/>
      <c r="K112" s="45"/>
      <c r="L112" s="45"/>
      <c r="M112" s="45"/>
      <c r="N112" s="45"/>
    </row>
    <row r="113" spans="1:14" ht="15.95" hidden="1" customHeight="1">
      <c r="A113" s="38"/>
      <c r="B113" s="43"/>
      <c r="C113" s="46"/>
      <c r="D113" s="44"/>
      <c r="E113" s="44"/>
      <c r="F113" s="44"/>
      <c r="G113" s="44"/>
      <c r="H113" s="44"/>
      <c r="I113" s="44"/>
      <c r="J113" s="44"/>
      <c r="K113" s="44"/>
      <c r="L113" s="44"/>
      <c r="M113" s="44"/>
      <c r="N113" s="44"/>
    </row>
    <row r="114" spans="1:14" ht="15.95" hidden="1" customHeight="1">
      <c r="A114" s="38"/>
      <c r="B114" s="43"/>
      <c r="C114" s="46"/>
      <c r="D114" s="45"/>
      <c r="E114" s="45"/>
      <c r="F114" s="45"/>
      <c r="G114" s="45"/>
      <c r="H114" s="45"/>
      <c r="I114" s="45"/>
      <c r="J114" s="45"/>
      <c r="K114" s="45"/>
      <c r="L114" s="45"/>
      <c r="M114" s="45"/>
      <c r="N114" s="45"/>
    </row>
    <row r="115" spans="1:14" ht="15.95" hidden="1" customHeight="1">
      <c r="A115" s="38"/>
      <c r="B115" s="43"/>
      <c r="C115" s="46"/>
      <c r="D115" s="44"/>
      <c r="E115" s="44"/>
      <c r="F115" s="44"/>
      <c r="G115" s="44"/>
      <c r="H115" s="44"/>
      <c r="I115" s="44"/>
      <c r="J115" s="44"/>
      <c r="K115" s="44"/>
      <c r="L115" s="44"/>
      <c r="M115" s="44"/>
      <c r="N115" s="44"/>
    </row>
    <row r="116" spans="1:14" ht="15.95" hidden="1" customHeight="1">
      <c r="A116" s="38"/>
      <c r="B116" s="43"/>
      <c r="C116" s="46"/>
      <c r="D116" s="45"/>
      <c r="E116" s="45"/>
      <c r="F116" s="45"/>
      <c r="G116" s="45"/>
      <c r="H116" s="45"/>
      <c r="I116" s="45"/>
      <c r="J116" s="45"/>
      <c r="K116" s="45"/>
      <c r="L116" s="45"/>
      <c r="M116" s="45"/>
      <c r="N116" s="45"/>
    </row>
    <row r="117" spans="1:14" ht="15.95" hidden="1" customHeight="1">
      <c r="A117" s="38"/>
      <c r="B117" s="43"/>
      <c r="C117" s="46"/>
      <c r="D117" s="44"/>
      <c r="E117" s="44"/>
      <c r="F117" s="44"/>
      <c r="G117" s="44"/>
      <c r="H117" s="44"/>
      <c r="I117" s="44"/>
      <c r="J117" s="44"/>
      <c r="K117" s="44"/>
      <c r="L117" s="44"/>
      <c r="M117" s="44"/>
      <c r="N117" s="44"/>
    </row>
    <row r="118" spans="1:14" ht="15.95" hidden="1" customHeight="1">
      <c r="A118" s="38"/>
      <c r="B118" s="43"/>
      <c r="C118" s="46"/>
      <c r="D118" s="45"/>
      <c r="E118" s="45"/>
      <c r="F118" s="45"/>
      <c r="G118" s="45"/>
      <c r="H118" s="45"/>
      <c r="I118" s="45"/>
      <c r="J118" s="45"/>
      <c r="K118" s="45"/>
      <c r="L118" s="45"/>
      <c r="M118" s="45"/>
      <c r="N118" s="45"/>
    </row>
    <row r="119" spans="1:14" ht="15.95" hidden="1" customHeight="1">
      <c r="A119" s="38"/>
      <c r="B119" s="43"/>
      <c r="C119" s="46"/>
      <c r="D119" s="44"/>
      <c r="E119" s="44"/>
      <c r="F119" s="44"/>
      <c r="G119" s="44"/>
      <c r="H119" s="44"/>
      <c r="I119" s="44"/>
      <c r="J119" s="44"/>
      <c r="K119" s="44"/>
      <c r="L119" s="44"/>
      <c r="M119" s="44"/>
      <c r="N119" s="44"/>
    </row>
    <row r="120" spans="1:14" ht="15.95" hidden="1" customHeight="1">
      <c r="A120" s="38"/>
      <c r="B120" s="43"/>
      <c r="C120" s="46"/>
      <c r="D120" s="45"/>
      <c r="E120" s="45"/>
      <c r="F120" s="45"/>
      <c r="G120" s="45"/>
      <c r="H120" s="45"/>
      <c r="I120" s="45"/>
      <c r="J120" s="45"/>
      <c r="K120" s="45"/>
      <c r="L120" s="45"/>
      <c r="M120" s="45"/>
      <c r="N120" s="45"/>
    </row>
    <row r="121" spans="1:14" ht="15.95" hidden="1" customHeight="1">
      <c r="A121" s="38"/>
      <c r="B121" s="43"/>
      <c r="C121" s="46"/>
      <c r="D121" s="44"/>
      <c r="E121" s="44"/>
      <c r="F121" s="44"/>
      <c r="G121" s="44"/>
      <c r="H121" s="44"/>
      <c r="I121" s="44"/>
      <c r="J121" s="44"/>
      <c r="K121" s="44"/>
      <c r="L121" s="44"/>
      <c r="M121" s="44"/>
      <c r="N121" s="44"/>
    </row>
    <row r="122" spans="1:14" ht="15.95" hidden="1" customHeight="1">
      <c r="A122" s="38"/>
      <c r="B122" s="43"/>
      <c r="C122" s="46"/>
      <c r="D122" s="45"/>
      <c r="E122" s="45"/>
      <c r="F122" s="45"/>
      <c r="G122" s="45"/>
      <c r="H122" s="45"/>
      <c r="I122" s="45"/>
      <c r="J122" s="45"/>
      <c r="K122" s="45"/>
      <c r="L122" s="45"/>
      <c r="M122" s="45"/>
      <c r="N122" s="45"/>
    </row>
    <row r="123" spans="1:14" ht="15.95" hidden="1" customHeight="1">
      <c r="A123" s="38"/>
      <c r="B123" s="43"/>
      <c r="C123" s="46"/>
      <c r="D123" s="44"/>
      <c r="E123" s="44"/>
      <c r="F123" s="44"/>
      <c r="G123" s="44"/>
      <c r="H123" s="44"/>
      <c r="I123" s="44"/>
      <c r="J123" s="44"/>
      <c r="K123" s="44"/>
      <c r="L123" s="44"/>
      <c r="M123" s="44"/>
      <c r="N123" s="44"/>
    </row>
    <row r="124" spans="1:14" ht="15.95" hidden="1" customHeight="1">
      <c r="A124" s="38"/>
      <c r="B124" s="43"/>
      <c r="C124" s="46"/>
      <c r="D124" s="45"/>
      <c r="E124" s="45"/>
      <c r="F124" s="45"/>
      <c r="G124" s="45"/>
      <c r="H124" s="45"/>
      <c r="I124" s="45"/>
      <c r="J124" s="45"/>
      <c r="K124" s="45"/>
      <c r="L124" s="45"/>
      <c r="M124" s="45"/>
      <c r="N124" s="45"/>
    </row>
    <row r="125" spans="1:14" ht="15.95" hidden="1" customHeight="1">
      <c r="A125" s="38"/>
      <c r="B125" s="43"/>
      <c r="C125" s="46"/>
      <c r="D125" s="44"/>
      <c r="E125" s="44"/>
      <c r="F125" s="44"/>
      <c r="G125" s="44"/>
      <c r="H125" s="44"/>
      <c r="I125" s="44"/>
      <c r="J125" s="44"/>
      <c r="K125" s="44"/>
      <c r="L125" s="44"/>
      <c r="M125" s="44"/>
      <c r="N125" s="44"/>
    </row>
    <row r="126" spans="1:14" ht="15.95" hidden="1" customHeight="1">
      <c r="A126" s="38"/>
      <c r="B126" s="43"/>
      <c r="C126" s="46"/>
      <c r="D126" s="45"/>
      <c r="E126" s="45"/>
      <c r="F126" s="45"/>
      <c r="G126" s="45"/>
      <c r="H126" s="45"/>
      <c r="I126" s="45"/>
      <c r="J126" s="45"/>
      <c r="K126" s="45"/>
      <c r="L126" s="45"/>
      <c r="M126" s="45"/>
      <c r="N126" s="45"/>
    </row>
    <row r="127" spans="1:14" ht="15.95" hidden="1" customHeight="1">
      <c r="A127" s="38"/>
      <c r="B127" s="43"/>
      <c r="C127" s="46"/>
      <c r="D127" s="44"/>
      <c r="E127" s="44"/>
      <c r="F127" s="44"/>
      <c r="G127" s="44"/>
      <c r="H127" s="44"/>
      <c r="I127" s="44"/>
      <c r="J127" s="44"/>
      <c r="K127" s="44"/>
      <c r="L127" s="44"/>
      <c r="M127" s="44"/>
      <c r="N127" s="44"/>
    </row>
    <row r="128" spans="1:14" ht="15.95" hidden="1" customHeight="1">
      <c r="A128" s="38"/>
      <c r="B128" s="43"/>
      <c r="C128" s="46"/>
      <c r="D128" s="45"/>
      <c r="E128" s="45"/>
      <c r="F128" s="45"/>
      <c r="G128" s="45"/>
      <c r="H128" s="45"/>
      <c r="I128" s="45"/>
      <c r="J128" s="45"/>
      <c r="K128" s="45"/>
      <c r="L128" s="45"/>
      <c r="M128" s="45"/>
      <c r="N128" s="45"/>
    </row>
    <row r="129" spans="1:14" ht="15.95" hidden="1" customHeight="1">
      <c r="A129" s="38"/>
      <c r="B129" s="43"/>
      <c r="C129" s="46"/>
      <c r="D129" s="44"/>
      <c r="E129" s="44"/>
      <c r="F129" s="44"/>
      <c r="G129" s="44"/>
      <c r="H129" s="44"/>
      <c r="I129" s="44"/>
      <c r="J129" s="44"/>
      <c r="K129" s="44"/>
      <c r="L129" s="44"/>
      <c r="M129" s="44"/>
      <c r="N129" s="44"/>
    </row>
    <row r="130" spans="1:14" ht="15.95" hidden="1" customHeight="1">
      <c r="A130" s="38"/>
      <c r="B130" s="43"/>
      <c r="C130" s="46"/>
      <c r="D130" s="45"/>
      <c r="E130" s="45"/>
      <c r="F130" s="45"/>
      <c r="G130" s="45"/>
      <c r="H130" s="45"/>
      <c r="I130" s="45"/>
      <c r="J130" s="45"/>
      <c r="K130" s="45"/>
      <c r="L130" s="45"/>
      <c r="M130" s="45"/>
      <c r="N130" s="45"/>
    </row>
    <row r="131" spans="1:14" ht="15.95" hidden="1" customHeight="1">
      <c r="A131" s="38"/>
      <c r="B131" s="43"/>
      <c r="C131" s="46"/>
      <c r="D131" s="44"/>
      <c r="E131" s="44"/>
      <c r="F131" s="44"/>
      <c r="G131" s="44"/>
      <c r="H131" s="44"/>
      <c r="I131" s="44"/>
      <c r="J131" s="44"/>
      <c r="K131" s="44"/>
      <c r="L131" s="44"/>
      <c r="M131" s="44"/>
      <c r="N131" s="44"/>
    </row>
    <row r="132" spans="1:14" ht="15.95" hidden="1" customHeight="1">
      <c r="A132" s="38"/>
      <c r="B132" s="43"/>
      <c r="C132" s="46"/>
      <c r="D132" s="45"/>
      <c r="E132" s="45"/>
      <c r="F132" s="45"/>
      <c r="G132" s="45"/>
      <c r="H132" s="45"/>
      <c r="I132" s="45"/>
      <c r="J132" s="45"/>
      <c r="K132" s="45"/>
      <c r="L132" s="45"/>
      <c r="M132" s="45"/>
      <c r="N132" s="45"/>
    </row>
    <row r="133" spans="1:14" ht="15.95" hidden="1" customHeight="1">
      <c r="A133" s="38"/>
      <c r="B133" s="43"/>
      <c r="C133" s="46"/>
      <c r="D133" s="44"/>
      <c r="E133" s="44"/>
      <c r="F133" s="44"/>
      <c r="G133" s="44"/>
      <c r="H133" s="44"/>
      <c r="I133" s="44"/>
      <c r="J133" s="44"/>
      <c r="K133" s="44"/>
      <c r="L133" s="44"/>
      <c r="M133" s="44"/>
      <c r="N133" s="44"/>
    </row>
    <row r="134" spans="1:14" ht="15.95" hidden="1" customHeight="1">
      <c r="A134" s="38"/>
      <c r="B134" s="43"/>
      <c r="C134" s="46"/>
      <c r="D134" s="45"/>
      <c r="E134" s="45"/>
      <c r="F134" s="45"/>
      <c r="G134" s="45"/>
      <c r="H134" s="45"/>
      <c r="I134" s="45"/>
      <c r="J134" s="45"/>
      <c r="K134" s="45"/>
      <c r="L134" s="45"/>
      <c r="M134" s="45"/>
      <c r="N134" s="45"/>
    </row>
    <row r="135" spans="1:14" ht="15.95" hidden="1" customHeight="1">
      <c r="A135" s="38"/>
      <c r="B135" s="43"/>
      <c r="C135" s="46"/>
      <c r="D135" s="44"/>
      <c r="E135" s="44"/>
      <c r="F135" s="44"/>
      <c r="G135" s="44"/>
      <c r="H135" s="44"/>
      <c r="I135" s="44"/>
      <c r="J135" s="44"/>
      <c r="K135" s="44"/>
      <c r="L135" s="44"/>
      <c r="M135" s="44"/>
      <c r="N135" s="44"/>
    </row>
    <row r="136" spans="1:14" ht="15.95" hidden="1" customHeight="1">
      <c r="A136" s="38"/>
      <c r="B136" s="43"/>
      <c r="C136" s="46"/>
      <c r="D136" s="45"/>
      <c r="E136" s="45"/>
      <c r="F136" s="45"/>
      <c r="G136" s="45"/>
      <c r="H136" s="45"/>
      <c r="I136" s="45"/>
      <c r="J136" s="45"/>
      <c r="K136" s="45"/>
      <c r="L136" s="45"/>
      <c r="M136" s="45"/>
      <c r="N136" s="45"/>
    </row>
    <row r="137" spans="1:14" ht="15.95" hidden="1" customHeight="1">
      <c r="A137" s="38"/>
      <c r="B137" s="43"/>
      <c r="C137" s="46"/>
      <c r="D137" s="44"/>
      <c r="E137" s="44"/>
      <c r="F137" s="44"/>
      <c r="G137" s="44"/>
      <c r="H137" s="44"/>
      <c r="I137" s="44"/>
      <c r="J137" s="44"/>
      <c r="K137" s="44"/>
      <c r="L137" s="44"/>
      <c r="M137" s="44"/>
      <c r="N137" s="44"/>
    </row>
    <row r="138" spans="1:14" ht="15.95" hidden="1" customHeight="1">
      <c r="A138" s="38"/>
      <c r="B138" s="43"/>
      <c r="C138" s="46"/>
      <c r="D138" s="45"/>
      <c r="E138" s="45"/>
      <c r="F138" s="45"/>
      <c r="G138" s="45"/>
      <c r="H138" s="45"/>
      <c r="I138" s="45"/>
      <c r="J138" s="45"/>
      <c r="K138" s="45"/>
      <c r="L138" s="45"/>
      <c r="M138" s="45"/>
      <c r="N138" s="45"/>
    </row>
    <row r="139" spans="1:14" ht="15.95" hidden="1" customHeight="1">
      <c r="A139" s="38"/>
      <c r="B139" s="43"/>
      <c r="C139" s="46"/>
      <c r="D139" s="44"/>
      <c r="E139" s="44"/>
      <c r="F139" s="44"/>
      <c r="G139" s="44"/>
      <c r="H139" s="44"/>
      <c r="I139" s="44"/>
      <c r="J139" s="44"/>
      <c r="K139" s="44"/>
      <c r="L139" s="44"/>
      <c r="M139" s="44"/>
      <c r="N139" s="44"/>
    </row>
    <row r="140" spans="1:14" ht="15.95" hidden="1" customHeight="1">
      <c r="A140" s="38"/>
      <c r="B140" s="43"/>
      <c r="C140" s="46"/>
      <c r="D140" s="45"/>
      <c r="E140" s="45"/>
      <c r="F140" s="45"/>
      <c r="G140" s="45"/>
      <c r="H140" s="45"/>
      <c r="I140" s="45"/>
      <c r="J140" s="45"/>
      <c r="K140" s="45"/>
      <c r="L140" s="45"/>
      <c r="M140" s="45"/>
      <c r="N140" s="45"/>
    </row>
    <row r="141" spans="1:14" ht="15.95" hidden="1" customHeight="1">
      <c r="A141" s="38"/>
      <c r="B141" s="43"/>
      <c r="C141" s="46"/>
      <c r="D141" s="44"/>
      <c r="E141" s="44"/>
      <c r="F141" s="44"/>
      <c r="G141" s="44"/>
      <c r="H141" s="44"/>
      <c r="I141" s="44"/>
      <c r="J141" s="44"/>
      <c r="K141" s="44"/>
      <c r="L141" s="44"/>
      <c r="M141" s="44"/>
      <c r="N141" s="44"/>
    </row>
    <row r="142" spans="1:14" ht="15.95" hidden="1" customHeight="1">
      <c r="A142" s="38"/>
      <c r="B142" s="43"/>
      <c r="C142" s="46"/>
      <c r="D142" s="45"/>
      <c r="E142" s="45"/>
      <c r="F142" s="45"/>
      <c r="G142" s="45"/>
      <c r="H142" s="45"/>
      <c r="I142" s="45"/>
      <c r="J142" s="45"/>
      <c r="K142" s="45"/>
      <c r="L142" s="45"/>
      <c r="M142" s="45"/>
      <c r="N142" s="45"/>
    </row>
    <row r="143" spans="1:14" ht="15.95" hidden="1" customHeight="1">
      <c r="A143" s="38"/>
      <c r="B143" s="43"/>
      <c r="C143" s="46"/>
      <c r="D143" s="44"/>
      <c r="E143" s="44"/>
      <c r="F143" s="44"/>
      <c r="G143" s="44"/>
      <c r="H143" s="44"/>
      <c r="I143" s="44"/>
      <c r="J143" s="44"/>
      <c r="K143" s="44"/>
      <c r="L143" s="44"/>
      <c r="M143" s="44"/>
      <c r="N143" s="44"/>
    </row>
    <row r="144" spans="1:14" ht="15.95" hidden="1" customHeight="1">
      <c r="A144" s="38"/>
      <c r="B144" s="43"/>
      <c r="C144" s="46"/>
      <c r="D144" s="45"/>
      <c r="E144" s="45"/>
      <c r="F144" s="45"/>
      <c r="G144" s="45"/>
      <c r="H144" s="45"/>
      <c r="I144" s="45"/>
      <c r="J144" s="45"/>
      <c r="K144" s="45"/>
      <c r="L144" s="45"/>
      <c r="M144" s="45"/>
      <c r="N144" s="45"/>
    </row>
    <row r="145" spans="1:14" ht="15.95" hidden="1" customHeight="1">
      <c r="A145" s="38"/>
      <c r="B145" s="43"/>
      <c r="C145" s="46"/>
      <c r="D145" s="44"/>
      <c r="E145" s="44"/>
      <c r="F145" s="44"/>
      <c r="G145" s="44"/>
      <c r="H145" s="44"/>
      <c r="I145" s="44"/>
      <c r="J145" s="44"/>
      <c r="K145" s="44"/>
      <c r="L145" s="44"/>
      <c r="M145" s="44"/>
      <c r="N145" s="44"/>
    </row>
    <row r="146" spans="1:14" ht="15.95" hidden="1" customHeight="1">
      <c r="A146" s="38"/>
      <c r="B146" s="43"/>
      <c r="C146" s="46"/>
      <c r="D146" s="45"/>
      <c r="E146" s="45"/>
      <c r="F146" s="45"/>
      <c r="G146" s="45"/>
      <c r="H146" s="45"/>
      <c r="I146" s="45"/>
      <c r="J146" s="45"/>
      <c r="K146" s="45"/>
      <c r="L146" s="45"/>
      <c r="M146" s="45"/>
      <c r="N146" s="45"/>
    </row>
    <row r="147" spans="1:14" ht="15.95" hidden="1" customHeight="1">
      <c r="A147" s="38"/>
      <c r="B147" s="43"/>
      <c r="C147" s="46"/>
      <c r="D147" s="44"/>
      <c r="E147" s="44"/>
      <c r="F147" s="44"/>
      <c r="G147" s="44"/>
      <c r="H147" s="44"/>
      <c r="I147" s="44"/>
      <c r="J147" s="44"/>
      <c r="K147" s="44"/>
      <c r="L147" s="44"/>
      <c r="M147" s="44"/>
      <c r="N147" s="44"/>
    </row>
    <row r="148" spans="1:14" ht="15.95" hidden="1" customHeight="1">
      <c r="A148" s="38"/>
      <c r="B148" s="43"/>
      <c r="C148" s="46"/>
      <c r="D148" s="45"/>
      <c r="E148" s="45"/>
      <c r="F148" s="45"/>
      <c r="G148" s="45"/>
      <c r="H148" s="45"/>
      <c r="I148" s="45"/>
      <c r="J148" s="45"/>
      <c r="K148" s="45"/>
      <c r="L148" s="45"/>
      <c r="M148" s="45"/>
      <c r="N148" s="45"/>
    </row>
    <row r="149" spans="1:14" ht="15.95" hidden="1" customHeight="1">
      <c r="A149" s="38"/>
      <c r="B149" s="43"/>
      <c r="C149" s="46"/>
      <c r="D149" s="44"/>
      <c r="E149" s="44"/>
      <c r="F149" s="44"/>
      <c r="G149" s="44"/>
      <c r="H149" s="44"/>
      <c r="I149" s="44"/>
      <c r="J149" s="44"/>
      <c r="K149" s="44"/>
      <c r="L149" s="44"/>
      <c r="M149" s="44"/>
      <c r="N149" s="44"/>
    </row>
    <row r="150" spans="1:14" ht="15.95" hidden="1" customHeight="1">
      <c r="A150" s="38"/>
      <c r="B150" s="43"/>
      <c r="C150" s="46"/>
      <c r="D150" s="45"/>
      <c r="E150" s="45"/>
      <c r="F150" s="45"/>
      <c r="G150" s="45"/>
      <c r="H150" s="45"/>
      <c r="I150" s="45"/>
      <c r="J150" s="45"/>
      <c r="K150" s="45"/>
      <c r="L150" s="45"/>
      <c r="M150" s="45"/>
      <c r="N150" s="45"/>
    </row>
    <row r="151" spans="1:14" ht="15.95" hidden="1" customHeight="1">
      <c r="A151" s="38"/>
      <c r="B151" s="43"/>
      <c r="C151" s="46"/>
      <c r="D151" s="44"/>
      <c r="E151" s="44"/>
      <c r="F151" s="44"/>
      <c r="G151" s="44"/>
      <c r="H151" s="44"/>
      <c r="I151" s="44"/>
      <c r="J151" s="44"/>
      <c r="K151" s="44"/>
      <c r="L151" s="44"/>
      <c r="M151" s="44"/>
      <c r="N151" s="44"/>
    </row>
    <row r="152" spans="1:14" ht="15.95" hidden="1" customHeight="1">
      <c r="A152" s="38"/>
      <c r="B152" s="43"/>
      <c r="C152" s="46"/>
      <c r="D152" s="45"/>
      <c r="E152" s="45"/>
      <c r="F152" s="45"/>
      <c r="G152" s="45"/>
      <c r="H152" s="45"/>
      <c r="I152" s="45"/>
      <c r="J152" s="45"/>
      <c r="K152" s="45"/>
      <c r="L152" s="45"/>
      <c r="M152" s="45"/>
      <c r="N152" s="45"/>
    </row>
    <row r="153" spans="1:14" ht="15.95" hidden="1" customHeight="1">
      <c r="A153" s="38"/>
      <c r="B153" s="43"/>
      <c r="C153" s="46"/>
      <c r="D153" s="44"/>
      <c r="E153" s="44"/>
      <c r="F153" s="44"/>
      <c r="G153" s="44"/>
      <c r="H153" s="44"/>
      <c r="I153" s="44"/>
      <c r="J153" s="44"/>
      <c r="K153" s="44"/>
      <c r="L153" s="44"/>
      <c r="M153" s="44"/>
      <c r="N153" s="44"/>
    </row>
    <row r="154" spans="1:14" ht="15.95" hidden="1" customHeight="1">
      <c r="A154" s="38"/>
      <c r="B154" s="43"/>
      <c r="C154" s="46"/>
      <c r="D154" s="45"/>
      <c r="E154" s="45"/>
      <c r="F154" s="45"/>
      <c r="G154" s="45"/>
      <c r="H154" s="45"/>
      <c r="I154" s="45"/>
      <c r="J154" s="45"/>
      <c r="K154" s="45"/>
      <c r="L154" s="45"/>
      <c r="M154" s="45"/>
      <c r="N154" s="45"/>
    </row>
    <row r="155" spans="1:14" ht="15.95" hidden="1" customHeight="1">
      <c r="A155" s="38"/>
      <c r="B155" s="43"/>
      <c r="C155" s="46"/>
      <c r="D155" s="44"/>
      <c r="E155" s="44"/>
      <c r="F155" s="44"/>
      <c r="G155" s="44"/>
      <c r="H155" s="44"/>
      <c r="I155" s="44"/>
      <c r="J155" s="44"/>
      <c r="K155" s="44"/>
      <c r="L155" s="44"/>
      <c r="M155" s="44"/>
      <c r="N155" s="44"/>
    </row>
    <row r="156" spans="1:14" ht="15.95" hidden="1" customHeight="1">
      <c r="A156" s="38"/>
      <c r="B156" s="43"/>
      <c r="C156" s="46"/>
      <c r="D156" s="45"/>
      <c r="E156" s="45"/>
      <c r="F156" s="45"/>
      <c r="G156" s="45"/>
      <c r="H156" s="45"/>
      <c r="I156" s="45"/>
      <c r="J156" s="45"/>
      <c r="K156" s="45"/>
      <c r="L156" s="45"/>
      <c r="M156" s="45"/>
      <c r="N156" s="45"/>
    </row>
    <row r="157" spans="1:14" ht="15.95" hidden="1" customHeight="1">
      <c r="A157" s="38"/>
      <c r="B157" s="43"/>
      <c r="C157" s="46"/>
      <c r="D157" s="44"/>
      <c r="E157" s="44"/>
      <c r="F157" s="44"/>
      <c r="G157" s="44"/>
      <c r="H157" s="44"/>
      <c r="I157" s="44"/>
      <c r="J157" s="44"/>
      <c r="K157" s="44"/>
      <c r="L157" s="44"/>
      <c r="M157" s="44"/>
      <c r="N157" s="44"/>
    </row>
    <row r="158" spans="1:14" ht="15.95" hidden="1" customHeight="1">
      <c r="A158" s="38"/>
      <c r="B158" s="43"/>
      <c r="C158" s="46"/>
      <c r="D158" s="45"/>
      <c r="E158" s="45"/>
      <c r="F158" s="45"/>
      <c r="G158" s="45"/>
      <c r="H158" s="45"/>
      <c r="I158" s="45"/>
      <c r="J158" s="45"/>
      <c r="K158" s="45"/>
      <c r="L158" s="45"/>
      <c r="M158" s="45"/>
      <c r="N158" s="45"/>
    </row>
    <row r="159" spans="1:14" ht="15.95" hidden="1" customHeight="1">
      <c r="A159" s="38"/>
      <c r="B159" s="43"/>
      <c r="C159" s="46"/>
      <c r="D159" s="44"/>
      <c r="E159" s="44"/>
      <c r="F159" s="44"/>
      <c r="G159" s="44"/>
      <c r="H159" s="44"/>
      <c r="I159" s="44"/>
      <c r="J159" s="44"/>
      <c r="K159" s="44"/>
      <c r="L159" s="44"/>
      <c r="M159" s="44"/>
      <c r="N159" s="44"/>
    </row>
    <row r="160" spans="1:14" ht="15.95" hidden="1" customHeight="1">
      <c r="A160" s="38"/>
      <c r="B160" s="43"/>
      <c r="C160" s="46"/>
      <c r="D160" s="45"/>
      <c r="E160" s="45"/>
      <c r="F160" s="45"/>
      <c r="G160" s="45"/>
      <c r="H160" s="45"/>
      <c r="I160" s="45"/>
      <c r="J160" s="45"/>
      <c r="K160" s="45"/>
      <c r="L160" s="45"/>
      <c r="M160" s="45"/>
      <c r="N160" s="45"/>
    </row>
    <row r="161" spans="1:14" ht="15.95" hidden="1" customHeight="1">
      <c r="A161" s="38"/>
      <c r="B161" s="43"/>
      <c r="C161" s="46"/>
      <c r="D161" s="44"/>
      <c r="E161" s="44"/>
      <c r="F161" s="44"/>
      <c r="G161" s="44"/>
      <c r="H161" s="44"/>
      <c r="I161" s="44"/>
      <c r="J161" s="44"/>
      <c r="K161" s="44"/>
      <c r="L161" s="44"/>
      <c r="M161" s="44"/>
      <c r="N161" s="44"/>
    </row>
    <row r="162" spans="1:14" ht="15.95" hidden="1" customHeight="1">
      <c r="A162" s="38"/>
      <c r="B162" s="43"/>
      <c r="C162" s="46"/>
      <c r="D162" s="45"/>
      <c r="E162" s="45"/>
      <c r="F162" s="45"/>
      <c r="G162" s="45"/>
      <c r="H162" s="45"/>
      <c r="I162" s="45"/>
      <c r="J162" s="45"/>
      <c r="K162" s="45"/>
      <c r="L162" s="45"/>
      <c r="M162" s="45"/>
      <c r="N162" s="45"/>
    </row>
    <row r="163" spans="1:14" ht="15.95" hidden="1" customHeight="1">
      <c r="A163" s="38"/>
      <c r="B163" s="43"/>
      <c r="C163" s="46"/>
      <c r="D163" s="44"/>
      <c r="E163" s="44"/>
      <c r="F163" s="44"/>
      <c r="G163" s="44"/>
      <c r="H163" s="44"/>
      <c r="I163" s="44"/>
      <c r="J163" s="44"/>
      <c r="K163" s="44"/>
      <c r="L163" s="44"/>
      <c r="M163" s="44"/>
      <c r="N163" s="44"/>
    </row>
    <row r="164" spans="1:14" ht="15.95" hidden="1" customHeight="1">
      <c r="A164" s="38"/>
      <c r="B164" s="43"/>
      <c r="C164" s="46"/>
      <c r="D164" s="45"/>
      <c r="E164" s="45"/>
      <c r="F164" s="45"/>
      <c r="G164" s="45"/>
      <c r="H164" s="45"/>
      <c r="I164" s="45"/>
      <c r="J164" s="45"/>
      <c r="K164" s="45"/>
      <c r="L164" s="45"/>
      <c r="M164" s="45"/>
      <c r="N164" s="45"/>
    </row>
    <row r="165" spans="1:14" ht="15.95" hidden="1" customHeight="1">
      <c r="A165" s="38"/>
      <c r="B165" s="43"/>
      <c r="C165" s="46"/>
      <c r="D165" s="44"/>
      <c r="E165" s="44"/>
      <c r="F165" s="44"/>
      <c r="G165" s="44"/>
      <c r="H165" s="44"/>
      <c r="I165" s="44"/>
      <c r="J165" s="44"/>
      <c r="K165" s="44"/>
      <c r="L165" s="44"/>
      <c r="M165" s="44"/>
      <c r="N165" s="44"/>
    </row>
    <row r="166" spans="1:14" ht="15.95" hidden="1" customHeight="1">
      <c r="A166" s="38"/>
      <c r="B166" s="43"/>
      <c r="C166" s="46"/>
      <c r="D166" s="45"/>
      <c r="E166" s="45"/>
      <c r="F166" s="45"/>
      <c r="G166" s="45"/>
      <c r="H166" s="45"/>
      <c r="I166" s="45"/>
      <c r="J166" s="45"/>
      <c r="K166" s="45"/>
      <c r="L166" s="45"/>
      <c r="M166" s="45"/>
      <c r="N166" s="45"/>
    </row>
    <row r="167" spans="1:14" ht="15.95" hidden="1" customHeight="1">
      <c r="A167" s="38"/>
      <c r="B167" s="43"/>
      <c r="C167" s="46"/>
      <c r="D167" s="44"/>
      <c r="E167" s="44"/>
      <c r="F167" s="44"/>
      <c r="G167" s="44"/>
      <c r="H167" s="44"/>
      <c r="I167" s="44"/>
      <c r="J167" s="44"/>
      <c r="K167" s="44"/>
      <c r="L167" s="44"/>
      <c r="M167" s="44"/>
      <c r="N167" s="44"/>
    </row>
    <row r="168" spans="1:14" ht="15.95" hidden="1" customHeight="1">
      <c r="A168" s="38"/>
      <c r="B168" s="43"/>
      <c r="C168" s="46"/>
      <c r="D168" s="45"/>
      <c r="E168" s="45"/>
      <c r="F168" s="45"/>
      <c r="G168" s="45"/>
      <c r="H168" s="45"/>
      <c r="I168" s="45"/>
      <c r="J168" s="45"/>
      <c r="K168" s="45"/>
      <c r="L168" s="45"/>
      <c r="M168" s="45"/>
      <c r="N168" s="45"/>
    </row>
    <row r="169" spans="1:14" ht="15.95" hidden="1" customHeight="1">
      <c r="A169" s="38"/>
      <c r="B169" s="43"/>
      <c r="C169" s="46"/>
      <c r="D169" s="44"/>
      <c r="E169" s="44"/>
      <c r="F169" s="44"/>
      <c r="G169" s="44"/>
      <c r="H169" s="44"/>
      <c r="I169" s="44"/>
      <c r="J169" s="44"/>
      <c r="K169" s="44"/>
      <c r="L169" s="44"/>
      <c r="M169" s="44"/>
      <c r="N169" s="44"/>
    </row>
    <row r="170" spans="1:14" ht="15.95" hidden="1" customHeight="1">
      <c r="A170" s="38"/>
      <c r="B170" s="43"/>
      <c r="C170" s="46"/>
      <c r="D170" s="45"/>
      <c r="E170" s="45"/>
      <c r="F170" s="45"/>
      <c r="G170" s="45"/>
      <c r="H170" s="45"/>
      <c r="I170" s="45"/>
      <c r="J170" s="45"/>
      <c r="K170" s="45"/>
      <c r="L170" s="45"/>
      <c r="M170" s="45"/>
      <c r="N170" s="45"/>
    </row>
    <row r="171" spans="1:14" ht="15.95" hidden="1" customHeight="1">
      <c r="A171" s="38"/>
      <c r="B171" s="43"/>
      <c r="C171" s="46"/>
      <c r="D171" s="44"/>
      <c r="E171" s="44"/>
      <c r="F171" s="44"/>
      <c r="G171" s="44"/>
      <c r="H171" s="44"/>
      <c r="I171" s="44"/>
      <c r="J171" s="44"/>
      <c r="K171" s="44"/>
      <c r="L171" s="44"/>
      <c r="M171" s="44"/>
      <c r="N171" s="44"/>
    </row>
    <row r="172" spans="1:14" ht="15.95" hidden="1" customHeight="1">
      <c r="A172" s="38"/>
      <c r="B172" s="43"/>
      <c r="C172" s="46"/>
      <c r="D172" s="45"/>
      <c r="E172" s="45"/>
      <c r="F172" s="45"/>
      <c r="G172" s="45"/>
      <c r="H172" s="45"/>
      <c r="I172" s="45"/>
      <c r="J172" s="45"/>
      <c r="K172" s="45"/>
      <c r="L172" s="45"/>
      <c r="M172" s="45"/>
      <c r="N172" s="45"/>
    </row>
    <row r="173" spans="1:14" ht="15.95" hidden="1" customHeight="1">
      <c r="A173" s="38"/>
      <c r="B173" s="43"/>
      <c r="C173" s="46"/>
      <c r="D173" s="44"/>
      <c r="E173" s="44"/>
      <c r="F173" s="44"/>
      <c r="G173" s="44"/>
      <c r="H173" s="44"/>
      <c r="I173" s="44"/>
      <c r="J173" s="44"/>
      <c r="K173" s="44"/>
      <c r="L173" s="44"/>
      <c r="M173" s="44"/>
      <c r="N173" s="44"/>
    </row>
    <row r="174" spans="1:14" ht="15.95" hidden="1" customHeight="1">
      <c r="A174" s="38"/>
      <c r="B174" s="43"/>
      <c r="C174" s="46"/>
      <c r="D174" s="45"/>
      <c r="E174" s="45"/>
      <c r="F174" s="45"/>
      <c r="G174" s="45"/>
      <c r="H174" s="45"/>
      <c r="I174" s="45"/>
      <c r="J174" s="45"/>
      <c r="K174" s="45"/>
      <c r="L174" s="45"/>
      <c r="M174" s="45"/>
      <c r="N174" s="45"/>
    </row>
    <row r="175" spans="1:14" ht="15.95" hidden="1" customHeight="1">
      <c r="A175" s="38"/>
      <c r="B175" s="43"/>
      <c r="C175" s="46"/>
      <c r="D175" s="44"/>
      <c r="E175" s="44"/>
      <c r="F175" s="44"/>
      <c r="G175" s="44"/>
      <c r="H175" s="44"/>
      <c r="I175" s="44"/>
      <c r="J175" s="44"/>
      <c r="K175" s="44"/>
      <c r="L175" s="44"/>
      <c r="M175" s="44"/>
      <c r="N175" s="44"/>
    </row>
    <row r="176" spans="1:14" ht="15.95" hidden="1" customHeight="1">
      <c r="A176" s="38"/>
      <c r="B176" s="43"/>
      <c r="C176" s="46"/>
      <c r="D176" s="45"/>
      <c r="E176" s="45"/>
      <c r="F176" s="45"/>
      <c r="G176" s="45"/>
      <c r="H176" s="45"/>
      <c r="I176" s="45"/>
      <c r="J176" s="45"/>
      <c r="K176" s="45"/>
      <c r="L176" s="45"/>
      <c r="M176" s="45"/>
      <c r="N176" s="45"/>
    </row>
    <row r="177" spans="1:14" ht="15.95" hidden="1" customHeight="1">
      <c r="A177" s="38"/>
      <c r="B177" s="43"/>
      <c r="C177" s="46"/>
      <c r="D177" s="44"/>
      <c r="E177" s="44"/>
      <c r="F177" s="44"/>
      <c r="G177" s="44"/>
      <c r="H177" s="44"/>
      <c r="I177" s="44"/>
      <c r="J177" s="44"/>
      <c r="K177" s="44"/>
      <c r="L177" s="44"/>
      <c r="M177" s="44"/>
      <c r="N177" s="44"/>
    </row>
    <row r="178" spans="1:14" ht="15.95" hidden="1" customHeight="1">
      <c r="A178" s="38"/>
      <c r="B178" s="43"/>
      <c r="C178" s="46"/>
      <c r="D178" s="45"/>
      <c r="E178" s="45"/>
      <c r="F178" s="45"/>
      <c r="G178" s="45"/>
      <c r="H178" s="45"/>
      <c r="I178" s="45"/>
      <c r="J178" s="45"/>
      <c r="K178" s="45"/>
      <c r="L178" s="45"/>
      <c r="M178" s="45"/>
      <c r="N178" s="45"/>
    </row>
    <row r="179" spans="1:14" ht="15.95" hidden="1" customHeight="1">
      <c r="A179" s="38"/>
      <c r="B179" s="43"/>
      <c r="C179" s="46"/>
      <c r="D179" s="44"/>
      <c r="E179" s="44"/>
      <c r="F179" s="44"/>
      <c r="G179" s="44"/>
      <c r="H179" s="44"/>
      <c r="I179" s="44"/>
      <c r="J179" s="44"/>
      <c r="K179" s="44"/>
      <c r="L179" s="44"/>
      <c r="M179" s="44"/>
      <c r="N179" s="44"/>
    </row>
    <row r="180" spans="1:14" ht="15.95" hidden="1" customHeight="1">
      <c r="A180" s="38"/>
      <c r="B180" s="43"/>
      <c r="C180" s="46"/>
      <c r="D180" s="45"/>
      <c r="E180" s="45"/>
      <c r="F180" s="45"/>
      <c r="G180" s="45"/>
      <c r="H180" s="45"/>
      <c r="I180" s="45"/>
      <c r="J180" s="45"/>
      <c r="K180" s="45"/>
      <c r="L180" s="45"/>
      <c r="M180" s="45"/>
      <c r="N180" s="45"/>
    </row>
    <row r="181" spans="1:14" ht="15.95" hidden="1" customHeight="1">
      <c r="A181" s="38"/>
      <c r="B181" s="43"/>
      <c r="C181" s="46"/>
      <c r="D181" s="44"/>
      <c r="E181" s="44"/>
      <c r="F181" s="44"/>
      <c r="G181" s="44"/>
      <c r="H181" s="44"/>
      <c r="I181" s="44"/>
      <c r="J181" s="44"/>
      <c r="K181" s="44"/>
      <c r="L181" s="44"/>
      <c r="M181" s="44"/>
      <c r="N181" s="44"/>
    </row>
    <row r="182" spans="1:14" ht="15.95" hidden="1" customHeight="1">
      <c r="A182" s="38"/>
      <c r="B182" s="43"/>
      <c r="C182" s="46"/>
      <c r="D182" s="45"/>
      <c r="E182" s="45"/>
      <c r="F182" s="45"/>
      <c r="G182" s="45"/>
      <c r="H182" s="45"/>
      <c r="I182" s="45"/>
      <c r="J182" s="45"/>
      <c r="K182" s="45"/>
      <c r="L182" s="45"/>
      <c r="M182" s="45"/>
      <c r="N182" s="45"/>
    </row>
    <row r="183" spans="1:14" ht="15.95" hidden="1" customHeight="1">
      <c r="A183" s="38"/>
      <c r="B183" s="43"/>
      <c r="C183" s="46"/>
      <c r="D183" s="44"/>
      <c r="E183" s="44"/>
      <c r="F183" s="44"/>
      <c r="G183" s="44"/>
      <c r="H183" s="44"/>
      <c r="I183" s="44"/>
      <c r="J183" s="44"/>
      <c r="K183" s="44"/>
      <c r="L183" s="44"/>
      <c r="M183" s="44"/>
      <c r="N183" s="44"/>
    </row>
    <row r="184" spans="1:14" ht="15.95" hidden="1" customHeight="1">
      <c r="A184" s="38"/>
      <c r="B184" s="43"/>
      <c r="C184" s="46"/>
      <c r="D184" s="45"/>
      <c r="E184" s="45"/>
      <c r="F184" s="45"/>
      <c r="G184" s="45"/>
      <c r="H184" s="45"/>
      <c r="I184" s="45"/>
      <c r="J184" s="45"/>
      <c r="K184" s="45"/>
      <c r="L184" s="45"/>
      <c r="M184" s="45"/>
      <c r="N184" s="45"/>
    </row>
    <row r="185" spans="1:14" ht="15.95" hidden="1" customHeight="1">
      <c r="A185" s="38"/>
      <c r="B185" s="43"/>
      <c r="C185" s="46"/>
      <c r="D185" s="44"/>
      <c r="E185" s="44"/>
      <c r="F185" s="44"/>
      <c r="G185" s="44"/>
      <c r="H185" s="44"/>
      <c r="I185" s="44"/>
      <c r="J185" s="44"/>
      <c r="K185" s="44"/>
      <c r="L185" s="44"/>
      <c r="M185" s="44"/>
      <c r="N185" s="44"/>
    </row>
    <row r="186" spans="1:14" ht="15" hidden="1" customHeight="1">
      <c r="A186" s="38"/>
      <c r="B186" s="40"/>
      <c r="C186" s="37"/>
      <c r="D186" s="37"/>
      <c r="E186" s="37"/>
      <c r="F186" s="37"/>
      <c r="G186" s="37"/>
      <c r="H186" s="37"/>
      <c r="I186" s="37"/>
      <c r="J186" s="37"/>
      <c r="K186" s="37"/>
      <c r="L186" s="37"/>
      <c r="M186" s="37"/>
      <c r="N186" s="37"/>
    </row>
    <row r="187" spans="1:14" ht="15" hidden="1" customHeight="1">
      <c r="A187" s="38"/>
      <c r="B187" s="40"/>
      <c r="C187" s="37"/>
      <c r="D187" s="37"/>
      <c r="E187" s="37"/>
      <c r="F187" s="37"/>
      <c r="G187" s="37"/>
      <c r="H187" s="37"/>
      <c r="I187" s="37"/>
      <c r="J187" s="37"/>
      <c r="K187" s="37"/>
      <c r="L187" s="37"/>
      <c r="M187" s="37"/>
      <c r="N187" s="37"/>
    </row>
    <row r="188" spans="1:14" ht="15" hidden="1" customHeight="1">
      <c r="A188" s="38"/>
      <c r="B188" s="40"/>
      <c r="C188" s="37"/>
      <c r="D188" s="37"/>
      <c r="E188" s="37"/>
      <c r="F188" s="37"/>
      <c r="G188" s="37"/>
      <c r="H188" s="37"/>
      <c r="I188" s="37"/>
      <c r="J188" s="37"/>
      <c r="K188" s="37"/>
      <c r="L188" s="37"/>
      <c r="M188" s="37"/>
      <c r="N188" s="37"/>
    </row>
    <row r="189" spans="1:14" ht="15" hidden="1" customHeight="1">
      <c r="A189" s="38"/>
      <c r="B189" s="40"/>
      <c r="C189" s="37"/>
      <c r="D189" s="37"/>
      <c r="E189" s="37"/>
      <c r="F189" s="37"/>
      <c r="G189" s="37"/>
      <c r="H189" s="37"/>
      <c r="I189" s="37"/>
      <c r="J189" s="37"/>
      <c r="K189" s="37"/>
      <c r="L189" s="37"/>
      <c r="M189" s="37"/>
      <c r="N189" s="37"/>
    </row>
    <row r="190" spans="1:14" ht="15" hidden="1" customHeight="1">
      <c r="A190" s="38"/>
      <c r="B190" s="40"/>
      <c r="C190" s="37"/>
      <c r="D190" s="37"/>
      <c r="E190" s="37"/>
      <c r="F190" s="37"/>
      <c r="G190" s="37"/>
      <c r="H190" s="37"/>
      <c r="I190" s="37"/>
      <c r="J190" s="37"/>
      <c r="K190" s="37"/>
      <c r="L190" s="37"/>
      <c r="M190" s="37"/>
      <c r="N190" s="37"/>
    </row>
    <row r="191" spans="1:14" ht="15" hidden="1" customHeight="1">
      <c r="A191" s="38"/>
      <c r="B191" s="40"/>
      <c r="C191" s="37"/>
      <c r="D191" s="37"/>
      <c r="E191" s="37"/>
      <c r="F191" s="37"/>
      <c r="G191" s="37"/>
      <c r="H191" s="37"/>
      <c r="I191" s="37"/>
      <c r="J191" s="37"/>
      <c r="K191" s="37"/>
      <c r="L191" s="37"/>
      <c r="M191" s="37"/>
      <c r="N191" s="37"/>
    </row>
    <row r="192" spans="1:14" ht="15" hidden="1" customHeight="1">
      <c r="A192" s="38"/>
      <c r="B192" s="40"/>
      <c r="C192" s="37"/>
      <c r="D192" s="37"/>
      <c r="E192" s="37"/>
      <c r="F192" s="37"/>
      <c r="G192" s="37"/>
      <c r="H192" s="37"/>
      <c r="I192" s="37"/>
      <c r="J192" s="37"/>
      <c r="K192" s="37"/>
      <c r="L192" s="37"/>
      <c r="M192" s="37"/>
      <c r="N192" s="37"/>
    </row>
    <row r="193" spans="1:14" ht="15" hidden="1" customHeight="1">
      <c r="A193" s="38"/>
      <c r="B193" s="40"/>
      <c r="C193" s="37"/>
      <c r="D193" s="37"/>
      <c r="E193" s="37"/>
      <c r="F193" s="37"/>
      <c r="G193" s="37"/>
      <c r="H193" s="37"/>
      <c r="I193" s="37"/>
      <c r="J193" s="37"/>
      <c r="K193" s="37"/>
      <c r="L193" s="37"/>
      <c r="M193" s="37"/>
      <c r="N193" s="37"/>
    </row>
    <row r="194" spans="1:14" ht="15" hidden="1" customHeight="1">
      <c r="A194" s="38"/>
      <c r="B194" s="40"/>
      <c r="C194" s="37"/>
      <c r="D194" s="37"/>
      <c r="E194" s="37"/>
      <c r="F194" s="37"/>
      <c r="G194" s="37"/>
      <c r="H194" s="37"/>
      <c r="I194" s="37"/>
      <c r="J194" s="37"/>
      <c r="K194" s="37"/>
      <c r="L194" s="37"/>
      <c r="M194" s="37"/>
      <c r="N194" s="37"/>
    </row>
    <row r="195" spans="1:14" ht="15" hidden="1" customHeight="1">
      <c r="A195" s="38"/>
      <c r="B195" s="40"/>
      <c r="C195" s="37"/>
      <c r="D195" s="37"/>
      <c r="E195" s="37"/>
      <c r="F195" s="37"/>
      <c r="G195" s="37"/>
      <c r="H195" s="37"/>
      <c r="I195" s="37"/>
      <c r="J195" s="37"/>
      <c r="K195" s="37"/>
      <c r="L195" s="37"/>
      <c r="M195" s="37"/>
      <c r="N195" s="37"/>
    </row>
    <row r="196" spans="1:14" ht="15" hidden="1" customHeight="1">
      <c r="A196" s="38"/>
      <c r="B196" s="40"/>
      <c r="C196" s="37"/>
      <c r="D196" s="37"/>
      <c r="E196" s="37"/>
      <c r="F196" s="37"/>
      <c r="G196" s="37"/>
      <c r="H196" s="37"/>
      <c r="I196" s="37"/>
      <c r="J196" s="37"/>
      <c r="K196" s="37"/>
      <c r="L196" s="37"/>
      <c r="M196" s="37"/>
      <c r="N196" s="37"/>
    </row>
    <row r="197" spans="1:14" ht="15" hidden="1" customHeight="1">
      <c r="A197" s="38"/>
      <c r="B197" s="40"/>
      <c r="C197" s="37"/>
      <c r="D197" s="37"/>
      <c r="E197" s="37"/>
      <c r="F197" s="37"/>
      <c r="G197" s="37"/>
      <c r="H197" s="37"/>
      <c r="I197" s="37"/>
      <c r="J197" s="37"/>
      <c r="K197" s="37"/>
      <c r="L197" s="37"/>
      <c r="M197" s="37"/>
      <c r="N197" s="37"/>
    </row>
    <row r="198" spans="1:14" ht="15" hidden="1" customHeight="1">
      <c r="A198" s="38"/>
      <c r="B198" s="40"/>
      <c r="C198" s="37"/>
      <c r="D198" s="37"/>
      <c r="E198" s="37"/>
      <c r="F198" s="37"/>
      <c r="G198" s="37"/>
      <c r="H198" s="37"/>
      <c r="I198" s="37"/>
      <c r="J198" s="37"/>
      <c r="K198" s="37"/>
      <c r="L198" s="37"/>
      <c r="M198" s="37"/>
      <c r="N198" s="37"/>
    </row>
    <row r="199" spans="1:14" ht="15" hidden="1" customHeight="1">
      <c r="A199" s="38"/>
      <c r="B199" s="40"/>
      <c r="C199" s="37"/>
      <c r="D199" s="37"/>
      <c r="E199" s="37"/>
      <c r="F199" s="37"/>
      <c r="G199" s="37"/>
      <c r="H199" s="37"/>
      <c r="I199" s="37"/>
      <c r="J199" s="37"/>
      <c r="K199" s="37"/>
      <c r="L199" s="37"/>
      <c r="M199" s="37"/>
      <c r="N199" s="37"/>
    </row>
    <row r="200" spans="1:14" ht="15" hidden="1" customHeight="1">
      <c r="A200" s="38"/>
      <c r="B200" s="40"/>
      <c r="C200" s="37"/>
      <c r="D200" s="37"/>
      <c r="E200" s="37"/>
      <c r="F200" s="37"/>
      <c r="G200" s="37"/>
      <c r="H200" s="37"/>
      <c r="I200" s="37"/>
      <c r="J200" s="37"/>
      <c r="K200" s="37"/>
      <c r="L200" s="37"/>
      <c r="M200" s="37"/>
      <c r="N200" s="37"/>
    </row>
  </sheetData>
  <mergeCells count="90">
    <mergeCell ref="C18:C19"/>
    <mergeCell ref="B8:C9"/>
    <mergeCell ref="C10:C11"/>
    <mergeCell ref="C12:C13"/>
    <mergeCell ref="C14:C15"/>
    <mergeCell ref="C16:C17"/>
    <mergeCell ref="B10:B2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N9">
    <cfRule type="top10" dxfId="3195" priority="90" rank="1"/>
  </conditionalFormatting>
  <conditionalFormatting sqref="E11:N11">
    <cfRule type="top10" dxfId="3194" priority="89" rank="1"/>
  </conditionalFormatting>
  <conditionalFormatting sqref="E13:N13">
    <cfRule type="top10" dxfId="3193" priority="88" rank="1"/>
  </conditionalFormatting>
  <conditionalFormatting sqref="E15:N15">
    <cfRule type="top10" dxfId="3192" priority="87" rank="1"/>
  </conditionalFormatting>
  <conditionalFormatting sqref="E17:N17">
    <cfRule type="top10" dxfId="3191" priority="86" rank="1"/>
  </conditionalFormatting>
  <conditionalFormatting sqref="E19:N19">
    <cfRule type="top10" dxfId="3190" priority="85" rank="1"/>
  </conditionalFormatting>
  <conditionalFormatting sqref="E21:N21">
    <cfRule type="top10" dxfId="3189" priority="84" rank="1"/>
  </conditionalFormatting>
  <conditionalFormatting sqref="E23:N23">
    <cfRule type="top10" dxfId="3188" priority="82" rank="1"/>
  </conditionalFormatting>
  <conditionalFormatting sqref="E25:N25">
    <cfRule type="top10" dxfId="3187" priority="81" rank="1"/>
  </conditionalFormatting>
  <conditionalFormatting sqref="E27:N27">
    <cfRule type="top10" dxfId="3186" priority="80" rank="1"/>
  </conditionalFormatting>
  <conditionalFormatting sqref="E29:N29">
    <cfRule type="top10" dxfId="3185" priority="79" rank="1"/>
  </conditionalFormatting>
  <conditionalFormatting sqref="E31:N31">
    <cfRule type="top10" dxfId="3184" priority="78" rank="1"/>
  </conditionalFormatting>
  <conditionalFormatting sqref="E33:N33">
    <cfRule type="top10" dxfId="3183" priority="77" rank="1"/>
  </conditionalFormatting>
  <conditionalFormatting sqref="E35:N35">
    <cfRule type="top10" dxfId="3182" priority="76" rank="1"/>
  </conditionalFormatting>
  <conditionalFormatting sqref="E37:N37">
    <cfRule type="top10" dxfId="3181" priority="75" rank="1"/>
  </conditionalFormatting>
  <conditionalFormatting sqref="E39:N39">
    <cfRule type="top10" dxfId="3180" priority="74" rank="1"/>
  </conditionalFormatting>
  <conditionalFormatting sqref="E41:N41">
    <cfRule type="top10" dxfId="3179" priority="73" rank="1"/>
  </conditionalFormatting>
  <conditionalFormatting sqref="E43:N43">
    <cfRule type="top10" dxfId="3178" priority="72" rank="1"/>
  </conditionalFormatting>
  <conditionalFormatting sqref="E45:N45">
    <cfRule type="top10" dxfId="3177" priority="71" rank="1"/>
  </conditionalFormatting>
  <conditionalFormatting sqref="E47:N47">
    <cfRule type="top10" dxfId="3176" priority="70" rank="1"/>
  </conditionalFormatting>
  <conditionalFormatting sqref="E49:N49">
    <cfRule type="top10" dxfId="3175" priority="69" rank="1"/>
  </conditionalFormatting>
  <conditionalFormatting sqref="E51:N51">
    <cfRule type="top10" dxfId="3174" priority="68" rank="1"/>
  </conditionalFormatting>
  <conditionalFormatting sqref="E53:N53">
    <cfRule type="top10" dxfId="3173" priority="67" rank="1"/>
  </conditionalFormatting>
  <conditionalFormatting sqref="E55:N55">
    <cfRule type="top10" dxfId="3172" priority="66" rank="1"/>
  </conditionalFormatting>
  <conditionalFormatting sqref="E57:N57">
    <cfRule type="top10" dxfId="3171" priority="65" rank="1"/>
  </conditionalFormatting>
  <conditionalFormatting sqref="E59:N59">
    <cfRule type="top10" dxfId="3170" priority="64" rank="1"/>
  </conditionalFormatting>
  <conditionalFormatting sqref="E61:N61">
    <cfRule type="top10" dxfId="3169" priority="63" rank="1"/>
  </conditionalFormatting>
  <conditionalFormatting sqref="E63:N63">
    <cfRule type="top10" dxfId="3168" priority="62" rank="1"/>
  </conditionalFormatting>
  <conditionalFormatting sqref="E65:N65">
    <cfRule type="top10" dxfId="3167" priority="61" rank="1"/>
  </conditionalFormatting>
  <conditionalFormatting sqref="E67:N67">
    <cfRule type="top10" dxfId="3166" priority="60" rank="1"/>
  </conditionalFormatting>
  <conditionalFormatting sqref="E69:N69">
    <cfRule type="top10" dxfId="3165" priority="59" rank="1"/>
  </conditionalFormatting>
  <conditionalFormatting sqref="E71:N71">
    <cfRule type="top10" dxfId="3164" priority="58" rank="1"/>
  </conditionalFormatting>
  <conditionalFormatting sqref="E73:N73">
    <cfRule type="top10" dxfId="3163" priority="57" rank="1"/>
  </conditionalFormatting>
  <conditionalFormatting sqref="E75:N75">
    <cfRule type="top10" dxfId="3162" priority="56" rank="1"/>
  </conditionalFormatting>
  <conditionalFormatting sqref="E77:N77">
    <cfRule type="top10" dxfId="3161" priority="55" rank="1"/>
  </conditionalFormatting>
  <conditionalFormatting sqref="E79:N79">
    <cfRule type="top10" dxfId="3160" priority="54" rank="1"/>
  </conditionalFormatting>
  <conditionalFormatting sqref="E81:N81">
    <cfRule type="top10" dxfId="3159" priority="53" rank="1"/>
  </conditionalFormatting>
  <conditionalFormatting sqref="E83:N83">
    <cfRule type="top10" dxfId="3158" priority="52" rank="1"/>
  </conditionalFormatting>
  <conditionalFormatting sqref="E85:N85">
    <cfRule type="top10" dxfId="3157" priority="51" rank="1"/>
  </conditionalFormatting>
  <conditionalFormatting sqref="E87:N87">
    <cfRule type="top10" dxfId="3156" priority="50" rank="1"/>
  </conditionalFormatting>
  <conditionalFormatting sqref="E89:N89">
    <cfRule type="top10" dxfId="3155" priority="49" rank="1"/>
  </conditionalFormatting>
  <conditionalFormatting sqref="E91:N91">
    <cfRule type="top10" dxfId="3154" priority="48" rank="1"/>
  </conditionalFormatting>
  <conditionalFormatting sqref="E93:N93">
    <cfRule type="top10" dxfId="3153" priority="47" rank="1"/>
  </conditionalFormatting>
  <conditionalFormatting sqref="E95:N95">
    <cfRule type="top10" dxfId="3152" priority="46" rank="1"/>
  </conditionalFormatting>
  <conditionalFormatting sqref="E97:N97">
    <cfRule type="top10" dxfId="3151" priority="45" rank="1"/>
  </conditionalFormatting>
  <conditionalFormatting sqref="E99:N99">
    <cfRule type="top10" dxfId="3150" priority="44" rank="1"/>
  </conditionalFormatting>
  <conditionalFormatting sqref="E101:N101">
    <cfRule type="top10" dxfId="3149" priority="43" rank="1"/>
  </conditionalFormatting>
  <conditionalFormatting sqref="E103:N103">
    <cfRule type="top10" dxfId="3148" priority="42" rank="1"/>
  </conditionalFormatting>
  <conditionalFormatting sqref="E105:N105">
    <cfRule type="top10" dxfId="3147" priority="41" rank="1"/>
  </conditionalFormatting>
  <conditionalFormatting sqref="E107:N107">
    <cfRule type="top10" dxfId="3146" priority="40" rank="1"/>
  </conditionalFormatting>
  <conditionalFormatting sqref="E109:N109">
    <cfRule type="top10" dxfId="3145" priority="39" rank="1"/>
  </conditionalFormatting>
  <conditionalFormatting sqref="E111:N111">
    <cfRule type="top10" dxfId="3144" priority="38" rank="1"/>
  </conditionalFormatting>
  <conditionalFormatting sqref="E113:N113">
    <cfRule type="top10" dxfId="3143" priority="37" rank="1"/>
  </conditionalFormatting>
  <conditionalFormatting sqref="E115:N115">
    <cfRule type="top10" dxfId="3142" priority="36" rank="1"/>
  </conditionalFormatting>
  <conditionalFormatting sqref="E117:N117">
    <cfRule type="top10" dxfId="3141" priority="35" rank="1"/>
  </conditionalFormatting>
  <conditionalFormatting sqref="E119:N119">
    <cfRule type="top10" dxfId="3140" priority="34" rank="1"/>
  </conditionalFormatting>
  <conditionalFormatting sqref="E121:N121">
    <cfRule type="top10" dxfId="3139" priority="33" rank="1"/>
  </conditionalFormatting>
  <conditionalFormatting sqref="E123:N123">
    <cfRule type="top10" dxfId="3138" priority="32" rank="1"/>
  </conditionalFormatting>
  <conditionalFormatting sqref="E125:N125">
    <cfRule type="top10" dxfId="3137" priority="31" rank="1"/>
  </conditionalFormatting>
  <conditionalFormatting sqref="E127:N127">
    <cfRule type="top10" dxfId="3136" priority="30" rank="1"/>
  </conditionalFormatting>
  <conditionalFormatting sqref="E129:N129">
    <cfRule type="top10" dxfId="3135" priority="29" rank="1"/>
  </conditionalFormatting>
  <conditionalFormatting sqref="E131:N131">
    <cfRule type="top10" dxfId="3134" priority="28" rank="1"/>
  </conditionalFormatting>
  <conditionalFormatting sqref="E133:N133">
    <cfRule type="top10" dxfId="3133" priority="27" rank="1"/>
  </conditionalFormatting>
  <conditionalFormatting sqref="E135:N135">
    <cfRule type="top10" dxfId="3132" priority="26" rank="1"/>
  </conditionalFormatting>
  <conditionalFormatting sqref="E137:N137">
    <cfRule type="top10" dxfId="3131" priority="25" rank="1"/>
  </conditionalFormatting>
  <conditionalFormatting sqref="E139:N139">
    <cfRule type="top10" dxfId="3130" priority="24" rank="1"/>
  </conditionalFormatting>
  <conditionalFormatting sqref="E141:N141">
    <cfRule type="top10" dxfId="3129" priority="23" rank="1"/>
  </conditionalFormatting>
  <conditionalFormatting sqref="E143:N143">
    <cfRule type="top10" dxfId="3128" priority="22" rank="1"/>
  </conditionalFormatting>
  <conditionalFormatting sqref="E145:N145">
    <cfRule type="top10" dxfId="3127" priority="21" rank="1"/>
  </conditionalFormatting>
  <conditionalFormatting sqref="E147:N147">
    <cfRule type="top10" dxfId="3126" priority="20" rank="1"/>
  </conditionalFormatting>
  <conditionalFormatting sqref="E149:N149">
    <cfRule type="top10" dxfId="3125" priority="19" rank="1"/>
  </conditionalFormatting>
  <conditionalFormatting sqref="E151:N151">
    <cfRule type="top10" dxfId="3124" priority="18" rank="1"/>
  </conditionalFormatting>
  <conditionalFormatting sqref="E153:N153">
    <cfRule type="top10" dxfId="3123" priority="17" rank="1"/>
  </conditionalFormatting>
  <conditionalFormatting sqref="E155:N155">
    <cfRule type="top10" dxfId="3122" priority="16" rank="1"/>
  </conditionalFormatting>
  <conditionalFormatting sqref="E157:N157">
    <cfRule type="top10" dxfId="3121" priority="15" rank="1"/>
  </conditionalFormatting>
  <conditionalFormatting sqref="E159:N159">
    <cfRule type="top10" dxfId="3120" priority="14" rank="1"/>
  </conditionalFormatting>
  <conditionalFormatting sqref="E161:N161">
    <cfRule type="top10" dxfId="3119" priority="13" rank="1"/>
  </conditionalFormatting>
  <conditionalFormatting sqref="E163:N163">
    <cfRule type="top10" dxfId="3118" priority="12" rank="1"/>
  </conditionalFormatting>
  <conditionalFormatting sqref="E165:N165">
    <cfRule type="top10" dxfId="3117" priority="11" rank="1"/>
  </conditionalFormatting>
  <conditionalFormatting sqref="E167:N167">
    <cfRule type="top10" dxfId="3116" priority="10" rank="1"/>
  </conditionalFormatting>
  <conditionalFormatting sqref="E169:N169">
    <cfRule type="top10" dxfId="3115" priority="9" rank="1"/>
  </conditionalFormatting>
  <conditionalFormatting sqref="E171:N171">
    <cfRule type="top10" dxfId="3114" priority="8" rank="1"/>
  </conditionalFormatting>
  <conditionalFormatting sqref="E173:N173">
    <cfRule type="top10" dxfId="3113" priority="7" rank="1"/>
  </conditionalFormatting>
  <conditionalFormatting sqref="E175:N175">
    <cfRule type="top10" dxfId="3112" priority="6" rank="1"/>
  </conditionalFormatting>
  <conditionalFormatting sqref="E177:N177">
    <cfRule type="top10" dxfId="3111" priority="5" rank="1"/>
  </conditionalFormatting>
  <conditionalFormatting sqref="E179:N179">
    <cfRule type="top10" dxfId="3110" priority="4" rank="1"/>
  </conditionalFormatting>
  <conditionalFormatting sqref="E181:N181">
    <cfRule type="top10" dxfId="3109" priority="3" rank="1"/>
  </conditionalFormatting>
  <conditionalFormatting sqref="E183:N183">
    <cfRule type="top10" dxfId="3108" priority="2" rank="1"/>
  </conditionalFormatting>
  <conditionalFormatting sqref="E185:N185">
    <cfRule type="top10" dxfId="3107"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7" width="8.625" style="4"/>
    <col min="8" max="16384" width="8.625" style="39"/>
  </cols>
  <sheetData>
    <row r="1" spans="1:7" ht="15" customHeight="1">
      <c r="A1" s="38"/>
      <c r="B1" s="37"/>
      <c r="C1" s="37"/>
      <c r="D1" s="37"/>
      <c r="E1" s="37"/>
      <c r="F1" s="37"/>
      <c r="G1" s="37"/>
    </row>
    <row r="2" spans="1:7" ht="15" customHeight="1">
      <c r="B2" s="4" t="s">
        <v>320</v>
      </c>
    </row>
    <row r="3" spans="1:7" ht="15" customHeight="1">
      <c r="B3" s="4"/>
    </row>
    <row r="4" spans="1:7" ht="15" customHeight="1">
      <c r="B4" s="4" t="s">
        <v>80</v>
      </c>
    </row>
    <row r="5" spans="1:7" ht="15" customHeight="1">
      <c r="B5" s="4"/>
    </row>
    <row r="6" spans="1:7" ht="2.1" customHeight="1">
      <c r="B6" s="5"/>
      <c r="C6" s="6"/>
      <c r="D6" s="7"/>
      <c r="E6" s="8"/>
      <c r="F6" s="9"/>
      <c r="G6" s="9"/>
    </row>
    <row r="7" spans="1:7" ht="117.95" customHeight="1" thickBot="1">
      <c r="A7" s="10"/>
      <c r="B7" s="11"/>
      <c r="C7" s="12" t="s">
        <v>298</v>
      </c>
      <c r="D7" s="13" t="s">
        <v>299</v>
      </c>
      <c r="E7" s="14" t="s">
        <v>143</v>
      </c>
      <c r="F7" s="14" t="s">
        <v>142</v>
      </c>
      <c r="G7" s="14" t="s">
        <v>103</v>
      </c>
    </row>
    <row r="8" spans="1:7" ht="15.95" customHeight="1" thickTop="1">
      <c r="B8" s="48" t="s">
        <v>300</v>
      </c>
      <c r="C8" s="49"/>
      <c r="D8" s="15">
        <v>16158</v>
      </c>
      <c r="E8" s="16">
        <v>5640</v>
      </c>
      <c r="F8" s="17">
        <v>9281</v>
      </c>
      <c r="G8" s="17">
        <v>1237</v>
      </c>
    </row>
    <row r="9" spans="1:7" ht="15.95" customHeight="1">
      <c r="B9" s="50"/>
      <c r="C9" s="51"/>
      <c r="D9" s="18">
        <v>1</v>
      </c>
      <c r="E9" s="32">
        <v>0.34905310063126627</v>
      </c>
      <c r="F9" s="33">
        <v>0.57439039485084786</v>
      </c>
      <c r="G9" s="33">
        <v>7.6556504517885871E-2</v>
      </c>
    </row>
    <row r="10" spans="1:7" ht="15.95" customHeight="1">
      <c r="B10" s="57" t="s">
        <v>321</v>
      </c>
      <c r="C10" s="52" t="s">
        <v>165</v>
      </c>
      <c r="D10" s="34">
        <v>229</v>
      </c>
      <c r="E10" s="35">
        <v>27</v>
      </c>
      <c r="F10" s="36">
        <v>182</v>
      </c>
      <c r="G10" s="36">
        <v>20</v>
      </c>
    </row>
    <row r="11" spans="1:7" ht="15.95" customHeight="1">
      <c r="B11" s="58"/>
      <c r="C11" s="53"/>
      <c r="D11" s="18">
        <v>1</v>
      </c>
      <c r="E11" s="19">
        <v>0.11790393013100436</v>
      </c>
      <c r="F11" s="20">
        <v>0.79475982532751088</v>
      </c>
      <c r="G11" s="20">
        <v>8.7336244541484712E-2</v>
      </c>
    </row>
    <row r="12" spans="1:7" ht="15.95" customHeight="1">
      <c r="B12" s="58"/>
      <c r="C12" s="54" t="s">
        <v>166</v>
      </c>
      <c r="D12" s="21">
        <v>140</v>
      </c>
      <c r="E12" s="22">
        <v>18</v>
      </c>
      <c r="F12" s="23">
        <v>114</v>
      </c>
      <c r="G12" s="23">
        <v>8</v>
      </c>
    </row>
    <row r="13" spans="1:7" ht="15.95" customHeight="1">
      <c r="B13" s="58"/>
      <c r="C13" s="53"/>
      <c r="D13" s="24">
        <v>1</v>
      </c>
      <c r="E13" s="19">
        <v>0.12857142857142856</v>
      </c>
      <c r="F13" s="20">
        <v>0.81428571428571428</v>
      </c>
      <c r="G13" s="20">
        <v>5.7142857142857141E-2</v>
      </c>
    </row>
    <row r="14" spans="1:7" ht="15.95" customHeight="1">
      <c r="B14" s="58"/>
      <c r="C14" s="54" t="s">
        <v>167</v>
      </c>
      <c r="D14" s="21">
        <v>287</v>
      </c>
      <c r="E14" s="22">
        <v>38</v>
      </c>
      <c r="F14" s="23">
        <v>232</v>
      </c>
      <c r="G14" s="23">
        <v>17</v>
      </c>
    </row>
    <row r="15" spans="1:7" ht="15.95" customHeight="1">
      <c r="B15" s="58"/>
      <c r="C15" s="53"/>
      <c r="D15" s="24">
        <v>1</v>
      </c>
      <c r="E15" s="19">
        <v>0.13240418118466898</v>
      </c>
      <c r="F15" s="20">
        <v>0.80836236933797911</v>
      </c>
      <c r="G15" s="20">
        <v>5.9233449477351915E-2</v>
      </c>
    </row>
    <row r="16" spans="1:7" ht="15.95" customHeight="1">
      <c r="B16" s="58"/>
      <c r="C16" s="54" t="s">
        <v>168</v>
      </c>
      <c r="D16" s="21">
        <v>660</v>
      </c>
      <c r="E16" s="22">
        <v>116</v>
      </c>
      <c r="F16" s="23">
        <v>493</v>
      </c>
      <c r="G16" s="23">
        <v>51</v>
      </c>
    </row>
    <row r="17" spans="1:7" ht="15.95" customHeight="1">
      <c r="B17" s="58"/>
      <c r="C17" s="53"/>
      <c r="D17" s="24">
        <v>1</v>
      </c>
      <c r="E17" s="19">
        <v>0.17575757575757575</v>
      </c>
      <c r="F17" s="20">
        <v>0.74696969696969695</v>
      </c>
      <c r="G17" s="20">
        <v>7.7272727272727271E-2</v>
      </c>
    </row>
    <row r="18" spans="1:7" ht="15.95" customHeight="1">
      <c r="B18" s="58"/>
      <c r="C18" s="54" t="s">
        <v>169</v>
      </c>
      <c r="D18" s="21">
        <v>631</v>
      </c>
      <c r="E18" s="22">
        <v>133</v>
      </c>
      <c r="F18" s="23">
        <v>473</v>
      </c>
      <c r="G18" s="23">
        <v>25</v>
      </c>
    </row>
    <row r="19" spans="1:7" ht="15.95" customHeight="1">
      <c r="B19" s="58"/>
      <c r="C19" s="53"/>
      <c r="D19" s="24">
        <v>1</v>
      </c>
      <c r="E19" s="19">
        <v>0.21077654516640254</v>
      </c>
      <c r="F19" s="20">
        <v>0.74960380348652933</v>
      </c>
      <c r="G19" s="20">
        <v>3.9619651347068144E-2</v>
      </c>
    </row>
    <row r="20" spans="1:7" ht="15.95" customHeight="1">
      <c r="B20" s="58"/>
      <c r="C20" s="54" t="s">
        <v>170</v>
      </c>
      <c r="D20" s="21">
        <v>4638</v>
      </c>
      <c r="E20" s="22">
        <v>1265</v>
      </c>
      <c r="F20" s="23">
        <v>3148</v>
      </c>
      <c r="G20" s="23">
        <v>225</v>
      </c>
    </row>
    <row r="21" spans="1:7" ht="15.95" customHeight="1">
      <c r="B21" s="58"/>
      <c r="C21" s="53"/>
      <c r="D21" s="24">
        <v>1</v>
      </c>
      <c r="E21" s="19">
        <v>0.27274687365243638</v>
      </c>
      <c r="F21" s="20">
        <v>0.67874083656748596</v>
      </c>
      <c r="G21" s="20">
        <v>4.8512289780077621E-2</v>
      </c>
    </row>
    <row r="22" spans="1:7" ht="15.95" customHeight="1">
      <c r="B22" s="58"/>
      <c r="C22" s="54" t="s">
        <v>171</v>
      </c>
      <c r="D22" s="21">
        <v>1276</v>
      </c>
      <c r="E22" s="22">
        <v>459</v>
      </c>
      <c r="F22" s="23">
        <v>758</v>
      </c>
      <c r="G22" s="23">
        <v>59</v>
      </c>
    </row>
    <row r="23" spans="1:7" ht="15.95" customHeight="1">
      <c r="B23" s="58"/>
      <c r="C23" s="53"/>
      <c r="D23" s="24">
        <v>1</v>
      </c>
      <c r="E23" s="19">
        <v>0.35971786833855801</v>
      </c>
      <c r="F23" s="20">
        <v>0.59404388714733547</v>
      </c>
      <c r="G23" s="20">
        <v>4.6238244514106581E-2</v>
      </c>
    </row>
    <row r="24" spans="1:7" ht="15.95" customHeight="1">
      <c r="B24" s="58"/>
      <c r="C24" s="54" t="s">
        <v>172</v>
      </c>
      <c r="D24" s="21">
        <v>1621</v>
      </c>
      <c r="E24" s="22">
        <v>658</v>
      </c>
      <c r="F24" s="23">
        <v>887</v>
      </c>
      <c r="G24" s="23">
        <v>76</v>
      </c>
    </row>
    <row r="25" spans="1:7" ht="15.95" customHeight="1">
      <c r="B25" s="58"/>
      <c r="C25" s="53"/>
      <c r="D25" s="24">
        <v>1</v>
      </c>
      <c r="E25" s="19">
        <v>0.40592227020357802</v>
      </c>
      <c r="F25" s="20">
        <v>0.54719309068476252</v>
      </c>
      <c r="G25" s="20">
        <v>4.6884639111659472E-2</v>
      </c>
    </row>
    <row r="26" spans="1:7" ht="15.95" customHeight="1">
      <c r="B26" s="58"/>
      <c r="C26" s="54" t="s">
        <v>173</v>
      </c>
      <c r="D26" s="21">
        <v>2381</v>
      </c>
      <c r="E26" s="22">
        <v>1188</v>
      </c>
      <c r="F26" s="23">
        <v>1073</v>
      </c>
      <c r="G26" s="23">
        <v>120</v>
      </c>
    </row>
    <row r="27" spans="1:7" ht="15.95" customHeight="1">
      <c r="B27" s="58"/>
      <c r="C27" s="53"/>
      <c r="D27" s="24">
        <v>1</v>
      </c>
      <c r="E27" s="19">
        <v>0.49895002099958002</v>
      </c>
      <c r="F27" s="20">
        <v>0.4506509869802604</v>
      </c>
      <c r="G27" s="20">
        <v>5.03989920201596E-2</v>
      </c>
    </row>
    <row r="28" spans="1:7" ht="15.95" customHeight="1">
      <c r="B28" s="58"/>
      <c r="C28" s="54" t="s">
        <v>174</v>
      </c>
      <c r="D28" s="21">
        <v>677</v>
      </c>
      <c r="E28" s="22">
        <v>329</v>
      </c>
      <c r="F28" s="23">
        <v>308</v>
      </c>
      <c r="G28" s="23">
        <v>40</v>
      </c>
    </row>
    <row r="29" spans="1:7" ht="15.95" customHeight="1">
      <c r="B29" s="58"/>
      <c r="C29" s="53"/>
      <c r="D29" s="24">
        <v>1</v>
      </c>
      <c r="E29" s="19">
        <v>0.4859675036927622</v>
      </c>
      <c r="F29" s="20">
        <v>0.4549483013293944</v>
      </c>
      <c r="G29" s="20">
        <v>5.9084194977843424E-2</v>
      </c>
    </row>
    <row r="30" spans="1:7" ht="15.95" customHeight="1">
      <c r="B30" s="58"/>
      <c r="C30" s="54" t="s">
        <v>175</v>
      </c>
      <c r="D30" s="21">
        <v>2234</v>
      </c>
      <c r="E30" s="22">
        <v>1209</v>
      </c>
      <c r="F30" s="23">
        <v>876</v>
      </c>
      <c r="G30" s="23">
        <v>149</v>
      </c>
    </row>
    <row r="31" spans="1:7" ht="15.95" customHeight="1">
      <c r="B31" s="58"/>
      <c r="C31" s="59"/>
      <c r="D31" s="18">
        <v>1</v>
      </c>
      <c r="E31" s="32">
        <v>0.5411817367949866</v>
      </c>
      <c r="F31" s="33">
        <v>0.39212175470008953</v>
      </c>
      <c r="G31" s="33">
        <v>6.669650850492391E-2</v>
      </c>
    </row>
    <row r="32" spans="1:7" ht="15.95" customHeight="1">
      <c r="A32" s="38"/>
      <c r="B32" s="41"/>
      <c r="C32" s="47"/>
      <c r="D32" s="42"/>
      <c r="E32" s="42"/>
      <c r="F32" s="42"/>
      <c r="G32" s="42"/>
    </row>
    <row r="33" spans="1:7" ht="15.95" hidden="1" customHeight="1">
      <c r="A33" s="38"/>
      <c r="B33" s="43"/>
      <c r="C33" s="46"/>
      <c r="D33" s="44"/>
      <c r="E33" s="44"/>
      <c r="F33" s="44"/>
      <c r="G33" s="44"/>
    </row>
    <row r="34" spans="1:7" ht="15.95" hidden="1" customHeight="1">
      <c r="A34" s="38"/>
      <c r="B34" s="43"/>
      <c r="C34" s="46"/>
      <c r="D34" s="45"/>
      <c r="E34" s="45"/>
      <c r="F34" s="45"/>
      <c r="G34" s="45"/>
    </row>
    <row r="35" spans="1:7" ht="15.95" hidden="1" customHeight="1">
      <c r="A35" s="38"/>
      <c r="B35" s="43"/>
      <c r="C35" s="46"/>
      <c r="D35" s="44"/>
      <c r="E35" s="44"/>
      <c r="F35" s="44"/>
      <c r="G35" s="44"/>
    </row>
    <row r="36" spans="1:7" ht="15.95" hidden="1" customHeight="1">
      <c r="A36" s="38"/>
      <c r="B36" s="43"/>
      <c r="C36" s="46"/>
      <c r="D36" s="45"/>
      <c r="E36" s="45"/>
      <c r="F36" s="45"/>
      <c r="G36" s="45"/>
    </row>
    <row r="37" spans="1:7" ht="15.95" hidden="1" customHeight="1">
      <c r="A37" s="38"/>
      <c r="B37" s="43"/>
      <c r="C37" s="46"/>
      <c r="D37" s="44"/>
      <c r="E37" s="44"/>
      <c r="F37" s="44"/>
      <c r="G37" s="44"/>
    </row>
    <row r="38" spans="1:7" ht="15.95" hidden="1" customHeight="1">
      <c r="A38" s="38"/>
      <c r="B38" s="43"/>
      <c r="C38" s="46"/>
      <c r="D38" s="45"/>
      <c r="E38" s="45"/>
      <c r="F38" s="45"/>
      <c r="G38" s="45"/>
    </row>
    <row r="39" spans="1:7" ht="15.95" hidden="1" customHeight="1">
      <c r="A39" s="38"/>
      <c r="B39" s="43"/>
      <c r="C39" s="46"/>
      <c r="D39" s="44"/>
      <c r="E39" s="44"/>
      <c r="F39" s="44"/>
      <c r="G39" s="44"/>
    </row>
    <row r="40" spans="1:7" ht="15.95" hidden="1" customHeight="1">
      <c r="A40" s="38"/>
      <c r="B40" s="43"/>
      <c r="C40" s="46"/>
      <c r="D40" s="45"/>
      <c r="E40" s="45"/>
      <c r="F40" s="45"/>
      <c r="G40" s="45"/>
    </row>
    <row r="41" spans="1:7" ht="15.95" hidden="1" customHeight="1">
      <c r="A41" s="38"/>
      <c r="B41" s="43"/>
      <c r="C41" s="46"/>
      <c r="D41" s="44"/>
      <c r="E41" s="44"/>
      <c r="F41" s="44"/>
      <c r="G41" s="44"/>
    </row>
    <row r="42" spans="1:7" ht="15.95" hidden="1" customHeight="1">
      <c r="A42" s="38"/>
      <c r="B42" s="43"/>
      <c r="C42" s="46"/>
      <c r="D42" s="45"/>
      <c r="E42" s="45"/>
      <c r="F42" s="45"/>
      <c r="G42" s="45"/>
    </row>
    <row r="43" spans="1:7" ht="15.95" hidden="1" customHeight="1">
      <c r="A43" s="38"/>
      <c r="B43" s="43"/>
      <c r="C43" s="46"/>
      <c r="D43" s="44"/>
      <c r="E43" s="44"/>
      <c r="F43" s="44"/>
      <c r="G43" s="44"/>
    </row>
    <row r="44" spans="1:7" ht="15.95" hidden="1" customHeight="1">
      <c r="A44" s="38"/>
      <c r="B44" s="43"/>
      <c r="C44" s="46"/>
      <c r="D44" s="45"/>
      <c r="E44" s="45"/>
      <c r="F44" s="45"/>
      <c r="G44" s="45"/>
    </row>
    <row r="45" spans="1:7" ht="15.95" hidden="1" customHeight="1">
      <c r="A45" s="38"/>
      <c r="B45" s="43"/>
      <c r="C45" s="46"/>
      <c r="D45" s="44"/>
      <c r="E45" s="44"/>
      <c r="F45" s="44"/>
      <c r="G45" s="44"/>
    </row>
    <row r="46" spans="1:7" ht="15.95" hidden="1" customHeight="1">
      <c r="A46" s="38"/>
      <c r="B46" s="43"/>
      <c r="C46" s="46"/>
      <c r="D46" s="45"/>
      <c r="E46" s="45"/>
      <c r="F46" s="45"/>
      <c r="G46" s="45"/>
    </row>
    <row r="47" spans="1:7" ht="15.95" hidden="1" customHeight="1">
      <c r="A47" s="38"/>
      <c r="B47" s="43"/>
      <c r="C47" s="46"/>
      <c r="D47" s="44"/>
      <c r="E47" s="44"/>
      <c r="F47" s="44"/>
      <c r="G47" s="44"/>
    </row>
    <row r="48" spans="1:7" ht="15.95" hidden="1" customHeight="1">
      <c r="A48" s="38"/>
      <c r="B48" s="43"/>
      <c r="C48" s="46"/>
      <c r="D48" s="45"/>
      <c r="E48" s="45"/>
      <c r="F48" s="45"/>
      <c r="G48" s="45"/>
    </row>
    <row r="49" spans="1:7" ht="15.95" hidden="1" customHeight="1">
      <c r="A49" s="38"/>
      <c r="B49" s="43"/>
      <c r="C49" s="46"/>
      <c r="D49" s="44"/>
      <c r="E49" s="44"/>
      <c r="F49" s="44"/>
      <c r="G49" s="44"/>
    </row>
    <row r="50" spans="1:7" ht="15.95" hidden="1" customHeight="1">
      <c r="A50" s="38"/>
      <c r="B50" s="43"/>
      <c r="C50" s="46"/>
      <c r="D50" s="45"/>
      <c r="E50" s="45"/>
      <c r="F50" s="45"/>
      <c r="G50" s="45"/>
    </row>
    <row r="51" spans="1:7" ht="15.95" hidden="1" customHeight="1">
      <c r="A51" s="38"/>
      <c r="B51" s="43"/>
      <c r="C51" s="46"/>
      <c r="D51" s="44"/>
      <c r="E51" s="44"/>
      <c r="F51" s="44"/>
      <c r="G51" s="44"/>
    </row>
    <row r="52" spans="1:7" ht="15.95" hidden="1" customHeight="1">
      <c r="A52" s="38"/>
      <c r="B52" s="43"/>
      <c r="C52" s="46"/>
      <c r="D52" s="45"/>
      <c r="E52" s="45"/>
      <c r="F52" s="45"/>
      <c r="G52" s="45"/>
    </row>
    <row r="53" spans="1:7" ht="15.95" hidden="1" customHeight="1">
      <c r="A53" s="38"/>
      <c r="B53" s="43"/>
      <c r="C53" s="46"/>
      <c r="D53" s="44"/>
      <c r="E53" s="44"/>
      <c r="F53" s="44"/>
      <c r="G53" s="44"/>
    </row>
    <row r="54" spans="1:7" ht="15.95" hidden="1" customHeight="1">
      <c r="A54" s="38"/>
      <c r="B54" s="43"/>
      <c r="C54" s="46"/>
      <c r="D54" s="45"/>
      <c r="E54" s="45"/>
      <c r="F54" s="45"/>
      <c r="G54" s="45"/>
    </row>
    <row r="55" spans="1:7" ht="15.95" hidden="1" customHeight="1">
      <c r="A55" s="38"/>
      <c r="B55" s="43"/>
      <c r="C55" s="46"/>
      <c r="D55" s="44"/>
      <c r="E55" s="44"/>
      <c r="F55" s="44"/>
      <c r="G55" s="44"/>
    </row>
    <row r="56" spans="1:7" ht="15.95" hidden="1" customHeight="1">
      <c r="A56" s="38"/>
      <c r="B56" s="43"/>
      <c r="C56" s="46"/>
      <c r="D56" s="45"/>
      <c r="E56" s="45"/>
      <c r="F56" s="45"/>
      <c r="G56" s="45"/>
    </row>
    <row r="57" spans="1:7" ht="15.95" hidden="1" customHeight="1">
      <c r="A57" s="38"/>
      <c r="B57" s="43"/>
      <c r="C57" s="46"/>
      <c r="D57" s="44"/>
      <c r="E57" s="44"/>
      <c r="F57" s="44"/>
      <c r="G57" s="44"/>
    </row>
    <row r="58" spans="1:7" ht="15.95" hidden="1" customHeight="1">
      <c r="A58" s="38"/>
      <c r="B58" s="43"/>
      <c r="C58" s="46"/>
      <c r="D58" s="45"/>
      <c r="E58" s="45"/>
      <c r="F58" s="45"/>
      <c r="G58" s="45"/>
    </row>
    <row r="59" spans="1:7" ht="15.95" hidden="1" customHeight="1">
      <c r="A59" s="38"/>
      <c r="B59" s="43"/>
      <c r="C59" s="46"/>
      <c r="D59" s="44"/>
      <c r="E59" s="44"/>
      <c r="F59" s="44"/>
      <c r="G59" s="44"/>
    </row>
    <row r="60" spans="1:7" ht="15.95" hidden="1" customHeight="1">
      <c r="A60" s="38"/>
      <c r="B60" s="43"/>
      <c r="C60" s="46"/>
      <c r="D60" s="45"/>
      <c r="E60" s="45"/>
      <c r="F60" s="45"/>
      <c r="G60" s="45"/>
    </row>
    <row r="61" spans="1:7" ht="15.95" hidden="1" customHeight="1">
      <c r="A61" s="38"/>
      <c r="B61" s="43"/>
      <c r="C61" s="46"/>
      <c r="D61" s="44"/>
      <c r="E61" s="44"/>
      <c r="F61" s="44"/>
      <c r="G61" s="44"/>
    </row>
    <row r="62" spans="1:7" ht="15.95" hidden="1" customHeight="1">
      <c r="A62" s="38"/>
      <c r="B62" s="43"/>
      <c r="C62" s="46"/>
      <c r="D62" s="45"/>
      <c r="E62" s="45"/>
      <c r="F62" s="45"/>
      <c r="G62" s="45"/>
    </row>
    <row r="63" spans="1:7" ht="15.95" hidden="1" customHeight="1">
      <c r="A63" s="38"/>
      <c r="B63" s="43"/>
      <c r="C63" s="46"/>
      <c r="D63" s="44"/>
      <c r="E63" s="44"/>
      <c r="F63" s="44"/>
      <c r="G63" s="44"/>
    </row>
    <row r="64" spans="1:7" ht="15.95" hidden="1" customHeight="1">
      <c r="A64" s="38"/>
      <c r="B64" s="43"/>
      <c r="C64" s="46"/>
      <c r="D64" s="45"/>
      <c r="E64" s="45"/>
      <c r="F64" s="45"/>
      <c r="G64" s="45"/>
    </row>
    <row r="65" spans="1:7" ht="15.95" hidden="1" customHeight="1">
      <c r="A65" s="38"/>
      <c r="B65" s="43"/>
      <c r="C65" s="46"/>
      <c r="D65" s="44"/>
      <c r="E65" s="44"/>
      <c r="F65" s="44"/>
      <c r="G65" s="44"/>
    </row>
    <row r="66" spans="1:7" ht="15.95" hidden="1" customHeight="1">
      <c r="A66" s="38"/>
      <c r="B66" s="43"/>
      <c r="C66" s="46"/>
      <c r="D66" s="45"/>
      <c r="E66" s="45"/>
      <c r="F66" s="45"/>
      <c r="G66" s="45"/>
    </row>
    <row r="67" spans="1:7" ht="15.95" hidden="1" customHeight="1">
      <c r="A67" s="38"/>
      <c r="B67" s="43"/>
      <c r="C67" s="46"/>
      <c r="D67" s="44"/>
      <c r="E67" s="44"/>
      <c r="F67" s="44"/>
      <c r="G67" s="44"/>
    </row>
    <row r="68" spans="1:7" ht="15.95" hidden="1" customHeight="1">
      <c r="A68" s="38"/>
      <c r="B68" s="43"/>
      <c r="C68" s="46"/>
      <c r="D68" s="45"/>
      <c r="E68" s="45"/>
      <c r="F68" s="45"/>
      <c r="G68" s="45"/>
    </row>
    <row r="69" spans="1:7" ht="15.95" hidden="1" customHeight="1">
      <c r="A69" s="38"/>
      <c r="B69" s="43"/>
      <c r="C69" s="46"/>
      <c r="D69" s="44"/>
      <c r="E69" s="44"/>
      <c r="F69" s="44"/>
      <c r="G69" s="44"/>
    </row>
    <row r="70" spans="1:7" ht="15.95" hidden="1" customHeight="1">
      <c r="A70" s="38"/>
      <c r="B70" s="43"/>
      <c r="C70" s="46"/>
      <c r="D70" s="45"/>
      <c r="E70" s="45"/>
      <c r="F70" s="45"/>
      <c r="G70" s="45"/>
    </row>
    <row r="71" spans="1:7" ht="15.95" hidden="1" customHeight="1">
      <c r="A71" s="38"/>
      <c r="B71" s="43"/>
      <c r="C71" s="46"/>
      <c r="D71" s="44"/>
      <c r="E71" s="44"/>
      <c r="F71" s="44"/>
      <c r="G71" s="44"/>
    </row>
    <row r="72" spans="1:7" ht="15.95" hidden="1" customHeight="1">
      <c r="A72" s="38"/>
      <c r="B72" s="43"/>
      <c r="C72" s="46"/>
      <c r="D72" s="45"/>
      <c r="E72" s="45"/>
      <c r="F72" s="45"/>
      <c r="G72" s="45"/>
    </row>
    <row r="73" spans="1:7" ht="15.95" hidden="1" customHeight="1">
      <c r="A73" s="38"/>
      <c r="B73" s="43"/>
      <c r="C73" s="46"/>
      <c r="D73" s="44"/>
      <c r="E73" s="44"/>
      <c r="F73" s="44"/>
      <c r="G73" s="44"/>
    </row>
    <row r="74" spans="1:7" ht="15.95" hidden="1" customHeight="1">
      <c r="A74" s="38"/>
      <c r="B74" s="43"/>
      <c r="C74" s="46"/>
      <c r="D74" s="45"/>
      <c r="E74" s="45"/>
      <c r="F74" s="45"/>
      <c r="G74" s="45"/>
    </row>
    <row r="75" spans="1:7" ht="15.95" hidden="1" customHeight="1">
      <c r="A75" s="38"/>
      <c r="B75" s="43"/>
      <c r="C75" s="46"/>
      <c r="D75" s="44"/>
      <c r="E75" s="44"/>
      <c r="F75" s="44"/>
      <c r="G75" s="44"/>
    </row>
    <row r="76" spans="1:7" ht="15.95" hidden="1" customHeight="1">
      <c r="A76" s="38"/>
      <c r="B76" s="43"/>
      <c r="C76" s="46"/>
      <c r="D76" s="45"/>
      <c r="E76" s="45"/>
      <c r="F76" s="45"/>
      <c r="G76" s="45"/>
    </row>
    <row r="77" spans="1:7" ht="15.95" hidden="1" customHeight="1">
      <c r="A77" s="38"/>
      <c r="B77" s="43"/>
      <c r="C77" s="46"/>
      <c r="D77" s="44"/>
      <c r="E77" s="44"/>
      <c r="F77" s="44"/>
      <c r="G77" s="44"/>
    </row>
    <row r="78" spans="1:7" ht="15.95" hidden="1" customHeight="1">
      <c r="A78" s="38"/>
      <c r="B78" s="43"/>
      <c r="C78" s="46"/>
      <c r="D78" s="45"/>
      <c r="E78" s="45"/>
      <c r="F78" s="45"/>
      <c r="G78" s="45"/>
    </row>
    <row r="79" spans="1:7" ht="15.95" hidden="1" customHeight="1">
      <c r="A79" s="38"/>
      <c r="B79" s="43"/>
      <c r="C79" s="46"/>
      <c r="D79" s="44"/>
      <c r="E79" s="44"/>
      <c r="F79" s="44"/>
      <c r="G79" s="44"/>
    </row>
    <row r="80" spans="1:7" ht="15.95" hidden="1" customHeight="1">
      <c r="A80" s="38"/>
      <c r="B80" s="43"/>
      <c r="C80" s="46"/>
      <c r="D80" s="45"/>
      <c r="E80" s="45"/>
      <c r="F80" s="45"/>
      <c r="G80" s="45"/>
    </row>
    <row r="81" spans="1:7" ht="15.95" hidden="1" customHeight="1">
      <c r="A81" s="38"/>
      <c r="B81" s="43"/>
      <c r="C81" s="46"/>
      <c r="D81" s="44"/>
      <c r="E81" s="44"/>
      <c r="F81" s="44"/>
      <c r="G81" s="44"/>
    </row>
    <row r="82" spans="1:7" ht="15.95" hidden="1" customHeight="1">
      <c r="A82" s="38"/>
      <c r="B82" s="43"/>
      <c r="C82" s="46"/>
      <c r="D82" s="45"/>
      <c r="E82" s="45"/>
      <c r="F82" s="45"/>
      <c r="G82" s="45"/>
    </row>
    <row r="83" spans="1:7" ht="15.95" hidden="1" customHeight="1">
      <c r="A83" s="38"/>
      <c r="B83" s="43"/>
      <c r="C83" s="46"/>
      <c r="D83" s="44"/>
      <c r="E83" s="44"/>
      <c r="F83" s="44"/>
      <c r="G83" s="44"/>
    </row>
    <row r="84" spans="1:7" ht="15.95" hidden="1" customHeight="1">
      <c r="A84" s="38"/>
      <c r="B84" s="43"/>
      <c r="C84" s="46"/>
      <c r="D84" s="45"/>
      <c r="E84" s="45"/>
      <c r="F84" s="45"/>
      <c r="G84" s="45"/>
    </row>
    <row r="85" spans="1:7" ht="15.95" hidden="1" customHeight="1">
      <c r="A85" s="38"/>
      <c r="B85" s="43"/>
      <c r="C85" s="46"/>
      <c r="D85" s="44"/>
      <c r="E85" s="44"/>
      <c r="F85" s="44"/>
      <c r="G85" s="44"/>
    </row>
    <row r="86" spans="1:7" ht="15.95" hidden="1" customHeight="1">
      <c r="A86" s="38"/>
      <c r="B86" s="43"/>
      <c r="C86" s="46"/>
      <c r="D86" s="45"/>
      <c r="E86" s="45"/>
      <c r="F86" s="45"/>
      <c r="G86" s="45"/>
    </row>
    <row r="87" spans="1:7" ht="15.95" hidden="1" customHeight="1">
      <c r="A87" s="38"/>
      <c r="B87" s="43"/>
      <c r="C87" s="46"/>
      <c r="D87" s="44"/>
      <c r="E87" s="44"/>
      <c r="F87" s="44"/>
      <c r="G87" s="44"/>
    </row>
    <row r="88" spans="1:7" ht="15.95" hidden="1" customHeight="1">
      <c r="A88" s="38"/>
      <c r="B88" s="43"/>
      <c r="C88" s="46"/>
      <c r="D88" s="45"/>
      <c r="E88" s="45"/>
      <c r="F88" s="45"/>
      <c r="G88" s="45"/>
    </row>
    <row r="89" spans="1:7" ht="15.95" hidden="1" customHeight="1">
      <c r="A89" s="38"/>
      <c r="B89" s="43"/>
      <c r="C89" s="46"/>
      <c r="D89" s="44"/>
      <c r="E89" s="44"/>
      <c r="F89" s="44"/>
      <c r="G89" s="44"/>
    </row>
    <row r="90" spans="1:7" ht="15.95" hidden="1" customHeight="1">
      <c r="A90" s="38"/>
      <c r="B90" s="43"/>
      <c r="C90" s="46"/>
      <c r="D90" s="45"/>
      <c r="E90" s="45"/>
      <c r="F90" s="45"/>
      <c r="G90" s="45"/>
    </row>
    <row r="91" spans="1:7" ht="15.95" hidden="1" customHeight="1">
      <c r="A91" s="38"/>
      <c r="B91" s="43"/>
      <c r="C91" s="46"/>
      <c r="D91" s="44"/>
      <c r="E91" s="44"/>
      <c r="F91" s="44"/>
      <c r="G91" s="44"/>
    </row>
    <row r="92" spans="1:7" ht="15.95" hidden="1" customHeight="1">
      <c r="A92" s="38"/>
      <c r="B92" s="43"/>
      <c r="C92" s="46"/>
      <c r="D92" s="45"/>
      <c r="E92" s="45"/>
      <c r="F92" s="45"/>
      <c r="G92" s="45"/>
    </row>
    <row r="93" spans="1:7" ht="15.95" hidden="1" customHeight="1">
      <c r="A93" s="38"/>
      <c r="B93" s="43"/>
      <c r="C93" s="46"/>
      <c r="D93" s="44"/>
      <c r="E93" s="44"/>
      <c r="F93" s="44"/>
      <c r="G93" s="44"/>
    </row>
    <row r="94" spans="1:7" ht="15.95" hidden="1" customHeight="1">
      <c r="A94" s="38"/>
      <c r="B94" s="43"/>
      <c r="C94" s="46"/>
      <c r="D94" s="45"/>
      <c r="E94" s="45"/>
      <c r="F94" s="45"/>
      <c r="G94" s="45"/>
    </row>
    <row r="95" spans="1:7" ht="15.95" hidden="1" customHeight="1">
      <c r="A95" s="38"/>
      <c r="B95" s="43"/>
      <c r="C95" s="46"/>
      <c r="D95" s="44"/>
      <c r="E95" s="44"/>
      <c r="F95" s="44"/>
      <c r="G95" s="44"/>
    </row>
    <row r="96" spans="1:7" ht="15.95" hidden="1" customHeight="1">
      <c r="A96" s="38"/>
      <c r="B96" s="43"/>
      <c r="C96" s="46"/>
      <c r="D96" s="45"/>
      <c r="E96" s="45"/>
      <c r="F96" s="45"/>
      <c r="G96" s="45"/>
    </row>
    <row r="97" spans="1:7" ht="15.95" hidden="1" customHeight="1">
      <c r="A97" s="38"/>
      <c r="B97" s="43"/>
      <c r="C97" s="46"/>
      <c r="D97" s="44"/>
      <c r="E97" s="44"/>
      <c r="F97" s="44"/>
      <c r="G97" s="44"/>
    </row>
    <row r="98" spans="1:7" ht="15.95" hidden="1" customHeight="1">
      <c r="A98" s="38"/>
      <c r="B98" s="43"/>
      <c r="C98" s="46"/>
      <c r="D98" s="45"/>
      <c r="E98" s="45"/>
      <c r="F98" s="45"/>
      <c r="G98" s="45"/>
    </row>
    <row r="99" spans="1:7" ht="15.95" hidden="1" customHeight="1">
      <c r="A99" s="38"/>
      <c r="B99" s="43"/>
      <c r="C99" s="46"/>
      <c r="D99" s="44"/>
      <c r="E99" s="44"/>
      <c r="F99" s="44"/>
      <c r="G99" s="44"/>
    </row>
    <row r="100" spans="1:7" ht="15.95" hidden="1" customHeight="1">
      <c r="A100" s="38"/>
      <c r="B100" s="43"/>
      <c r="C100" s="46"/>
      <c r="D100" s="45"/>
      <c r="E100" s="45"/>
      <c r="F100" s="45"/>
      <c r="G100" s="45"/>
    </row>
    <row r="101" spans="1:7" ht="15.95" hidden="1" customHeight="1">
      <c r="A101" s="38"/>
      <c r="B101" s="43"/>
      <c r="C101" s="46"/>
      <c r="D101" s="44"/>
      <c r="E101" s="44"/>
      <c r="F101" s="44"/>
      <c r="G101" s="44"/>
    </row>
    <row r="102" spans="1:7" ht="15.95" hidden="1" customHeight="1">
      <c r="A102" s="38"/>
      <c r="B102" s="43"/>
      <c r="C102" s="46"/>
      <c r="D102" s="45"/>
      <c r="E102" s="45"/>
      <c r="F102" s="45"/>
      <c r="G102" s="45"/>
    </row>
    <row r="103" spans="1:7" ht="15.95" hidden="1" customHeight="1">
      <c r="A103" s="38"/>
      <c r="B103" s="43"/>
      <c r="C103" s="46"/>
      <c r="D103" s="44"/>
      <c r="E103" s="44"/>
      <c r="F103" s="44"/>
      <c r="G103" s="44"/>
    </row>
    <row r="104" spans="1:7" ht="15.95" hidden="1" customHeight="1">
      <c r="A104" s="38"/>
      <c r="B104" s="43"/>
      <c r="C104" s="46"/>
      <c r="D104" s="45"/>
      <c r="E104" s="45"/>
      <c r="F104" s="45"/>
      <c r="G104" s="45"/>
    </row>
    <row r="105" spans="1:7" ht="15.95" hidden="1" customHeight="1">
      <c r="A105" s="38"/>
      <c r="B105" s="43"/>
      <c r="C105" s="46"/>
      <c r="D105" s="44"/>
      <c r="E105" s="44"/>
      <c r="F105" s="44"/>
      <c r="G105" s="44"/>
    </row>
    <row r="106" spans="1:7" ht="15.95" hidden="1" customHeight="1">
      <c r="A106" s="38"/>
      <c r="B106" s="43"/>
      <c r="C106" s="46"/>
      <c r="D106" s="45"/>
      <c r="E106" s="45"/>
      <c r="F106" s="45"/>
      <c r="G106" s="45"/>
    </row>
    <row r="107" spans="1:7" ht="15.95" hidden="1" customHeight="1">
      <c r="A107" s="38"/>
      <c r="B107" s="43"/>
      <c r="C107" s="46"/>
      <c r="D107" s="44"/>
      <c r="E107" s="44"/>
      <c r="F107" s="44"/>
      <c r="G107" s="44"/>
    </row>
    <row r="108" spans="1:7" ht="15.95" hidden="1" customHeight="1">
      <c r="A108" s="38"/>
      <c r="B108" s="43"/>
      <c r="C108" s="46"/>
      <c r="D108" s="45"/>
      <c r="E108" s="45"/>
      <c r="F108" s="45"/>
      <c r="G108" s="45"/>
    </row>
    <row r="109" spans="1:7" ht="15.95" hidden="1" customHeight="1">
      <c r="A109" s="38"/>
      <c r="B109" s="43"/>
      <c r="C109" s="46"/>
      <c r="D109" s="44"/>
      <c r="E109" s="44"/>
      <c r="F109" s="44"/>
      <c r="G109" s="44"/>
    </row>
    <row r="110" spans="1:7" ht="15.95" hidden="1" customHeight="1">
      <c r="A110" s="38"/>
      <c r="B110" s="43"/>
      <c r="C110" s="46"/>
      <c r="D110" s="45"/>
      <c r="E110" s="45"/>
      <c r="F110" s="45"/>
      <c r="G110" s="45"/>
    </row>
    <row r="111" spans="1:7" ht="15.95" hidden="1" customHeight="1">
      <c r="A111" s="38"/>
      <c r="B111" s="43"/>
      <c r="C111" s="46"/>
      <c r="D111" s="44"/>
      <c r="E111" s="44"/>
      <c r="F111" s="44"/>
      <c r="G111" s="44"/>
    </row>
    <row r="112" spans="1:7" ht="15.95" hidden="1" customHeight="1">
      <c r="A112" s="38"/>
      <c r="B112" s="43"/>
      <c r="C112" s="46"/>
      <c r="D112" s="45"/>
      <c r="E112" s="45"/>
      <c r="F112" s="45"/>
      <c r="G112" s="45"/>
    </row>
    <row r="113" spans="1:7" ht="15.95" hidden="1" customHeight="1">
      <c r="A113" s="38"/>
      <c r="B113" s="43"/>
      <c r="C113" s="46"/>
      <c r="D113" s="44"/>
      <c r="E113" s="44"/>
      <c r="F113" s="44"/>
      <c r="G113" s="44"/>
    </row>
    <row r="114" spans="1:7" ht="15.95" hidden="1" customHeight="1">
      <c r="A114" s="38"/>
      <c r="B114" s="43"/>
      <c r="C114" s="46"/>
      <c r="D114" s="45"/>
      <c r="E114" s="45"/>
      <c r="F114" s="45"/>
      <c r="G114" s="45"/>
    </row>
    <row r="115" spans="1:7" ht="15.95" hidden="1" customHeight="1">
      <c r="A115" s="38"/>
      <c r="B115" s="43"/>
      <c r="C115" s="46"/>
      <c r="D115" s="44"/>
      <c r="E115" s="44"/>
      <c r="F115" s="44"/>
      <c r="G115" s="44"/>
    </row>
    <row r="116" spans="1:7" ht="15.95" hidden="1" customHeight="1">
      <c r="A116" s="38"/>
      <c r="B116" s="43"/>
      <c r="C116" s="46"/>
      <c r="D116" s="45"/>
      <c r="E116" s="45"/>
      <c r="F116" s="45"/>
      <c r="G116" s="45"/>
    </row>
    <row r="117" spans="1:7" ht="15.95" hidden="1" customHeight="1">
      <c r="A117" s="38"/>
      <c r="B117" s="43"/>
      <c r="C117" s="46"/>
      <c r="D117" s="44"/>
      <c r="E117" s="44"/>
      <c r="F117" s="44"/>
      <c r="G117" s="44"/>
    </row>
    <row r="118" spans="1:7" ht="15.95" hidden="1" customHeight="1">
      <c r="A118" s="38"/>
      <c r="B118" s="43"/>
      <c r="C118" s="46"/>
      <c r="D118" s="45"/>
      <c r="E118" s="45"/>
      <c r="F118" s="45"/>
      <c r="G118" s="45"/>
    </row>
    <row r="119" spans="1:7" ht="15.95" hidden="1" customHeight="1">
      <c r="A119" s="38"/>
      <c r="B119" s="43"/>
      <c r="C119" s="46"/>
      <c r="D119" s="44"/>
      <c r="E119" s="44"/>
      <c r="F119" s="44"/>
      <c r="G119" s="44"/>
    </row>
    <row r="120" spans="1:7" ht="15.95" hidden="1" customHeight="1">
      <c r="A120" s="38"/>
      <c r="B120" s="43"/>
      <c r="C120" s="46"/>
      <c r="D120" s="45"/>
      <c r="E120" s="45"/>
      <c r="F120" s="45"/>
      <c r="G120" s="45"/>
    </row>
    <row r="121" spans="1:7" ht="15.95" hidden="1" customHeight="1">
      <c r="A121" s="38"/>
      <c r="B121" s="43"/>
      <c r="C121" s="46"/>
      <c r="D121" s="44"/>
      <c r="E121" s="44"/>
      <c r="F121" s="44"/>
      <c r="G121" s="44"/>
    </row>
    <row r="122" spans="1:7" ht="15.95" hidden="1" customHeight="1">
      <c r="A122" s="38"/>
      <c r="B122" s="43"/>
      <c r="C122" s="46"/>
      <c r="D122" s="45"/>
      <c r="E122" s="45"/>
      <c r="F122" s="45"/>
      <c r="G122" s="45"/>
    </row>
    <row r="123" spans="1:7" ht="15.95" hidden="1" customHeight="1">
      <c r="A123" s="38"/>
      <c r="B123" s="43"/>
      <c r="C123" s="46"/>
      <c r="D123" s="44"/>
      <c r="E123" s="44"/>
      <c r="F123" s="44"/>
      <c r="G123" s="44"/>
    </row>
    <row r="124" spans="1:7" ht="15.95" hidden="1" customHeight="1">
      <c r="A124" s="38"/>
      <c r="B124" s="43"/>
      <c r="C124" s="46"/>
      <c r="D124" s="45"/>
      <c r="E124" s="45"/>
      <c r="F124" s="45"/>
      <c r="G124" s="45"/>
    </row>
    <row r="125" spans="1:7" ht="15.95" hidden="1" customHeight="1">
      <c r="A125" s="38"/>
      <c r="B125" s="43"/>
      <c r="C125" s="46"/>
      <c r="D125" s="44"/>
      <c r="E125" s="44"/>
      <c r="F125" s="44"/>
      <c r="G125" s="44"/>
    </row>
    <row r="126" spans="1:7" ht="15.95" hidden="1" customHeight="1">
      <c r="A126" s="38"/>
      <c r="B126" s="43"/>
      <c r="C126" s="46"/>
      <c r="D126" s="45"/>
      <c r="E126" s="45"/>
      <c r="F126" s="45"/>
      <c r="G126" s="45"/>
    </row>
    <row r="127" spans="1:7" ht="15.95" hidden="1" customHeight="1">
      <c r="A127" s="38"/>
      <c r="B127" s="43"/>
      <c r="C127" s="46"/>
      <c r="D127" s="44"/>
      <c r="E127" s="44"/>
      <c r="F127" s="44"/>
      <c r="G127" s="44"/>
    </row>
    <row r="128" spans="1:7" ht="15.95" hidden="1" customHeight="1">
      <c r="A128" s="38"/>
      <c r="B128" s="43"/>
      <c r="C128" s="46"/>
      <c r="D128" s="45"/>
      <c r="E128" s="45"/>
      <c r="F128" s="45"/>
      <c r="G128" s="45"/>
    </row>
    <row r="129" spans="1:7" ht="15.95" hidden="1" customHeight="1">
      <c r="A129" s="38"/>
      <c r="B129" s="43"/>
      <c r="C129" s="46"/>
      <c r="D129" s="44"/>
      <c r="E129" s="44"/>
      <c r="F129" s="44"/>
      <c r="G129" s="44"/>
    </row>
    <row r="130" spans="1:7" ht="15.95" hidden="1" customHeight="1">
      <c r="A130" s="38"/>
      <c r="B130" s="43"/>
      <c r="C130" s="46"/>
      <c r="D130" s="45"/>
      <c r="E130" s="45"/>
      <c r="F130" s="45"/>
      <c r="G130" s="45"/>
    </row>
    <row r="131" spans="1:7" ht="15.95" hidden="1" customHeight="1">
      <c r="A131" s="38"/>
      <c r="B131" s="43"/>
      <c r="C131" s="46"/>
      <c r="D131" s="44"/>
      <c r="E131" s="44"/>
      <c r="F131" s="44"/>
      <c r="G131" s="44"/>
    </row>
    <row r="132" spans="1:7" ht="15.95" hidden="1" customHeight="1">
      <c r="A132" s="38"/>
      <c r="B132" s="43"/>
      <c r="C132" s="46"/>
      <c r="D132" s="45"/>
      <c r="E132" s="45"/>
      <c r="F132" s="45"/>
      <c r="G132" s="45"/>
    </row>
    <row r="133" spans="1:7" ht="15.95" hidden="1" customHeight="1">
      <c r="A133" s="38"/>
      <c r="B133" s="43"/>
      <c r="C133" s="46"/>
      <c r="D133" s="44"/>
      <c r="E133" s="44"/>
      <c r="F133" s="44"/>
      <c r="G133" s="44"/>
    </row>
    <row r="134" spans="1:7" ht="15.95" hidden="1" customHeight="1">
      <c r="A134" s="38"/>
      <c r="B134" s="43"/>
      <c r="C134" s="46"/>
      <c r="D134" s="45"/>
      <c r="E134" s="45"/>
      <c r="F134" s="45"/>
      <c r="G134" s="45"/>
    </row>
    <row r="135" spans="1:7" ht="15.95" hidden="1" customHeight="1">
      <c r="A135" s="38"/>
      <c r="B135" s="43"/>
      <c r="C135" s="46"/>
      <c r="D135" s="44"/>
      <c r="E135" s="44"/>
      <c r="F135" s="44"/>
      <c r="G135" s="44"/>
    </row>
    <row r="136" spans="1:7" ht="15.95" hidden="1" customHeight="1">
      <c r="A136" s="38"/>
      <c r="B136" s="43"/>
      <c r="C136" s="46"/>
      <c r="D136" s="45"/>
      <c r="E136" s="45"/>
      <c r="F136" s="45"/>
      <c r="G136" s="45"/>
    </row>
    <row r="137" spans="1:7" ht="15.95" hidden="1" customHeight="1">
      <c r="A137" s="38"/>
      <c r="B137" s="43"/>
      <c r="C137" s="46"/>
      <c r="D137" s="44"/>
      <c r="E137" s="44"/>
      <c r="F137" s="44"/>
      <c r="G137" s="44"/>
    </row>
    <row r="138" spans="1:7" ht="15.95" hidden="1" customHeight="1">
      <c r="A138" s="38"/>
      <c r="B138" s="43"/>
      <c r="C138" s="46"/>
      <c r="D138" s="45"/>
      <c r="E138" s="45"/>
      <c r="F138" s="45"/>
      <c r="G138" s="45"/>
    </row>
    <row r="139" spans="1:7" ht="15.95" hidden="1" customHeight="1">
      <c r="A139" s="38"/>
      <c r="B139" s="43"/>
      <c r="C139" s="46"/>
      <c r="D139" s="44"/>
      <c r="E139" s="44"/>
      <c r="F139" s="44"/>
      <c r="G139" s="44"/>
    </row>
    <row r="140" spans="1:7" ht="15.95" hidden="1" customHeight="1">
      <c r="A140" s="38"/>
      <c r="B140" s="43"/>
      <c r="C140" s="46"/>
      <c r="D140" s="45"/>
      <c r="E140" s="45"/>
      <c r="F140" s="45"/>
      <c r="G140" s="45"/>
    </row>
    <row r="141" spans="1:7" ht="15.95" hidden="1" customHeight="1">
      <c r="A141" s="38"/>
      <c r="B141" s="43"/>
      <c r="C141" s="46"/>
      <c r="D141" s="44"/>
      <c r="E141" s="44"/>
      <c r="F141" s="44"/>
      <c r="G141" s="44"/>
    </row>
    <row r="142" spans="1:7" ht="15.95" hidden="1" customHeight="1">
      <c r="A142" s="38"/>
      <c r="B142" s="43"/>
      <c r="C142" s="46"/>
      <c r="D142" s="45"/>
      <c r="E142" s="45"/>
      <c r="F142" s="45"/>
      <c r="G142" s="45"/>
    </row>
    <row r="143" spans="1:7" ht="15.95" hidden="1" customHeight="1">
      <c r="A143" s="38"/>
      <c r="B143" s="43"/>
      <c r="C143" s="46"/>
      <c r="D143" s="44"/>
      <c r="E143" s="44"/>
      <c r="F143" s="44"/>
      <c r="G143" s="44"/>
    </row>
    <row r="144" spans="1:7" ht="15.95" hidden="1" customHeight="1">
      <c r="A144" s="38"/>
      <c r="B144" s="43"/>
      <c r="C144" s="46"/>
      <c r="D144" s="45"/>
      <c r="E144" s="45"/>
      <c r="F144" s="45"/>
      <c r="G144" s="45"/>
    </row>
    <row r="145" spans="1:7" ht="15.95" hidden="1" customHeight="1">
      <c r="A145" s="38"/>
      <c r="B145" s="43"/>
      <c r="C145" s="46"/>
      <c r="D145" s="44"/>
      <c r="E145" s="44"/>
      <c r="F145" s="44"/>
      <c r="G145" s="44"/>
    </row>
    <row r="146" spans="1:7" ht="15.95" hidden="1" customHeight="1">
      <c r="A146" s="38"/>
      <c r="B146" s="43"/>
      <c r="C146" s="46"/>
      <c r="D146" s="45"/>
      <c r="E146" s="45"/>
      <c r="F146" s="45"/>
      <c r="G146" s="45"/>
    </row>
    <row r="147" spans="1:7" ht="15.95" hidden="1" customHeight="1">
      <c r="A147" s="38"/>
      <c r="B147" s="43"/>
      <c r="C147" s="46"/>
      <c r="D147" s="44"/>
      <c r="E147" s="44"/>
      <c r="F147" s="44"/>
      <c r="G147" s="44"/>
    </row>
    <row r="148" spans="1:7" ht="15.95" hidden="1" customHeight="1">
      <c r="A148" s="38"/>
      <c r="B148" s="43"/>
      <c r="C148" s="46"/>
      <c r="D148" s="45"/>
      <c r="E148" s="45"/>
      <c r="F148" s="45"/>
      <c r="G148" s="45"/>
    </row>
    <row r="149" spans="1:7" ht="15.95" hidden="1" customHeight="1">
      <c r="A149" s="38"/>
      <c r="B149" s="43"/>
      <c r="C149" s="46"/>
      <c r="D149" s="44"/>
      <c r="E149" s="44"/>
      <c r="F149" s="44"/>
      <c r="G149" s="44"/>
    </row>
    <row r="150" spans="1:7" ht="15.95" hidden="1" customHeight="1">
      <c r="A150" s="38"/>
      <c r="B150" s="43"/>
      <c r="C150" s="46"/>
      <c r="D150" s="45"/>
      <c r="E150" s="45"/>
      <c r="F150" s="45"/>
      <c r="G150" s="45"/>
    </row>
    <row r="151" spans="1:7" ht="15.95" hidden="1" customHeight="1">
      <c r="A151" s="38"/>
      <c r="B151" s="43"/>
      <c r="C151" s="46"/>
      <c r="D151" s="44"/>
      <c r="E151" s="44"/>
      <c r="F151" s="44"/>
      <c r="G151" s="44"/>
    </row>
    <row r="152" spans="1:7" ht="15.95" hidden="1" customHeight="1">
      <c r="A152" s="38"/>
      <c r="B152" s="43"/>
      <c r="C152" s="46"/>
      <c r="D152" s="45"/>
      <c r="E152" s="45"/>
      <c r="F152" s="45"/>
      <c r="G152" s="45"/>
    </row>
    <row r="153" spans="1:7" ht="15.95" hidden="1" customHeight="1">
      <c r="A153" s="38"/>
      <c r="B153" s="43"/>
      <c r="C153" s="46"/>
      <c r="D153" s="44"/>
      <c r="E153" s="44"/>
      <c r="F153" s="44"/>
      <c r="G153" s="44"/>
    </row>
    <row r="154" spans="1:7" ht="15.95" hidden="1" customHeight="1">
      <c r="A154" s="38"/>
      <c r="B154" s="43"/>
      <c r="C154" s="46"/>
      <c r="D154" s="45"/>
      <c r="E154" s="45"/>
      <c r="F154" s="45"/>
      <c r="G154" s="45"/>
    </row>
    <row r="155" spans="1:7" ht="15.95" hidden="1" customHeight="1">
      <c r="A155" s="38"/>
      <c r="B155" s="43"/>
      <c r="C155" s="46"/>
      <c r="D155" s="44"/>
      <c r="E155" s="44"/>
      <c r="F155" s="44"/>
      <c r="G155" s="44"/>
    </row>
    <row r="156" spans="1:7" ht="15.95" hidden="1" customHeight="1">
      <c r="A156" s="38"/>
      <c r="B156" s="43"/>
      <c r="C156" s="46"/>
      <c r="D156" s="45"/>
      <c r="E156" s="45"/>
      <c r="F156" s="45"/>
      <c r="G156" s="45"/>
    </row>
    <row r="157" spans="1:7" ht="15.95" hidden="1" customHeight="1">
      <c r="A157" s="38"/>
      <c r="B157" s="43"/>
      <c r="C157" s="46"/>
      <c r="D157" s="44"/>
      <c r="E157" s="44"/>
      <c r="F157" s="44"/>
      <c r="G157" s="44"/>
    </row>
    <row r="158" spans="1:7" ht="15.95" hidden="1" customHeight="1">
      <c r="A158" s="38"/>
      <c r="B158" s="43"/>
      <c r="C158" s="46"/>
      <c r="D158" s="45"/>
      <c r="E158" s="45"/>
      <c r="F158" s="45"/>
      <c r="G158" s="45"/>
    </row>
    <row r="159" spans="1:7" ht="15.95" hidden="1" customHeight="1">
      <c r="A159" s="38"/>
      <c r="B159" s="43"/>
      <c r="C159" s="46"/>
      <c r="D159" s="44"/>
      <c r="E159" s="44"/>
      <c r="F159" s="44"/>
      <c r="G159" s="44"/>
    </row>
    <row r="160" spans="1:7" ht="15.95" hidden="1" customHeight="1">
      <c r="A160" s="38"/>
      <c r="B160" s="43"/>
      <c r="C160" s="46"/>
      <c r="D160" s="45"/>
      <c r="E160" s="45"/>
      <c r="F160" s="45"/>
      <c r="G160" s="45"/>
    </row>
    <row r="161" spans="1:7" ht="15.95" hidden="1" customHeight="1">
      <c r="A161" s="38"/>
      <c r="B161" s="43"/>
      <c r="C161" s="46"/>
      <c r="D161" s="44"/>
      <c r="E161" s="44"/>
      <c r="F161" s="44"/>
      <c r="G161" s="44"/>
    </row>
    <row r="162" spans="1:7" ht="15.95" hidden="1" customHeight="1">
      <c r="A162" s="38"/>
      <c r="B162" s="43"/>
      <c r="C162" s="46"/>
      <c r="D162" s="45"/>
      <c r="E162" s="45"/>
      <c r="F162" s="45"/>
      <c r="G162" s="45"/>
    </row>
    <row r="163" spans="1:7" ht="15.95" hidden="1" customHeight="1">
      <c r="A163" s="38"/>
      <c r="B163" s="43"/>
      <c r="C163" s="46"/>
      <c r="D163" s="44"/>
      <c r="E163" s="44"/>
      <c r="F163" s="44"/>
      <c r="G163" s="44"/>
    </row>
    <row r="164" spans="1:7" ht="15.95" hidden="1" customHeight="1">
      <c r="A164" s="38"/>
      <c r="B164" s="43"/>
      <c r="C164" s="46"/>
      <c r="D164" s="45"/>
      <c r="E164" s="45"/>
      <c r="F164" s="45"/>
      <c r="G164" s="45"/>
    </row>
    <row r="165" spans="1:7" ht="15.95" hidden="1" customHeight="1">
      <c r="A165" s="38"/>
      <c r="B165" s="43"/>
      <c r="C165" s="46"/>
      <c r="D165" s="44"/>
      <c r="E165" s="44"/>
      <c r="F165" s="44"/>
      <c r="G165" s="44"/>
    </row>
    <row r="166" spans="1:7" ht="15.95" hidden="1" customHeight="1">
      <c r="A166" s="38"/>
      <c r="B166" s="43"/>
      <c r="C166" s="46"/>
      <c r="D166" s="45"/>
      <c r="E166" s="45"/>
      <c r="F166" s="45"/>
      <c r="G166" s="45"/>
    </row>
    <row r="167" spans="1:7" ht="15.95" hidden="1" customHeight="1">
      <c r="A167" s="38"/>
      <c r="B167" s="43"/>
      <c r="C167" s="46"/>
      <c r="D167" s="44"/>
      <c r="E167" s="44"/>
      <c r="F167" s="44"/>
      <c r="G167" s="44"/>
    </row>
    <row r="168" spans="1:7" ht="15.95" hidden="1" customHeight="1">
      <c r="A168" s="38"/>
      <c r="B168" s="43"/>
      <c r="C168" s="46"/>
      <c r="D168" s="45"/>
      <c r="E168" s="45"/>
      <c r="F168" s="45"/>
      <c r="G168" s="45"/>
    </row>
    <row r="169" spans="1:7" ht="15.95" hidden="1" customHeight="1">
      <c r="A169" s="38"/>
      <c r="B169" s="43"/>
      <c r="C169" s="46"/>
      <c r="D169" s="44"/>
      <c r="E169" s="44"/>
      <c r="F169" s="44"/>
      <c r="G169" s="44"/>
    </row>
    <row r="170" spans="1:7" ht="15.95" hidden="1" customHeight="1">
      <c r="A170" s="38"/>
      <c r="B170" s="43"/>
      <c r="C170" s="46"/>
      <c r="D170" s="45"/>
      <c r="E170" s="45"/>
      <c r="F170" s="45"/>
      <c r="G170" s="45"/>
    </row>
    <row r="171" spans="1:7" ht="15.95" hidden="1" customHeight="1">
      <c r="A171" s="38"/>
      <c r="B171" s="43"/>
      <c r="C171" s="46"/>
      <c r="D171" s="44"/>
      <c r="E171" s="44"/>
      <c r="F171" s="44"/>
      <c r="G171" s="44"/>
    </row>
    <row r="172" spans="1:7" ht="15.95" hidden="1" customHeight="1">
      <c r="A172" s="38"/>
      <c r="B172" s="43"/>
      <c r="C172" s="46"/>
      <c r="D172" s="45"/>
      <c r="E172" s="45"/>
      <c r="F172" s="45"/>
      <c r="G172" s="45"/>
    </row>
    <row r="173" spans="1:7" ht="15.95" hidden="1" customHeight="1">
      <c r="A173" s="38"/>
      <c r="B173" s="43"/>
      <c r="C173" s="46"/>
      <c r="D173" s="44"/>
      <c r="E173" s="44"/>
      <c r="F173" s="44"/>
      <c r="G173" s="44"/>
    </row>
    <row r="174" spans="1:7" ht="15.95" hidden="1" customHeight="1">
      <c r="A174" s="38"/>
      <c r="B174" s="43"/>
      <c r="C174" s="46"/>
      <c r="D174" s="45"/>
      <c r="E174" s="45"/>
      <c r="F174" s="45"/>
      <c r="G174" s="45"/>
    </row>
    <row r="175" spans="1:7" ht="15.95" hidden="1" customHeight="1">
      <c r="A175" s="38"/>
      <c r="B175" s="43"/>
      <c r="C175" s="46"/>
      <c r="D175" s="44"/>
      <c r="E175" s="44"/>
      <c r="F175" s="44"/>
      <c r="G175" s="44"/>
    </row>
    <row r="176" spans="1:7" ht="15.95" hidden="1" customHeight="1">
      <c r="A176" s="38"/>
      <c r="B176" s="43"/>
      <c r="C176" s="46"/>
      <c r="D176" s="45"/>
      <c r="E176" s="45"/>
      <c r="F176" s="45"/>
      <c r="G176" s="45"/>
    </row>
    <row r="177" spans="1:7" ht="15.95" hidden="1" customHeight="1">
      <c r="A177" s="38"/>
      <c r="B177" s="43"/>
      <c r="C177" s="46"/>
      <c r="D177" s="44"/>
      <c r="E177" s="44"/>
      <c r="F177" s="44"/>
      <c r="G177" s="44"/>
    </row>
    <row r="178" spans="1:7" ht="15.95" hidden="1" customHeight="1">
      <c r="A178" s="38"/>
      <c r="B178" s="43"/>
      <c r="C178" s="46"/>
      <c r="D178" s="45"/>
      <c r="E178" s="45"/>
      <c r="F178" s="45"/>
      <c r="G178" s="45"/>
    </row>
    <row r="179" spans="1:7" ht="15.95" hidden="1" customHeight="1">
      <c r="A179" s="38"/>
      <c r="B179" s="43"/>
      <c r="C179" s="46"/>
      <c r="D179" s="44"/>
      <c r="E179" s="44"/>
      <c r="F179" s="44"/>
      <c r="G179" s="44"/>
    </row>
    <row r="180" spans="1:7" ht="15.95" hidden="1" customHeight="1">
      <c r="A180" s="38"/>
      <c r="B180" s="43"/>
      <c r="C180" s="46"/>
      <c r="D180" s="45"/>
      <c r="E180" s="45"/>
      <c r="F180" s="45"/>
      <c r="G180" s="45"/>
    </row>
    <row r="181" spans="1:7" ht="15.95" hidden="1" customHeight="1">
      <c r="A181" s="38"/>
      <c r="B181" s="43"/>
      <c r="C181" s="46"/>
      <c r="D181" s="44"/>
      <c r="E181" s="44"/>
      <c r="F181" s="44"/>
      <c r="G181" s="44"/>
    </row>
    <row r="182" spans="1:7" ht="15.95" hidden="1" customHeight="1">
      <c r="A182" s="38"/>
      <c r="B182" s="43"/>
      <c r="C182" s="46"/>
      <c r="D182" s="45"/>
      <c r="E182" s="45"/>
      <c r="F182" s="45"/>
      <c r="G182" s="45"/>
    </row>
    <row r="183" spans="1:7" ht="15.95" hidden="1" customHeight="1">
      <c r="A183" s="38"/>
      <c r="B183" s="43"/>
      <c r="C183" s="46"/>
      <c r="D183" s="44"/>
      <c r="E183" s="44"/>
      <c r="F183" s="44"/>
      <c r="G183" s="44"/>
    </row>
    <row r="184" spans="1:7" ht="15.95" hidden="1" customHeight="1">
      <c r="A184" s="38"/>
      <c r="B184" s="43"/>
      <c r="C184" s="46"/>
      <c r="D184" s="45"/>
      <c r="E184" s="45"/>
      <c r="F184" s="45"/>
      <c r="G184" s="45"/>
    </row>
    <row r="185" spans="1:7" ht="15.95" hidden="1" customHeight="1">
      <c r="A185" s="38"/>
      <c r="B185" s="43"/>
      <c r="C185" s="46"/>
      <c r="D185" s="44"/>
      <c r="E185" s="44"/>
      <c r="F185" s="44"/>
      <c r="G185" s="44"/>
    </row>
    <row r="186" spans="1:7" ht="15" hidden="1" customHeight="1">
      <c r="A186" s="38"/>
      <c r="B186" s="40"/>
      <c r="C186" s="37"/>
      <c r="D186" s="37"/>
      <c r="E186" s="37"/>
      <c r="F186" s="37"/>
      <c r="G186" s="37"/>
    </row>
    <row r="187" spans="1:7" ht="15" hidden="1" customHeight="1">
      <c r="A187" s="38"/>
      <c r="B187" s="40"/>
      <c r="C187" s="37"/>
      <c r="D187" s="37"/>
      <c r="E187" s="37"/>
      <c r="F187" s="37"/>
      <c r="G187" s="37"/>
    </row>
    <row r="188" spans="1:7" ht="15" hidden="1" customHeight="1">
      <c r="A188" s="38"/>
      <c r="B188" s="40"/>
      <c r="C188" s="37"/>
      <c r="D188" s="37"/>
      <c r="E188" s="37"/>
      <c r="F188" s="37"/>
      <c r="G188" s="37"/>
    </row>
    <row r="189" spans="1:7" ht="15" hidden="1" customHeight="1">
      <c r="A189" s="38"/>
      <c r="B189" s="40"/>
      <c r="C189" s="37"/>
      <c r="D189" s="37"/>
      <c r="E189" s="37"/>
      <c r="F189" s="37"/>
      <c r="G189" s="37"/>
    </row>
    <row r="190" spans="1:7" ht="15" hidden="1" customHeight="1">
      <c r="A190" s="38"/>
      <c r="B190" s="40"/>
      <c r="C190" s="37"/>
      <c r="D190" s="37"/>
      <c r="E190" s="37"/>
      <c r="F190" s="37"/>
      <c r="G190" s="37"/>
    </row>
    <row r="191" spans="1:7" ht="15" hidden="1" customHeight="1">
      <c r="A191" s="38"/>
      <c r="B191" s="40"/>
      <c r="C191" s="37"/>
      <c r="D191" s="37"/>
      <c r="E191" s="37"/>
      <c r="F191" s="37"/>
      <c r="G191" s="37"/>
    </row>
    <row r="192" spans="1:7" ht="15" hidden="1" customHeight="1">
      <c r="A192" s="38"/>
      <c r="B192" s="40"/>
      <c r="C192" s="37"/>
      <c r="D192" s="37"/>
      <c r="E192" s="37"/>
      <c r="F192" s="37"/>
      <c r="G192" s="37"/>
    </row>
    <row r="193" spans="1:7" ht="15" hidden="1" customHeight="1">
      <c r="A193" s="38"/>
      <c r="B193" s="40"/>
      <c r="C193" s="37"/>
      <c r="D193" s="37"/>
      <c r="E193" s="37"/>
      <c r="F193" s="37"/>
      <c r="G193" s="37"/>
    </row>
    <row r="194" spans="1:7" ht="15" hidden="1" customHeight="1">
      <c r="A194" s="38"/>
      <c r="B194" s="40"/>
      <c r="C194" s="37"/>
      <c r="D194" s="37"/>
      <c r="E194" s="37"/>
      <c r="F194" s="37"/>
      <c r="G194" s="37"/>
    </row>
    <row r="195" spans="1:7" ht="15" hidden="1" customHeight="1">
      <c r="A195" s="38"/>
      <c r="B195" s="40"/>
      <c r="C195" s="37"/>
      <c r="D195" s="37"/>
      <c r="E195" s="37"/>
      <c r="F195" s="37"/>
      <c r="G195" s="37"/>
    </row>
    <row r="196" spans="1:7" ht="15" hidden="1" customHeight="1">
      <c r="A196" s="38"/>
      <c r="B196" s="40"/>
      <c r="C196" s="37"/>
      <c r="D196" s="37"/>
      <c r="E196" s="37"/>
      <c r="F196" s="37"/>
      <c r="G196" s="37"/>
    </row>
    <row r="197" spans="1:7" ht="15" hidden="1" customHeight="1">
      <c r="A197" s="38"/>
      <c r="B197" s="40"/>
      <c r="C197" s="37"/>
      <c r="D197" s="37"/>
      <c r="E197" s="37"/>
      <c r="F197" s="37"/>
      <c r="G197" s="37"/>
    </row>
    <row r="198" spans="1:7" ht="15" hidden="1" customHeight="1">
      <c r="A198" s="38"/>
      <c r="B198" s="40"/>
      <c r="C198" s="37"/>
      <c r="D198" s="37"/>
      <c r="E198" s="37"/>
      <c r="F198" s="37"/>
      <c r="G198" s="37"/>
    </row>
    <row r="199" spans="1:7" ht="15" hidden="1" customHeight="1">
      <c r="A199" s="38"/>
      <c r="B199" s="40"/>
      <c r="C199" s="37"/>
      <c r="D199" s="37"/>
      <c r="E199" s="37"/>
      <c r="F199" s="37"/>
      <c r="G199" s="37"/>
    </row>
    <row r="200" spans="1:7" ht="15" hidden="1" customHeight="1">
      <c r="A200" s="38"/>
      <c r="B200" s="40"/>
      <c r="C200" s="37"/>
      <c r="D200" s="37"/>
      <c r="E200" s="37"/>
      <c r="F200" s="37"/>
      <c r="G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G9">
    <cfRule type="top10" dxfId="3106" priority="90" rank="1"/>
  </conditionalFormatting>
  <conditionalFormatting sqref="E11:G11">
    <cfRule type="top10" dxfId="3105" priority="89" rank="1"/>
  </conditionalFormatting>
  <conditionalFormatting sqref="E13:G13">
    <cfRule type="top10" dxfId="3104" priority="88" rank="1"/>
  </conditionalFormatting>
  <conditionalFormatting sqref="E15:G15">
    <cfRule type="top10" dxfId="3103" priority="87" rank="1"/>
  </conditionalFormatting>
  <conditionalFormatting sqref="E17:G17">
    <cfRule type="top10" dxfId="3102" priority="86" rank="1"/>
  </conditionalFormatting>
  <conditionalFormatting sqref="E19:G19">
    <cfRule type="top10" dxfId="3101" priority="85" rank="1"/>
  </conditionalFormatting>
  <conditionalFormatting sqref="E21:G21">
    <cfRule type="top10" dxfId="3100" priority="84" rank="1"/>
  </conditionalFormatting>
  <conditionalFormatting sqref="E23:G23">
    <cfRule type="top10" dxfId="3099" priority="83" rank="1"/>
  </conditionalFormatting>
  <conditionalFormatting sqref="E25:G25">
    <cfRule type="top10" dxfId="3098" priority="82" rank="1"/>
  </conditionalFormatting>
  <conditionalFormatting sqref="E27:G27">
    <cfRule type="top10" dxfId="3097" priority="81" rank="1"/>
  </conditionalFormatting>
  <conditionalFormatting sqref="E29:G29">
    <cfRule type="top10" dxfId="3096" priority="80" rank="1"/>
  </conditionalFormatting>
  <conditionalFormatting sqref="E31:G31">
    <cfRule type="top10" dxfId="3095" priority="79" rank="1"/>
  </conditionalFormatting>
  <conditionalFormatting sqref="E33:G33">
    <cfRule type="top10" dxfId="3094" priority="77" rank="1"/>
  </conditionalFormatting>
  <conditionalFormatting sqref="E35:G35">
    <cfRule type="top10" dxfId="3093" priority="76" rank="1"/>
  </conditionalFormatting>
  <conditionalFormatting sqref="E37:G37">
    <cfRule type="top10" dxfId="3092" priority="75" rank="1"/>
  </conditionalFormatting>
  <conditionalFormatting sqref="E39:G39">
    <cfRule type="top10" dxfId="3091" priority="74" rank="1"/>
  </conditionalFormatting>
  <conditionalFormatting sqref="E41:G41">
    <cfRule type="top10" dxfId="3090" priority="73" rank="1"/>
  </conditionalFormatting>
  <conditionalFormatting sqref="E43:G43">
    <cfRule type="top10" dxfId="3089" priority="72" rank="1"/>
  </conditionalFormatting>
  <conditionalFormatting sqref="E45:G45">
    <cfRule type="top10" dxfId="3088" priority="71" rank="1"/>
  </conditionalFormatting>
  <conditionalFormatting sqref="E47:G47">
    <cfRule type="top10" dxfId="3087" priority="70" rank="1"/>
  </conditionalFormatting>
  <conditionalFormatting sqref="E49:G49">
    <cfRule type="top10" dxfId="3086" priority="69" rank="1"/>
  </conditionalFormatting>
  <conditionalFormatting sqref="E51:G51">
    <cfRule type="top10" dxfId="3085" priority="68" rank="1"/>
  </conditionalFormatting>
  <conditionalFormatting sqref="E53:G53">
    <cfRule type="top10" dxfId="3084" priority="67" rank="1"/>
  </conditionalFormatting>
  <conditionalFormatting sqref="E55:G55">
    <cfRule type="top10" dxfId="3083" priority="66" rank="1"/>
  </conditionalFormatting>
  <conditionalFormatting sqref="E57:G57">
    <cfRule type="top10" dxfId="3082" priority="65" rank="1"/>
  </conditionalFormatting>
  <conditionalFormatting sqref="E59:G59">
    <cfRule type="top10" dxfId="3081" priority="64" rank="1"/>
  </conditionalFormatting>
  <conditionalFormatting sqref="E61:G61">
    <cfRule type="top10" dxfId="3080" priority="63" rank="1"/>
  </conditionalFormatting>
  <conditionalFormatting sqref="E63:G63">
    <cfRule type="top10" dxfId="3079" priority="62" rank="1"/>
  </conditionalFormatting>
  <conditionalFormatting sqref="E65:G65">
    <cfRule type="top10" dxfId="3078" priority="61" rank="1"/>
  </conditionalFormatting>
  <conditionalFormatting sqref="E67:G67">
    <cfRule type="top10" dxfId="3077" priority="60" rank="1"/>
  </conditionalFormatting>
  <conditionalFormatting sqref="E69:G69">
    <cfRule type="top10" dxfId="3076" priority="59" rank="1"/>
  </conditionalFormatting>
  <conditionalFormatting sqref="E71:G71">
    <cfRule type="top10" dxfId="3075" priority="58" rank="1"/>
  </conditionalFormatting>
  <conditionalFormatting sqref="E73:G73">
    <cfRule type="top10" dxfId="3074" priority="57" rank="1"/>
  </conditionalFormatting>
  <conditionalFormatting sqref="E75:G75">
    <cfRule type="top10" dxfId="3073" priority="56" rank="1"/>
  </conditionalFormatting>
  <conditionalFormatting sqref="E77:G77">
    <cfRule type="top10" dxfId="3072" priority="55" rank="1"/>
  </conditionalFormatting>
  <conditionalFormatting sqref="E79:G79">
    <cfRule type="top10" dxfId="3071" priority="54" rank="1"/>
  </conditionalFormatting>
  <conditionalFormatting sqref="E81:G81">
    <cfRule type="top10" dxfId="3070" priority="53" rank="1"/>
  </conditionalFormatting>
  <conditionalFormatting sqref="E83:G83">
    <cfRule type="top10" dxfId="3069" priority="52" rank="1"/>
  </conditionalFormatting>
  <conditionalFormatting sqref="E85:G85">
    <cfRule type="top10" dxfId="3068" priority="51" rank="1"/>
  </conditionalFormatting>
  <conditionalFormatting sqref="E87:G87">
    <cfRule type="top10" dxfId="3067" priority="50" rank="1"/>
  </conditionalFormatting>
  <conditionalFormatting sqref="E89:G89">
    <cfRule type="top10" dxfId="3066" priority="49" rank="1"/>
  </conditionalFormatting>
  <conditionalFormatting sqref="E91:G91">
    <cfRule type="top10" dxfId="3065" priority="48" rank="1"/>
  </conditionalFormatting>
  <conditionalFormatting sqref="E93:G93">
    <cfRule type="top10" dxfId="3064" priority="47" rank="1"/>
  </conditionalFormatting>
  <conditionalFormatting sqref="E95:G95">
    <cfRule type="top10" dxfId="3063" priority="46" rank="1"/>
  </conditionalFormatting>
  <conditionalFormatting sqref="E97:G97">
    <cfRule type="top10" dxfId="3062" priority="45" rank="1"/>
  </conditionalFormatting>
  <conditionalFormatting sqref="E99:G99">
    <cfRule type="top10" dxfId="3061" priority="44" rank="1"/>
  </conditionalFormatting>
  <conditionalFormatting sqref="E101:G101">
    <cfRule type="top10" dxfId="3060" priority="43" rank="1"/>
  </conditionalFormatting>
  <conditionalFormatting sqref="E103:G103">
    <cfRule type="top10" dxfId="3059" priority="42" rank="1"/>
  </conditionalFormatting>
  <conditionalFormatting sqref="E105:G105">
    <cfRule type="top10" dxfId="3058" priority="41" rank="1"/>
  </conditionalFormatting>
  <conditionalFormatting sqref="E107:G107">
    <cfRule type="top10" dxfId="3057" priority="40" rank="1"/>
  </conditionalFormatting>
  <conditionalFormatting sqref="E109:G109">
    <cfRule type="top10" dxfId="3056" priority="39" rank="1"/>
  </conditionalFormatting>
  <conditionalFormatting sqref="E111:G111">
    <cfRule type="top10" dxfId="3055" priority="38" rank="1"/>
  </conditionalFormatting>
  <conditionalFormatting sqref="E113:G113">
    <cfRule type="top10" dxfId="3054" priority="37" rank="1"/>
  </conditionalFormatting>
  <conditionalFormatting sqref="E115:G115">
    <cfRule type="top10" dxfId="3053" priority="36" rank="1"/>
  </conditionalFormatting>
  <conditionalFormatting sqref="E117:G117">
    <cfRule type="top10" dxfId="3052" priority="35" rank="1"/>
  </conditionalFormatting>
  <conditionalFormatting sqref="E119:G119">
    <cfRule type="top10" dxfId="3051" priority="34" rank="1"/>
  </conditionalFormatting>
  <conditionalFormatting sqref="E121:G121">
    <cfRule type="top10" dxfId="3050" priority="33" rank="1"/>
  </conditionalFormatting>
  <conditionalFormatting sqref="E123:G123">
    <cfRule type="top10" dxfId="3049" priority="32" rank="1"/>
  </conditionalFormatting>
  <conditionalFormatting sqref="E125:G125">
    <cfRule type="top10" dxfId="3048" priority="31" rank="1"/>
  </conditionalFormatting>
  <conditionalFormatting sqref="E127:G127">
    <cfRule type="top10" dxfId="3047" priority="30" rank="1"/>
  </conditionalFormatting>
  <conditionalFormatting sqref="E129:G129">
    <cfRule type="top10" dxfId="3046" priority="29" rank="1"/>
  </conditionalFormatting>
  <conditionalFormatting sqref="E131:G131">
    <cfRule type="top10" dxfId="3045" priority="28" rank="1"/>
  </conditionalFormatting>
  <conditionalFormatting sqref="E133:G133">
    <cfRule type="top10" dxfId="3044" priority="27" rank="1"/>
  </conditionalFormatting>
  <conditionalFormatting sqref="E135:G135">
    <cfRule type="top10" dxfId="3043" priority="26" rank="1"/>
  </conditionalFormatting>
  <conditionalFormatting sqref="E137:G137">
    <cfRule type="top10" dxfId="3042" priority="25" rank="1"/>
  </conditionalFormatting>
  <conditionalFormatting sqref="E139:G139">
    <cfRule type="top10" dxfId="3041" priority="24" rank="1"/>
  </conditionalFormatting>
  <conditionalFormatting sqref="E141:G141">
    <cfRule type="top10" dxfId="3040" priority="23" rank="1"/>
  </conditionalFormatting>
  <conditionalFormatting sqref="E143:G143">
    <cfRule type="top10" dxfId="3039" priority="22" rank="1"/>
  </conditionalFormatting>
  <conditionalFormatting sqref="E145:G145">
    <cfRule type="top10" dxfId="3038" priority="21" rank="1"/>
  </conditionalFormatting>
  <conditionalFormatting sqref="E147:G147">
    <cfRule type="top10" dxfId="3037" priority="20" rank="1"/>
  </conditionalFormatting>
  <conditionalFormatting sqref="E149:G149">
    <cfRule type="top10" dxfId="3036" priority="19" rank="1"/>
  </conditionalFormatting>
  <conditionalFormatting sqref="E151:G151">
    <cfRule type="top10" dxfId="3035" priority="18" rank="1"/>
  </conditionalFormatting>
  <conditionalFormatting sqref="E153:G153">
    <cfRule type="top10" dxfId="3034" priority="17" rank="1"/>
  </conditionalFormatting>
  <conditionalFormatting sqref="E155:G155">
    <cfRule type="top10" dxfId="3033" priority="16" rank="1"/>
  </conditionalFormatting>
  <conditionalFormatting sqref="E157:G157">
    <cfRule type="top10" dxfId="3032" priority="15" rank="1"/>
  </conditionalFormatting>
  <conditionalFormatting sqref="E159:G159">
    <cfRule type="top10" dxfId="3031" priority="14" rank="1"/>
  </conditionalFormatting>
  <conditionalFormatting sqref="E161:G161">
    <cfRule type="top10" dxfId="3030" priority="13" rank="1"/>
  </conditionalFormatting>
  <conditionalFormatting sqref="E163:G163">
    <cfRule type="top10" dxfId="3029" priority="12" rank="1"/>
  </conditionalFormatting>
  <conditionalFormatting sqref="E165:G165">
    <cfRule type="top10" dxfId="3028" priority="11" rank="1"/>
  </conditionalFormatting>
  <conditionalFormatting sqref="E167:G167">
    <cfRule type="top10" dxfId="3027" priority="10" rank="1"/>
  </conditionalFormatting>
  <conditionalFormatting sqref="E169:G169">
    <cfRule type="top10" dxfId="3026" priority="9" rank="1"/>
  </conditionalFormatting>
  <conditionalFormatting sqref="E171:G171">
    <cfRule type="top10" dxfId="3025" priority="8" rank="1"/>
  </conditionalFormatting>
  <conditionalFormatting sqref="E173:G173">
    <cfRule type="top10" dxfId="3024" priority="7" rank="1"/>
  </conditionalFormatting>
  <conditionalFormatting sqref="E175:G175">
    <cfRule type="top10" dxfId="3023" priority="6" rank="1"/>
  </conditionalFormatting>
  <conditionalFormatting sqref="E177:G177">
    <cfRule type="top10" dxfId="3022" priority="5" rank="1"/>
  </conditionalFormatting>
  <conditionalFormatting sqref="E179:G179">
    <cfRule type="top10" dxfId="3021" priority="4" rank="1"/>
  </conditionalFormatting>
  <conditionalFormatting sqref="E181:G181">
    <cfRule type="top10" dxfId="3020" priority="3" rank="1"/>
  </conditionalFormatting>
  <conditionalFormatting sqref="E183:G183">
    <cfRule type="top10" dxfId="3019" priority="2" rank="1"/>
  </conditionalFormatting>
  <conditionalFormatting sqref="E185:G185">
    <cfRule type="top10" dxfId="3018"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320</v>
      </c>
    </row>
    <row r="3" spans="1:13" ht="15" customHeight="1">
      <c r="B3" s="4"/>
    </row>
    <row r="4" spans="1:13" ht="15" customHeight="1">
      <c r="B4" s="4" t="s">
        <v>81</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4673</v>
      </c>
      <c r="F8" s="17">
        <v>4281</v>
      </c>
      <c r="G8" s="17">
        <v>7627</v>
      </c>
      <c r="H8" s="17">
        <v>4326</v>
      </c>
      <c r="I8" s="17">
        <v>1849</v>
      </c>
      <c r="J8" s="17">
        <v>2436</v>
      </c>
      <c r="K8" s="17">
        <v>1324</v>
      </c>
      <c r="L8" s="17">
        <v>699</v>
      </c>
      <c r="M8" s="17">
        <v>525</v>
      </c>
    </row>
    <row r="9" spans="1:13" ht="15.95" customHeight="1">
      <c r="B9" s="50"/>
      <c r="C9" s="51"/>
      <c r="D9" s="18">
        <v>1</v>
      </c>
      <c r="E9" s="32">
        <v>0.2892065849733878</v>
      </c>
      <c r="F9" s="33">
        <v>0.26494615670256222</v>
      </c>
      <c r="G9" s="33">
        <v>0.472026240871395</v>
      </c>
      <c r="H9" s="33">
        <v>0.26773115484589677</v>
      </c>
      <c r="I9" s="33">
        <v>0.11443247926723604</v>
      </c>
      <c r="J9" s="33">
        <v>0.15076123282584478</v>
      </c>
      <c r="K9" s="33">
        <v>8.1940834261666054E-2</v>
      </c>
      <c r="L9" s="33">
        <v>4.3260304493130335E-2</v>
      </c>
      <c r="M9" s="33">
        <v>3.2491645005569995E-2</v>
      </c>
    </row>
    <row r="10" spans="1:13" ht="15.95" customHeight="1">
      <c r="B10" s="57" t="s">
        <v>321</v>
      </c>
      <c r="C10" s="52" t="s">
        <v>165</v>
      </c>
      <c r="D10" s="34">
        <v>229</v>
      </c>
      <c r="E10" s="35">
        <v>83</v>
      </c>
      <c r="F10" s="36">
        <v>45</v>
      </c>
      <c r="G10" s="36">
        <v>75</v>
      </c>
      <c r="H10" s="36">
        <v>42</v>
      </c>
      <c r="I10" s="36">
        <v>18</v>
      </c>
      <c r="J10" s="36">
        <v>32</v>
      </c>
      <c r="K10" s="36">
        <v>16</v>
      </c>
      <c r="L10" s="36">
        <v>30</v>
      </c>
      <c r="M10" s="36">
        <v>11</v>
      </c>
    </row>
    <row r="11" spans="1:13" ht="15.95" customHeight="1">
      <c r="B11" s="58"/>
      <c r="C11" s="53"/>
      <c r="D11" s="18">
        <v>1</v>
      </c>
      <c r="E11" s="19">
        <v>0.36244541484716158</v>
      </c>
      <c r="F11" s="20">
        <v>0.1965065502183406</v>
      </c>
      <c r="G11" s="20">
        <v>0.32751091703056767</v>
      </c>
      <c r="H11" s="20">
        <v>0.18340611353711792</v>
      </c>
      <c r="I11" s="20">
        <v>7.8602620087336247E-2</v>
      </c>
      <c r="J11" s="20">
        <v>0.13973799126637554</v>
      </c>
      <c r="K11" s="20">
        <v>6.9868995633187769E-2</v>
      </c>
      <c r="L11" s="20">
        <v>0.13100436681222707</v>
      </c>
      <c r="M11" s="20">
        <v>4.8034934497816595E-2</v>
      </c>
    </row>
    <row r="12" spans="1:13" ht="15.95" customHeight="1">
      <c r="B12" s="58"/>
      <c r="C12" s="54" t="s">
        <v>166</v>
      </c>
      <c r="D12" s="21">
        <v>140</v>
      </c>
      <c r="E12" s="22">
        <v>34</v>
      </c>
      <c r="F12" s="23">
        <v>23</v>
      </c>
      <c r="G12" s="23">
        <v>38</v>
      </c>
      <c r="H12" s="23">
        <v>30</v>
      </c>
      <c r="I12" s="23">
        <v>8</v>
      </c>
      <c r="J12" s="23">
        <v>12</v>
      </c>
      <c r="K12" s="23">
        <v>12</v>
      </c>
      <c r="L12" s="23">
        <v>24</v>
      </c>
      <c r="M12" s="23">
        <v>5</v>
      </c>
    </row>
    <row r="13" spans="1:13" ht="15.95" customHeight="1">
      <c r="B13" s="58"/>
      <c r="C13" s="53"/>
      <c r="D13" s="24">
        <v>1</v>
      </c>
      <c r="E13" s="19">
        <v>0.24285714285714285</v>
      </c>
      <c r="F13" s="20">
        <v>0.16428571428571428</v>
      </c>
      <c r="G13" s="20">
        <v>0.27142857142857141</v>
      </c>
      <c r="H13" s="20">
        <v>0.21428571428571427</v>
      </c>
      <c r="I13" s="20">
        <v>5.7142857142857141E-2</v>
      </c>
      <c r="J13" s="20">
        <v>8.5714285714285715E-2</v>
      </c>
      <c r="K13" s="20">
        <v>8.5714285714285715E-2</v>
      </c>
      <c r="L13" s="20">
        <v>0.17142857142857143</v>
      </c>
      <c r="M13" s="20">
        <v>3.5714285714285712E-2</v>
      </c>
    </row>
    <row r="14" spans="1:13" ht="15.95" customHeight="1">
      <c r="B14" s="58"/>
      <c r="C14" s="54" t="s">
        <v>167</v>
      </c>
      <c r="D14" s="21">
        <v>287</v>
      </c>
      <c r="E14" s="22">
        <v>82</v>
      </c>
      <c r="F14" s="23">
        <v>53</v>
      </c>
      <c r="G14" s="23">
        <v>121</v>
      </c>
      <c r="H14" s="23">
        <v>64</v>
      </c>
      <c r="I14" s="23">
        <v>29</v>
      </c>
      <c r="J14" s="23">
        <v>37</v>
      </c>
      <c r="K14" s="23">
        <v>26</v>
      </c>
      <c r="L14" s="23">
        <v>32</v>
      </c>
      <c r="M14" s="23">
        <v>6</v>
      </c>
    </row>
    <row r="15" spans="1:13" ht="15.95" customHeight="1">
      <c r="B15" s="58"/>
      <c r="C15" s="53"/>
      <c r="D15" s="24">
        <v>1</v>
      </c>
      <c r="E15" s="19">
        <v>0.2857142857142857</v>
      </c>
      <c r="F15" s="20">
        <v>0.18466898954703834</v>
      </c>
      <c r="G15" s="20">
        <v>0.42160278745644597</v>
      </c>
      <c r="H15" s="20">
        <v>0.22299651567944251</v>
      </c>
      <c r="I15" s="20">
        <v>0.10104529616724739</v>
      </c>
      <c r="J15" s="20">
        <v>0.1289198606271777</v>
      </c>
      <c r="K15" s="20">
        <v>9.0592334494773524E-2</v>
      </c>
      <c r="L15" s="20">
        <v>0.11149825783972125</v>
      </c>
      <c r="M15" s="20">
        <v>2.0905923344947737E-2</v>
      </c>
    </row>
    <row r="16" spans="1:13" ht="15.95" customHeight="1">
      <c r="B16" s="58"/>
      <c r="C16" s="54" t="s">
        <v>168</v>
      </c>
      <c r="D16" s="21">
        <v>660</v>
      </c>
      <c r="E16" s="22">
        <v>191</v>
      </c>
      <c r="F16" s="23">
        <v>117</v>
      </c>
      <c r="G16" s="23">
        <v>280</v>
      </c>
      <c r="H16" s="23">
        <v>181</v>
      </c>
      <c r="I16" s="23">
        <v>62</v>
      </c>
      <c r="J16" s="23">
        <v>76</v>
      </c>
      <c r="K16" s="23">
        <v>70</v>
      </c>
      <c r="L16" s="23">
        <v>60</v>
      </c>
      <c r="M16" s="23">
        <v>9</v>
      </c>
    </row>
    <row r="17" spans="1:13" ht="15.95" customHeight="1">
      <c r="B17" s="58"/>
      <c r="C17" s="53"/>
      <c r="D17" s="24">
        <v>1</v>
      </c>
      <c r="E17" s="19">
        <v>0.28939393939393937</v>
      </c>
      <c r="F17" s="20">
        <v>0.17727272727272728</v>
      </c>
      <c r="G17" s="20">
        <v>0.42424242424242425</v>
      </c>
      <c r="H17" s="20">
        <v>0.27424242424242423</v>
      </c>
      <c r="I17" s="20">
        <v>9.3939393939393934E-2</v>
      </c>
      <c r="J17" s="20">
        <v>0.11515151515151516</v>
      </c>
      <c r="K17" s="20">
        <v>0.10606060606060606</v>
      </c>
      <c r="L17" s="20">
        <v>9.0909090909090912E-2</v>
      </c>
      <c r="M17" s="20">
        <v>1.3636363636363636E-2</v>
      </c>
    </row>
    <row r="18" spans="1:13" ht="15.95" customHeight="1">
      <c r="B18" s="58"/>
      <c r="C18" s="54" t="s">
        <v>169</v>
      </c>
      <c r="D18" s="21">
        <v>631</v>
      </c>
      <c r="E18" s="22">
        <v>165</v>
      </c>
      <c r="F18" s="23">
        <v>139</v>
      </c>
      <c r="G18" s="23">
        <v>295</v>
      </c>
      <c r="H18" s="23">
        <v>162</v>
      </c>
      <c r="I18" s="23">
        <v>75</v>
      </c>
      <c r="J18" s="23">
        <v>89</v>
      </c>
      <c r="K18" s="23">
        <v>66</v>
      </c>
      <c r="L18" s="23">
        <v>27</v>
      </c>
      <c r="M18" s="23">
        <v>10</v>
      </c>
    </row>
    <row r="19" spans="1:13" ht="15.95" customHeight="1">
      <c r="B19" s="58"/>
      <c r="C19" s="53"/>
      <c r="D19" s="24">
        <v>1</v>
      </c>
      <c r="E19" s="19">
        <v>0.26148969889064977</v>
      </c>
      <c r="F19" s="20">
        <v>0.2202852614896989</v>
      </c>
      <c r="G19" s="20">
        <v>0.4675118858954041</v>
      </c>
      <c r="H19" s="20">
        <v>0.25673534072900156</v>
      </c>
      <c r="I19" s="20">
        <v>0.11885895404120443</v>
      </c>
      <c r="J19" s="20">
        <v>0.14104595879556259</v>
      </c>
      <c r="K19" s="20">
        <v>0.1045958795562599</v>
      </c>
      <c r="L19" s="20">
        <v>4.2789223454833596E-2</v>
      </c>
      <c r="M19" s="20">
        <v>1.5847860538827259E-2</v>
      </c>
    </row>
    <row r="20" spans="1:13" ht="15.95" customHeight="1">
      <c r="B20" s="58"/>
      <c r="C20" s="54" t="s">
        <v>170</v>
      </c>
      <c r="D20" s="21">
        <v>4638</v>
      </c>
      <c r="E20" s="22">
        <v>1327</v>
      </c>
      <c r="F20" s="23">
        <v>1166</v>
      </c>
      <c r="G20" s="23">
        <v>2117</v>
      </c>
      <c r="H20" s="23">
        <v>1213</v>
      </c>
      <c r="I20" s="23">
        <v>481</v>
      </c>
      <c r="J20" s="23">
        <v>584</v>
      </c>
      <c r="K20" s="23">
        <v>405</v>
      </c>
      <c r="L20" s="23">
        <v>261</v>
      </c>
      <c r="M20" s="23">
        <v>75</v>
      </c>
    </row>
    <row r="21" spans="1:13" ht="15.95" customHeight="1">
      <c r="B21" s="58"/>
      <c r="C21" s="53"/>
      <c r="D21" s="24">
        <v>1</v>
      </c>
      <c r="E21" s="19">
        <v>0.2861147046140578</v>
      </c>
      <c r="F21" s="20">
        <v>0.25140146614920222</v>
      </c>
      <c r="G21" s="20">
        <v>0.45644674428633031</v>
      </c>
      <c r="H21" s="20">
        <v>0.26153514445881848</v>
      </c>
      <c r="I21" s="20">
        <v>0.10370849504096594</v>
      </c>
      <c r="J21" s="20">
        <v>0.12591634325140147</v>
      </c>
      <c r="K21" s="20">
        <v>8.7322121604139713E-2</v>
      </c>
      <c r="L21" s="20">
        <v>5.6274256144890039E-2</v>
      </c>
      <c r="M21" s="20">
        <v>1.6170763260025874E-2</v>
      </c>
    </row>
    <row r="22" spans="1:13" ht="15.95" customHeight="1">
      <c r="B22" s="58"/>
      <c r="C22" s="54" t="s">
        <v>171</v>
      </c>
      <c r="D22" s="21">
        <v>1276</v>
      </c>
      <c r="E22" s="22">
        <v>416</v>
      </c>
      <c r="F22" s="23">
        <v>315</v>
      </c>
      <c r="G22" s="23">
        <v>650</v>
      </c>
      <c r="H22" s="23">
        <v>349</v>
      </c>
      <c r="I22" s="23">
        <v>138</v>
      </c>
      <c r="J22" s="23">
        <v>208</v>
      </c>
      <c r="K22" s="23">
        <v>90</v>
      </c>
      <c r="L22" s="23">
        <v>36</v>
      </c>
      <c r="M22" s="23">
        <v>13</v>
      </c>
    </row>
    <row r="23" spans="1:13" ht="15.95" customHeight="1">
      <c r="B23" s="58"/>
      <c r="C23" s="53"/>
      <c r="D23" s="24">
        <v>1</v>
      </c>
      <c r="E23" s="19">
        <v>0.32601880877742945</v>
      </c>
      <c r="F23" s="20">
        <v>0.2468652037617555</v>
      </c>
      <c r="G23" s="20">
        <v>0.50940438871473359</v>
      </c>
      <c r="H23" s="20">
        <v>0.27351097178683387</v>
      </c>
      <c r="I23" s="20">
        <v>0.10815047021943573</v>
      </c>
      <c r="J23" s="20">
        <v>0.16300940438871472</v>
      </c>
      <c r="K23" s="20">
        <v>7.0532915360501561E-2</v>
      </c>
      <c r="L23" s="20">
        <v>2.8213166144200628E-2</v>
      </c>
      <c r="M23" s="20">
        <v>1.018808777429467E-2</v>
      </c>
    </row>
    <row r="24" spans="1:13" ht="15.95" customHeight="1">
      <c r="B24" s="58"/>
      <c r="C24" s="54" t="s">
        <v>172</v>
      </c>
      <c r="D24" s="21">
        <v>1621</v>
      </c>
      <c r="E24" s="22">
        <v>460</v>
      </c>
      <c r="F24" s="23">
        <v>450</v>
      </c>
      <c r="G24" s="23">
        <v>848</v>
      </c>
      <c r="H24" s="23">
        <v>468</v>
      </c>
      <c r="I24" s="23">
        <v>202</v>
      </c>
      <c r="J24" s="23">
        <v>274</v>
      </c>
      <c r="K24" s="23">
        <v>139</v>
      </c>
      <c r="L24" s="23">
        <v>42</v>
      </c>
      <c r="M24" s="23">
        <v>16</v>
      </c>
    </row>
    <row r="25" spans="1:13" ht="15.95" customHeight="1">
      <c r="B25" s="58"/>
      <c r="C25" s="53"/>
      <c r="D25" s="24">
        <v>1</v>
      </c>
      <c r="E25" s="19">
        <v>0.28377544725478099</v>
      </c>
      <c r="F25" s="20">
        <v>0.27760641579272055</v>
      </c>
      <c r="G25" s="20">
        <v>0.52313386798272676</v>
      </c>
      <c r="H25" s="20">
        <v>0.28871067242442938</v>
      </c>
      <c r="I25" s="20">
        <v>0.12461443553362123</v>
      </c>
      <c r="J25" s="20">
        <v>0.16903146206045652</v>
      </c>
      <c r="K25" s="20">
        <v>8.5749537322640346E-2</v>
      </c>
      <c r="L25" s="20">
        <v>2.5909932140653916E-2</v>
      </c>
      <c r="M25" s="20">
        <v>9.8704503392967307E-3</v>
      </c>
    </row>
    <row r="26" spans="1:13" ht="15.95" customHeight="1">
      <c r="B26" s="58"/>
      <c r="C26" s="54" t="s">
        <v>173</v>
      </c>
      <c r="D26" s="21">
        <v>2381</v>
      </c>
      <c r="E26" s="22">
        <v>689</v>
      </c>
      <c r="F26" s="23">
        <v>719</v>
      </c>
      <c r="G26" s="23">
        <v>1290</v>
      </c>
      <c r="H26" s="23">
        <v>723</v>
      </c>
      <c r="I26" s="23">
        <v>325</v>
      </c>
      <c r="J26" s="23">
        <v>458</v>
      </c>
      <c r="K26" s="23">
        <v>157</v>
      </c>
      <c r="L26" s="23">
        <v>61</v>
      </c>
      <c r="M26" s="23">
        <v>33</v>
      </c>
    </row>
    <row r="27" spans="1:13" ht="15.95" customHeight="1">
      <c r="B27" s="58"/>
      <c r="C27" s="53"/>
      <c r="D27" s="24">
        <v>1</v>
      </c>
      <c r="E27" s="19">
        <v>0.28937421251574968</v>
      </c>
      <c r="F27" s="20">
        <v>0.30197396052078956</v>
      </c>
      <c r="G27" s="20">
        <v>0.54178916421671564</v>
      </c>
      <c r="H27" s="20">
        <v>0.30365392692146159</v>
      </c>
      <c r="I27" s="20">
        <v>0.13649727005459891</v>
      </c>
      <c r="J27" s="20">
        <v>0.19235615287694247</v>
      </c>
      <c r="K27" s="20">
        <v>6.5938681226375473E-2</v>
      </c>
      <c r="L27" s="20">
        <v>2.5619487610247797E-2</v>
      </c>
      <c r="M27" s="20">
        <v>1.385972280554389E-2</v>
      </c>
    </row>
    <row r="28" spans="1:13" ht="15.95" customHeight="1">
      <c r="B28" s="58"/>
      <c r="C28" s="54" t="s">
        <v>174</v>
      </c>
      <c r="D28" s="21">
        <v>677</v>
      </c>
      <c r="E28" s="22">
        <v>213</v>
      </c>
      <c r="F28" s="23">
        <v>215</v>
      </c>
      <c r="G28" s="23">
        <v>360</v>
      </c>
      <c r="H28" s="23">
        <v>211</v>
      </c>
      <c r="I28" s="23">
        <v>104</v>
      </c>
      <c r="J28" s="23">
        <v>145</v>
      </c>
      <c r="K28" s="23">
        <v>46</v>
      </c>
      <c r="L28" s="23">
        <v>9</v>
      </c>
      <c r="M28" s="23">
        <v>8</v>
      </c>
    </row>
    <row r="29" spans="1:13" ht="15.95" customHeight="1">
      <c r="B29" s="58"/>
      <c r="C29" s="53"/>
      <c r="D29" s="24">
        <v>1</v>
      </c>
      <c r="E29" s="19">
        <v>0.31462333825701627</v>
      </c>
      <c r="F29" s="20">
        <v>0.31757754800590843</v>
      </c>
      <c r="G29" s="20">
        <v>0.53175775480059084</v>
      </c>
      <c r="H29" s="20">
        <v>0.31166912850812406</v>
      </c>
      <c r="I29" s="20">
        <v>0.15361890694239291</v>
      </c>
      <c r="J29" s="20">
        <v>0.21418020679468242</v>
      </c>
      <c r="K29" s="20">
        <v>6.7946824224519947E-2</v>
      </c>
      <c r="L29" s="20">
        <v>1.3293943870014771E-2</v>
      </c>
      <c r="M29" s="20">
        <v>1.1816838995568686E-2</v>
      </c>
    </row>
    <row r="30" spans="1:13" ht="15.95" customHeight="1">
      <c r="B30" s="58"/>
      <c r="C30" s="54" t="s">
        <v>175</v>
      </c>
      <c r="D30" s="21">
        <v>2234</v>
      </c>
      <c r="E30" s="22">
        <v>662</v>
      </c>
      <c r="F30" s="23">
        <v>714</v>
      </c>
      <c r="G30" s="23">
        <v>1109</v>
      </c>
      <c r="H30" s="23">
        <v>619</v>
      </c>
      <c r="I30" s="23">
        <v>308</v>
      </c>
      <c r="J30" s="23">
        <v>416</v>
      </c>
      <c r="K30" s="23">
        <v>144</v>
      </c>
      <c r="L30" s="23">
        <v>65</v>
      </c>
      <c r="M30" s="23">
        <v>45</v>
      </c>
    </row>
    <row r="31" spans="1:13" ht="15.95" customHeight="1">
      <c r="B31" s="58"/>
      <c r="C31" s="59"/>
      <c r="D31" s="18">
        <v>1</v>
      </c>
      <c r="E31" s="32">
        <v>0.29632945389435988</v>
      </c>
      <c r="F31" s="33">
        <v>0.31960608773500448</v>
      </c>
      <c r="G31" s="33">
        <v>0.4964189794091316</v>
      </c>
      <c r="H31" s="33">
        <v>0.27708146821844226</v>
      </c>
      <c r="I31" s="33">
        <v>0.13786929274843329</v>
      </c>
      <c r="J31" s="33">
        <v>0.18621307072515667</v>
      </c>
      <c r="K31" s="33">
        <v>6.445837063563116E-2</v>
      </c>
      <c r="L31" s="33">
        <v>2.909579230080573E-2</v>
      </c>
      <c r="M31" s="33">
        <v>2.0143240823634737E-2</v>
      </c>
    </row>
    <row r="32" spans="1:13" ht="15.95" customHeight="1">
      <c r="A32" s="38"/>
      <c r="B32" s="41"/>
      <c r="C32" s="47"/>
      <c r="D32" s="42"/>
      <c r="E32" s="42"/>
      <c r="F32" s="42"/>
      <c r="G32" s="42"/>
      <c r="H32" s="42"/>
      <c r="I32" s="42"/>
      <c r="J32" s="42"/>
      <c r="K32" s="42"/>
      <c r="L32" s="42"/>
      <c r="M32" s="42"/>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3017" priority="90" rank="1"/>
  </conditionalFormatting>
  <conditionalFormatting sqref="E11:M11">
    <cfRule type="top10" dxfId="3016" priority="89" rank="1"/>
  </conditionalFormatting>
  <conditionalFormatting sqref="E13:M13">
    <cfRule type="top10" dxfId="3015" priority="88" rank="1"/>
  </conditionalFormatting>
  <conditionalFormatting sqref="E15:M15">
    <cfRule type="top10" dxfId="3014" priority="87" rank="1"/>
  </conditionalFormatting>
  <conditionalFormatting sqref="E17:M17">
    <cfRule type="top10" dxfId="3013" priority="86" rank="1"/>
  </conditionalFormatting>
  <conditionalFormatting sqref="E19:M19">
    <cfRule type="top10" dxfId="3012" priority="85" rank="1"/>
  </conditionalFormatting>
  <conditionalFormatting sqref="E21:M21">
    <cfRule type="top10" dxfId="3011" priority="84" rank="1"/>
  </conditionalFormatting>
  <conditionalFormatting sqref="E23:M23">
    <cfRule type="top10" dxfId="3010" priority="83" rank="1"/>
  </conditionalFormatting>
  <conditionalFormatting sqref="E25:M25">
    <cfRule type="top10" dxfId="3009" priority="82" rank="1"/>
  </conditionalFormatting>
  <conditionalFormatting sqref="E27:M27">
    <cfRule type="top10" dxfId="3008" priority="81" rank="1"/>
  </conditionalFormatting>
  <conditionalFormatting sqref="E29:M29">
    <cfRule type="top10" dxfId="3007" priority="80" rank="1"/>
  </conditionalFormatting>
  <conditionalFormatting sqref="E31:M31">
    <cfRule type="top10" dxfId="3006" priority="79" rank="1"/>
  </conditionalFormatting>
  <conditionalFormatting sqref="E33:M33">
    <cfRule type="top10" dxfId="3005" priority="77" rank="1"/>
  </conditionalFormatting>
  <conditionalFormatting sqref="E35:M35">
    <cfRule type="top10" dxfId="3004" priority="76" rank="1"/>
  </conditionalFormatting>
  <conditionalFormatting sqref="E37:M37">
    <cfRule type="top10" dxfId="3003" priority="75" rank="1"/>
  </conditionalFormatting>
  <conditionalFormatting sqref="E39:M39">
    <cfRule type="top10" dxfId="3002" priority="74" rank="1"/>
  </conditionalFormatting>
  <conditionalFormatting sqref="E41:M41">
    <cfRule type="top10" dxfId="3001" priority="73" rank="1"/>
  </conditionalFormatting>
  <conditionalFormatting sqref="E43:M43">
    <cfRule type="top10" dxfId="3000" priority="72" rank="1"/>
  </conditionalFormatting>
  <conditionalFormatting sqref="E45:M45">
    <cfRule type="top10" dxfId="2999" priority="71" rank="1"/>
  </conditionalFormatting>
  <conditionalFormatting sqref="E47:M47">
    <cfRule type="top10" dxfId="2998" priority="70" rank="1"/>
  </conditionalFormatting>
  <conditionalFormatting sqref="E49:M49">
    <cfRule type="top10" dxfId="2997" priority="69" rank="1"/>
  </conditionalFormatting>
  <conditionalFormatting sqref="E51:M51">
    <cfRule type="top10" dxfId="2996" priority="68" rank="1"/>
  </conditionalFormatting>
  <conditionalFormatting sqref="E53:M53">
    <cfRule type="top10" dxfId="2995" priority="67" rank="1"/>
  </conditionalFormatting>
  <conditionalFormatting sqref="E55:M55">
    <cfRule type="top10" dxfId="2994" priority="66" rank="1"/>
  </conditionalFormatting>
  <conditionalFormatting sqref="E57:M57">
    <cfRule type="top10" dxfId="2993" priority="65" rank="1"/>
  </conditionalFormatting>
  <conditionalFormatting sqref="E59:M59">
    <cfRule type="top10" dxfId="2992" priority="64" rank="1"/>
  </conditionalFormatting>
  <conditionalFormatting sqref="E61:M61">
    <cfRule type="top10" dxfId="2991" priority="63" rank="1"/>
  </conditionalFormatting>
  <conditionalFormatting sqref="E63:M63">
    <cfRule type="top10" dxfId="2990" priority="62" rank="1"/>
  </conditionalFormatting>
  <conditionalFormatting sqref="E65:M65">
    <cfRule type="top10" dxfId="2989" priority="61" rank="1"/>
  </conditionalFormatting>
  <conditionalFormatting sqref="E67:M67">
    <cfRule type="top10" dxfId="2988" priority="60" rank="1"/>
  </conditionalFormatting>
  <conditionalFormatting sqref="E69:M69">
    <cfRule type="top10" dxfId="2987" priority="59" rank="1"/>
  </conditionalFormatting>
  <conditionalFormatting sqref="E71:M71">
    <cfRule type="top10" dxfId="2986" priority="58" rank="1"/>
  </conditionalFormatting>
  <conditionalFormatting sqref="E73:M73">
    <cfRule type="top10" dxfId="2985" priority="57" rank="1"/>
  </conditionalFormatting>
  <conditionalFormatting sqref="E75:M75">
    <cfRule type="top10" dxfId="2984" priority="56" rank="1"/>
  </conditionalFormatting>
  <conditionalFormatting sqref="E77:M77">
    <cfRule type="top10" dxfId="2983" priority="55" rank="1"/>
  </conditionalFormatting>
  <conditionalFormatting sqref="E79:M79">
    <cfRule type="top10" dxfId="2982" priority="54" rank="1"/>
  </conditionalFormatting>
  <conditionalFormatting sqref="E81:M81">
    <cfRule type="top10" dxfId="2981" priority="53" rank="1"/>
  </conditionalFormatting>
  <conditionalFormatting sqref="E83:M83">
    <cfRule type="top10" dxfId="2980" priority="52" rank="1"/>
  </conditionalFormatting>
  <conditionalFormatting sqref="E85:M85">
    <cfRule type="top10" dxfId="2979" priority="51" rank="1"/>
  </conditionalFormatting>
  <conditionalFormatting sqref="E87:M87">
    <cfRule type="top10" dxfId="2978" priority="50" rank="1"/>
  </conditionalFormatting>
  <conditionalFormatting sqref="E89:M89">
    <cfRule type="top10" dxfId="2977" priority="49" rank="1"/>
  </conditionalFormatting>
  <conditionalFormatting sqref="E91:M91">
    <cfRule type="top10" dxfId="2976" priority="48" rank="1"/>
  </conditionalFormatting>
  <conditionalFormatting sqref="E93:M93">
    <cfRule type="top10" dxfId="2975" priority="47" rank="1"/>
  </conditionalFormatting>
  <conditionalFormatting sqref="E95:M95">
    <cfRule type="top10" dxfId="2974" priority="46" rank="1"/>
  </conditionalFormatting>
  <conditionalFormatting sqref="E97:M97">
    <cfRule type="top10" dxfId="2973" priority="45" rank="1"/>
  </conditionalFormatting>
  <conditionalFormatting sqref="E99:M99">
    <cfRule type="top10" dxfId="2972" priority="44" rank="1"/>
  </conditionalFormatting>
  <conditionalFormatting sqref="E101:M101">
    <cfRule type="top10" dxfId="2971" priority="43" rank="1"/>
  </conditionalFormatting>
  <conditionalFormatting sqref="E103:M103">
    <cfRule type="top10" dxfId="2970" priority="42" rank="1"/>
  </conditionalFormatting>
  <conditionalFormatting sqref="E105:M105">
    <cfRule type="top10" dxfId="2969" priority="41" rank="1"/>
  </conditionalFormatting>
  <conditionalFormatting sqref="E107:M107">
    <cfRule type="top10" dxfId="2968" priority="40" rank="1"/>
  </conditionalFormatting>
  <conditionalFormatting sqref="E109:M109">
    <cfRule type="top10" dxfId="2967" priority="39" rank="1"/>
  </conditionalFormatting>
  <conditionalFormatting sqref="E111:M111">
    <cfRule type="top10" dxfId="2966" priority="38" rank="1"/>
  </conditionalFormatting>
  <conditionalFormatting sqref="E113:M113">
    <cfRule type="top10" dxfId="2965" priority="37" rank="1"/>
  </conditionalFormatting>
  <conditionalFormatting sqref="E115:M115">
    <cfRule type="top10" dxfId="2964" priority="36" rank="1"/>
  </conditionalFormatting>
  <conditionalFormatting sqref="E117:M117">
    <cfRule type="top10" dxfId="2963" priority="35" rank="1"/>
  </conditionalFormatting>
  <conditionalFormatting sqref="E119:M119">
    <cfRule type="top10" dxfId="2962" priority="34" rank="1"/>
  </conditionalFormatting>
  <conditionalFormatting sqref="E121:M121">
    <cfRule type="top10" dxfId="2961" priority="33" rank="1"/>
  </conditionalFormatting>
  <conditionalFormatting sqref="E123:M123">
    <cfRule type="top10" dxfId="2960" priority="32" rank="1"/>
  </conditionalFormatting>
  <conditionalFormatting sqref="E125:M125">
    <cfRule type="top10" dxfId="2959" priority="31" rank="1"/>
  </conditionalFormatting>
  <conditionalFormatting sqref="E127:M127">
    <cfRule type="top10" dxfId="2958" priority="30" rank="1"/>
  </conditionalFormatting>
  <conditionalFormatting sqref="E129:M129">
    <cfRule type="top10" dxfId="2957" priority="29" rank="1"/>
  </conditionalFormatting>
  <conditionalFormatting sqref="E131:M131">
    <cfRule type="top10" dxfId="2956" priority="28" rank="1"/>
  </conditionalFormatting>
  <conditionalFormatting sqref="E133:M133">
    <cfRule type="top10" dxfId="2955" priority="27" rank="1"/>
  </conditionalFormatting>
  <conditionalFormatting sqref="E135:M135">
    <cfRule type="top10" dxfId="2954" priority="26" rank="1"/>
  </conditionalFormatting>
  <conditionalFormatting sqref="E137:M137">
    <cfRule type="top10" dxfId="2953" priority="25" rank="1"/>
  </conditionalFormatting>
  <conditionalFormatting sqref="E139:M139">
    <cfRule type="top10" dxfId="2952" priority="24" rank="1"/>
  </conditionalFormatting>
  <conditionalFormatting sqref="E141:M141">
    <cfRule type="top10" dxfId="2951" priority="23" rank="1"/>
  </conditionalFormatting>
  <conditionalFormatting sqref="E143:M143">
    <cfRule type="top10" dxfId="2950" priority="22" rank="1"/>
  </conditionalFormatting>
  <conditionalFormatting sqref="E145:M145">
    <cfRule type="top10" dxfId="2949" priority="21" rank="1"/>
  </conditionalFormatting>
  <conditionalFormatting sqref="E147:M147">
    <cfRule type="top10" dxfId="2948" priority="20" rank="1"/>
  </conditionalFormatting>
  <conditionalFormatting sqref="E149:M149">
    <cfRule type="top10" dxfId="2947" priority="19" rank="1"/>
  </conditionalFormatting>
  <conditionalFormatting sqref="E151:M151">
    <cfRule type="top10" dxfId="2946" priority="18" rank="1"/>
  </conditionalFormatting>
  <conditionalFormatting sqref="E153:M153">
    <cfRule type="top10" dxfId="2945" priority="17" rank="1"/>
  </conditionalFormatting>
  <conditionalFormatting sqref="E155:M155">
    <cfRule type="top10" dxfId="2944" priority="16" rank="1"/>
  </conditionalFormatting>
  <conditionalFormatting sqref="E157:M157">
    <cfRule type="top10" dxfId="2943" priority="15" rank="1"/>
  </conditionalFormatting>
  <conditionalFormatting sqref="E159:M159">
    <cfRule type="top10" dxfId="2942" priority="14" rank="1"/>
  </conditionalFormatting>
  <conditionalFormatting sqref="E161:M161">
    <cfRule type="top10" dxfId="2941" priority="13" rank="1"/>
  </conditionalFormatting>
  <conditionalFormatting sqref="E163:M163">
    <cfRule type="top10" dxfId="2940" priority="12" rank="1"/>
  </conditionalFormatting>
  <conditionalFormatting sqref="E165:M165">
    <cfRule type="top10" dxfId="2939" priority="11" rank="1"/>
  </conditionalFormatting>
  <conditionalFormatting sqref="E167:M167">
    <cfRule type="top10" dxfId="2938" priority="10" rank="1"/>
  </conditionalFormatting>
  <conditionalFormatting sqref="E169:M169">
    <cfRule type="top10" dxfId="2937" priority="9" rank="1"/>
  </conditionalFormatting>
  <conditionalFormatting sqref="E171:M171">
    <cfRule type="top10" dxfId="2936" priority="8" rank="1"/>
  </conditionalFormatting>
  <conditionalFormatting sqref="E173:M173">
    <cfRule type="top10" dxfId="2935" priority="7" rank="1"/>
  </conditionalFormatting>
  <conditionalFormatting sqref="E175:M175">
    <cfRule type="top10" dxfId="2934" priority="6" rank="1"/>
  </conditionalFormatting>
  <conditionalFormatting sqref="E177:M177">
    <cfRule type="top10" dxfId="2933" priority="5" rank="1"/>
  </conditionalFormatting>
  <conditionalFormatting sqref="E179:M179">
    <cfRule type="top10" dxfId="2932" priority="4" rank="1"/>
  </conditionalFormatting>
  <conditionalFormatting sqref="E181:M181">
    <cfRule type="top10" dxfId="2931" priority="3" rank="1"/>
  </conditionalFormatting>
  <conditionalFormatting sqref="E183:M183">
    <cfRule type="top10" dxfId="2930" priority="2" rank="1"/>
  </conditionalFormatting>
  <conditionalFormatting sqref="E185:M185">
    <cfRule type="top10" dxfId="2929"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M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3" width="8.625" style="4"/>
    <col min="14" max="16384" width="8.625" style="39"/>
  </cols>
  <sheetData>
    <row r="1" spans="1:13" ht="15" customHeight="1">
      <c r="A1" s="38"/>
      <c r="B1" s="37"/>
      <c r="C1" s="37"/>
      <c r="D1" s="37"/>
      <c r="E1" s="37"/>
      <c r="F1" s="37"/>
      <c r="G1" s="37"/>
      <c r="H1" s="37"/>
      <c r="I1" s="37"/>
      <c r="J1" s="37"/>
      <c r="K1" s="37"/>
      <c r="L1" s="37"/>
      <c r="M1" s="37"/>
    </row>
    <row r="2" spans="1:13" ht="15" customHeight="1">
      <c r="B2" s="4" t="s">
        <v>320</v>
      </c>
    </row>
    <row r="3" spans="1:13" ht="15" customHeight="1">
      <c r="B3" s="4"/>
    </row>
    <row r="4" spans="1:13" ht="15" customHeight="1">
      <c r="B4" s="4" t="s">
        <v>82</v>
      </c>
    </row>
    <row r="5" spans="1:13" ht="15" customHeight="1">
      <c r="B5" s="4"/>
    </row>
    <row r="6" spans="1:13" ht="2.1" customHeight="1">
      <c r="B6" s="5"/>
      <c r="C6" s="6"/>
      <c r="D6" s="7"/>
      <c r="E6" s="8"/>
      <c r="F6" s="9"/>
      <c r="G6" s="9"/>
      <c r="H6" s="9"/>
      <c r="I6" s="9"/>
      <c r="J6" s="9"/>
      <c r="K6" s="9"/>
      <c r="L6" s="9"/>
      <c r="M6" s="9"/>
    </row>
    <row r="7" spans="1:13" ht="117.95" customHeight="1" thickBot="1">
      <c r="A7" s="10"/>
      <c r="B7" s="11"/>
      <c r="C7" s="12" t="s">
        <v>298</v>
      </c>
      <c r="D7" s="13" t="s">
        <v>299</v>
      </c>
      <c r="E7" s="14" t="s">
        <v>149</v>
      </c>
      <c r="F7" s="14" t="s">
        <v>150</v>
      </c>
      <c r="G7" s="14" t="s">
        <v>151</v>
      </c>
      <c r="H7" s="14" t="s">
        <v>152</v>
      </c>
      <c r="I7" s="14" t="s">
        <v>153</v>
      </c>
      <c r="J7" s="14" t="s">
        <v>154</v>
      </c>
      <c r="K7" s="14" t="s">
        <v>106</v>
      </c>
      <c r="L7" s="14" t="s">
        <v>155</v>
      </c>
      <c r="M7" s="14" t="s">
        <v>103</v>
      </c>
    </row>
    <row r="8" spans="1:13" ht="15.95" customHeight="1" thickTop="1">
      <c r="B8" s="48" t="s">
        <v>300</v>
      </c>
      <c r="C8" s="49"/>
      <c r="D8" s="15">
        <v>16158</v>
      </c>
      <c r="E8" s="16">
        <v>4589</v>
      </c>
      <c r="F8" s="17">
        <v>4764</v>
      </c>
      <c r="G8" s="17">
        <v>7288</v>
      </c>
      <c r="H8" s="17">
        <v>2878</v>
      </c>
      <c r="I8" s="17">
        <v>508</v>
      </c>
      <c r="J8" s="17">
        <v>489</v>
      </c>
      <c r="K8" s="17">
        <v>1277</v>
      </c>
      <c r="L8" s="17">
        <v>886</v>
      </c>
      <c r="M8" s="17">
        <v>473</v>
      </c>
    </row>
    <row r="9" spans="1:13" ht="15.95" customHeight="1">
      <c r="B9" s="50"/>
      <c r="C9" s="51"/>
      <c r="D9" s="18">
        <v>1</v>
      </c>
      <c r="E9" s="32">
        <v>0.28400792177249662</v>
      </c>
      <c r="F9" s="33">
        <v>0.2948384701076866</v>
      </c>
      <c r="G9" s="33">
        <v>0.45104592152494122</v>
      </c>
      <c r="H9" s="33">
        <v>0.17811610347815324</v>
      </c>
      <c r="I9" s="33">
        <v>3.1439534595865827E-2</v>
      </c>
      <c r="J9" s="33">
        <v>3.0263646490902338E-2</v>
      </c>
      <c r="K9" s="33">
        <v>7.9032058423072163E-2</v>
      </c>
      <c r="L9" s="33">
        <v>5.4833518999876221E-2</v>
      </c>
      <c r="M9" s="33">
        <v>2.9273424928827826E-2</v>
      </c>
    </row>
    <row r="10" spans="1:13" ht="15.95" customHeight="1">
      <c r="B10" s="57" t="s">
        <v>321</v>
      </c>
      <c r="C10" s="52" t="s">
        <v>165</v>
      </c>
      <c r="D10" s="34">
        <v>229</v>
      </c>
      <c r="E10" s="35">
        <v>81</v>
      </c>
      <c r="F10" s="36">
        <v>54</v>
      </c>
      <c r="G10" s="36">
        <v>73</v>
      </c>
      <c r="H10" s="36">
        <v>31</v>
      </c>
      <c r="I10" s="36">
        <v>2</v>
      </c>
      <c r="J10" s="36">
        <v>3</v>
      </c>
      <c r="K10" s="36">
        <v>14</v>
      </c>
      <c r="L10" s="36">
        <v>34</v>
      </c>
      <c r="M10" s="36">
        <v>5</v>
      </c>
    </row>
    <row r="11" spans="1:13" ht="15.95" customHeight="1">
      <c r="B11" s="58"/>
      <c r="C11" s="53"/>
      <c r="D11" s="18">
        <v>1</v>
      </c>
      <c r="E11" s="19">
        <v>0.35371179039301309</v>
      </c>
      <c r="F11" s="20">
        <v>0.23580786026200873</v>
      </c>
      <c r="G11" s="20">
        <v>0.31877729257641924</v>
      </c>
      <c r="H11" s="20">
        <v>0.13537117903930132</v>
      </c>
      <c r="I11" s="20">
        <v>8.7336244541484712E-3</v>
      </c>
      <c r="J11" s="20">
        <v>1.3100436681222707E-2</v>
      </c>
      <c r="K11" s="20">
        <v>6.1135371179039298E-2</v>
      </c>
      <c r="L11" s="20">
        <v>0.14847161572052403</v>
      </c>
      <c r="M11" s="20">
        <v>2.1834061135371178E-2</v>
      </c>
    </row>
    <row r="12" spans="1:13" ht="15.95" customHeight="1">
      <c r="B12" s="58"/>
      <c r="C12" s="54" t="s">
        <v>166</v>
      </c>
      <c r="D12" s="21">
        <v>140</v>
      </c>
      <c r="E12" s="22">
        <v>34</v>
      </c>
      <c r="F12" s="23">
        <v>26</v>
      </c>
      <c r="G12" s="23">
        <v>40</v>
      </c>
      <c r="H12" s="23">
        <v>16</v>
      </c>
      <c r="I12" s="23">
        <v>3</v>
      </c>
      <c r="J12" s="23">
        <v>2</v>
      </c>
      <c r="K12" s="23">
        <v>8</v>
      </c>
      <c r="L12" s="23">
        <v>36</v>
      </c>
      <c r="M12" s="23">
        <v>4</v>
      </c>
    </row>
    <row r="13" spans="1:13" ht="15.95" customHeight="1">
      <c r="B13" s="58"/>
      <c r="C13" s="53"/>
      <c r="D13" s="24">
        <v>1</v>
      </c>
      <c r="E13" s="19">
        <v>0.24285714285714285</v>
      </c>
      <c r="F13" s="20">
        <v>0.18571428571428572</v>
      </c>
      <c r="G13" s="20">
        <v>0.2857142857142857</v>
      </c>
      <c r="H13" s="20">
        <v>0.11428571428571428</v>
      </c>
      <c r="I13" s="20">
        <v>2.1428571428571429E-2</v>
      </c>
      <c r="J13" s="20">
        <v>1.4285714285714285E-2</v>
      </c>
      <c r="K13" s="20">
        <v>5.7142857142857141E-2</v>
      </c>
      <c r="L13" s="20">
        <v>0.25714285714285712</v>
      </c>
      <c r="M13" s="20">
        <v>2.8571428571428571E-2</v>
      </c>
    </row>
    <row r="14" spans="1:13" ht="15.95" customHeight="1">
      <c r="B14" s="58"/>
      <c r="C14" s="54" t="s">
        <v>167</v>
      </c>
      <c r="D14" s="21">
        <v>287</v>
      </c>
      <c r="E14" s="22">
        <v>88</v>
      </c>
      <c r="F14" s="23">
        <v>54</v>
      </c>
      <c r="G14" s="23">
        <v>113</v>
      </c>
      <c r="H14" s="23">
        <v>39</v>
      </c>
      <c r="I14" s="23">
        <v>9</v>
      </c>
      <c r="J14" s="23">
        <v>7</v>
      </c>
      <c r="K14" s="23">
        <v>24</v>
      </c>
      <c r="L14" s="23">
        <v>44</v>
      </c>
      <c r="M14" s="23">
        <v>2</v>
      </c>
    </row>
    <row r="15" spans="1:13" ht="15.95" customHeight="1">
      <c r="B15" s="58"/>
      <c r="C15" s="53"/>
      <c r="D15" s="24">
        <v>1</v>
      </c>
      <c r="E15" s="19">
        <v>0.30662020905923343</v>
      </c>
      <c r="F15" s="20">
        <v>0.18815331010452963</v>
      </c>
      <c r="G15" s="20">
        <v>0.39372822299651566</v>
      </c>
      <c r="H15" s="20">
        <v>0.13588850174216027</v>
      </c>
      <c r="I15" s="20">
        <v>3.1358885017421602E-2</v>
      </c>
      <c r="J15" s="20">
        <v>2.4390243902439025E-2</v>
      </c>
      <c r="K15" s="20">
        <v>8.3623693379790948E-2</v>
      </c>
      <c r="L15" s="20">
        <v>0.15331010452961671</v>
      </c>
      <c r="M15" s="20">
        <v>6.9686411149825784E-3</v>
      </c>
    </row>
    <row r="16" spans="1:13" ht="15.95" customHeight="1">
      <c r="B16" s="58"/>
      <c r="C16" s="54" t="s">
        <v>168</v>
      </c>
      <c r="D16" s="21">
        <v>660</v>
      </c>
      <c r="E16" s="22">
        <v>194</v>
      </c>
      <c r="F16" s="23">
        <v>129</v>
      </c>
      <c r="G16" s="23">
        <v>259</v>
      </c>
      <c r="H16" s="23">
        <v>112</v>
      </c>
      <c r="I16" s="23">
        <v>17</v>
      </c>
      <c r="J16" s="23">
        <v>19</v>
      </c>
      <c r="K16" s="23">
        <v>63</v>
      </c>
      <c r="L16" s="23">
        <v>77</v>
      </c>
      <c r="M16" s="23">
        <v>8</v>
      </c>
    </row>
    <row r="17" spans="1:13" ht="15.95" customHeight="1">
      <c r="B17" s="58"/>
      <c r="C17" s="53"/>
      <c r="D17" s="24">
        <v>1</v>
      </c>
      <c r="E17" s="19">
        <v>0.29393939393939394</v>
      </c>
      <c r="F17" s="20">
        <v>0.19545454545454546</v>
      </c>
      <c r="G17" s="20">
        <v>0.3924242424242424</v>
      </c>
      <c r="H17" s="20">
        <v>0.16969696969696971</v>
      </c>
      <c r="I17" s="20">
        <v>2.5757575757575757E-2</v>
      </c>
      <c r="J17" s="20">
        <v>2.8787878787878789E-2</v>
      </c>
      <c r="K17" s="20">
        <v>9.5454545454545459E-2</v>
      </c>
      <c r="L17" s="20">
        <v>0.11666666666666667</v>
      </c>
      <c r="M17" s="20">
        <v>1.2121212121212121E-2</v>
      </c>
    </row>
    <row r="18" spans="1:13" ht="15.95" customHeight="1">
      <c r="B18" s="58"/>
      <c r="C18" s="54" t="s">
        <v>169</v>
      </c>
      <c r="D18" s="21">
        <v>631</v>
      </c>
      <c r="E18" s="22">
        <v>165</v>
      </c>
      <c r="F18" s="23">
        <v>164</v>
      </c>
      <c r="G18" s="23">
        <v>268</v>
      </c>
      <c r="H18" s="23">
        <v>106</v>
      </c>
      <c r="I18" s="23">
        <v>13</v>
      </c>
      <c r="J18" s="23">
        <v>18</v>
      </c>
      <c r="K18" s="23">
        <v>51</v>
      </c>
      <c r="L18" s="23">
        <v>68</v>
      </c>
      <c r="M18" s="23">
        <v>9</v>
      </c>
    </row>
    <row r="19" spans="1:13" ht="15.95" customHeight="1">
      <c r="B19" s="58"/>
      <c r="C19" s="53"/>
      <c r="D19" s="24">
        <v>1</v>
      </c>
      <c r="E19" s="19">
        <v>0.26148969889064977</v>
      </c>
      <c r="F19" s="20">
        <v>0.25990491283676703</v>
      </c>
      <c r="G19" s="20">
        <v>0.4247226624405705</v>
      </c>
      <c r="H19" s="20">
        <v>0.16798732171156894</v>
      </c>
      <c r="I19" s="20">
        <v>2.0602218700475437E-2</v>
      </c>
      <c r="J19" s="20">
        <v>2.8526148969889066E-2</v>
      </c>
      <c r="K19" s="20">
        <v>8.0824088748019024E-2</v>
      </c>
      <c r="L19" s="20">
        <v>0.10776545166402536</v>
      </c>
      <c r="M19" s="20">
        <v>1.4263074484944533E-2</v>
      </c>
    </row>
    <row r="20" spans="1:13" ht="15.95" customHeight="1">
      <c r="B20" s="58"/>
      <c r="C20" s="54" t="s">
        <v>170</v>
      </c>
      <c r="D20" s="21">
        <v>4638</v>
      </c>
      <c r="E20" s="22">
        <v>1297</v>
      </c>
      <c r="F20" s="23">
        <v>1331</v>
      </c>
      <c r="G20" s="23">
        <v>2027</v>
      </c>
      <c r="H20" s="23">
        <v>813</v>
      </c>
      <c r="I20" s="23">
        <v>123</v>
      </c>
      <c r="J20" s="23">
        <v>107</v>
      </c>
      <c r="K20" s="23">
        <v>383</v>
      </c>
      <c r="L20" s="23">
        <v>294</v>
      </c>
      <c r="M20" s="23">
        <v>68</v>
      </c>
    </row>
    <row r="21" spans="1:13" ht="15.95" customHeight="1">
      <c r="B21" s="58"/>
      <c r="C21" s="53"/>
      <c r="D21" s="24">
        <v>1</v>
      </c>
      <c r="E21" s="19">
        <v>0.27964639931004742</v>
      </c>
      <c r="F21" s="20">
        <v>0.28697714532125917</v>
      </c>
      <c r="G21" s="20">
        <v>0.43704182837429928</v>
      </c>
      <c r="H21" s="20">
        <v>0.17529107373868047</v>
      </c>
      <c r="I21" s="20">
        <v>2.6520051746442432E-2</v>
      </c>
      <c r="J21" s="20">
        <v>2.3070288917636912E-2</v>
      </c>
      <c r="K21" s="20">
        <v>8.257869771453212E-2</v>
      </c>
      <c r="L21" s="20">
        <v>6.3389391979301421E-2</v>
      </c>
      <c r="M21" s="20">
        <v>1.4661492022423459E-2</v>
      </c>
    </row>
    <row r="22" spans="1:13" ht="15.95" customHeight="1">
      <c r="B22" s="58"/>
      <c r="C22" s="54" t="s">
        <v>171</v>
      </c>
      <c r="D22" s="21">
        <v>1276</v>
      </c>
      <c r="E22" s="22">
        <v>389</v>
      </c>
      <c r="F22" s="23">
        <v>341</v>
      </c>
      <c r="G22" s="23">
        <v>608</v>
      </c>
      <c r="H22" s="23">
        <v>241</v>
      </c>
      <c r="I22" s="23">
        <v>38</v>
      </c>
      <c r="J22" s="23">
        <v>38</v>
      </c>
      <c r="K22" s="23">
        <v>85</v>
      </c>
      <c r="L22" s="23">
        <v>57</v>
      </c>
      <c r="M22" s="23">
        <v>16</v>
      </c>
    </row>
    <row r="23" spans="1:13" ht="15.95" customHeight="1">
      <c r="B23" s="58"/>
      <c r="C23" s="53"/>
      <c r="D23" s="24">
        <v>1</v>
      </c>
      <c r="E23" s="19">
        <v>0.30485893416927901</v>
      </c>
      <c r="F23" s="20">
        <v>0.26724137931034481</v>
      </c>
      <c r="G23" s="20">
        <v>0.47648902821316613</v>
      </c>
      <c r="H23" s="20">
        <v>0.18887147335423196</v>
      </c>
      <c r="I23" s="20">
        <v>2.9780564263322883E-2</v>
      </c>
      <c r="J23" s="20">
        <v>2.9780564263322883E-2</v>
      </c>
      <c r="K23" s="20">
        <v>6.6614420062695925E-2</v>
      </c>
      <c r="L23" s="20">
        <v>4.4670846394984323E-2</v>
      </c>
      <c r="M23" s="20">
        <v>1.2539184952978056E-2</v>
      </c>
    </row>
    <row r="24" spans="1:13" ht="15.95" customHeight="1">
      <c r="B24" s="58"/>
      <c r="C24" s="54" t="s">
        <v>172</v>
      </c>
      <c r="D24" s="21">
        <v>1621</v>
      </c>
      <c r="E24" s="22">
        <v>456</v>
      </c>
      <c r="F24" s="23">
        <v>499</v>
      </c>
      <c r="G24" s="23">
        <v>813</v>
      </c>
      <c r="H24" s="23">
        <v>321</v>
      </c>
      <c r="I24" s="23">
        <v>54</v>
      </c>
      <c r="J24" s="23">
        <v>53</v>
      </c>
      <c r="K24" s="23">
        <v>133</v>
      </c>
      <c r="L24" s="23">
        <v>68</v>
      </c>
      <c r="M24" s="23">
        <v>21</v>
      </c>
    </row>
    <row r="25" spans="1:13" ht="15.95" customHeight="1">
      <c r="B25" s="58"/>
      <c r="C25" s="53"/>
      <c r="D25" s="24">
        <v>1</v>
      </c>
      <c r="E25" s="19">
        <v>0.28130783466995679</v>
      </c>
      <c r="F25" s="20">
        <v>0.3078346699568168</v>
      </c>
      <c r="G25" s="20">
        <v>0.5015422578655151</v>
      </c>
      <c r="H25" s="20">
        <v>0.19802590993214064</v>
      </c>
      <c r="I25" s="20">
        <v>3.3312769895126465E-2</v>
      </c>
      <c r="J25" s="20">
        <v>3.2695866748920423E-2</v>
      </c>
      <c r="K25" s="20">
        <v>8.2048118445404078E-2</v>
      </c>
      <c r="L25" s="20">
        <v>4.1949413942011106E-2</v>
      </c>
      <c r="M25" s="20">
        <v>1.2954966070326958E-2</v>
      </c>
    </row>
    <row r="26" spans="1:13" ht="15.95" customHeight="1">
      <c r="B26" s="58"/>
      <c r="C26" s="54" t="s">
        <v>173</v>
      </c>
      <c r="D26" s="21">
        <v>2381</v>
      </c>
      <c r="E26" s="22">
        <v>662</v>
      </c>
      <c r="F26" s="23">
        <v>786</v>
      </c>
      <c r="G26" s="23">
        <v>1218</v>
      </c>
      <c r="H26" s="23">
        <v>461</v>
      </c>
      <c r="I26" s="23">
        <v>84</v>
      </c>
      <c r="J26" s="23">
        <v>89</v>
      </c>
      <c r="K26" s="23">
        <v>162</v>
      </c>
      <c r="L26" s="23">
        <v>64</v>
      </c>
      <c r="M26" s="23">
        <v>29</v>
      </c>
    </row>
    <row r="27" spans="1:13" ht="15.95" customHeight="1">
      <c r="B27" s="58"/>
      <c r="C27" s="53"/>
      <c r="D27" s="24">
        <v>1</v>
      </c>
      <c r="E27" s="19">
        <v>0.2780344393112138</v>
      </c>
      <c r="F27" s="20">
        <v>0.33011339773204534</v>
      </c>
      <c r="G27" s="20">
        <v>0.5115497690046199</v>
      </c>
      <c r="H27" s="20">
        <v>0.19361612767744646</v>
      </c>
      <c r="I27" s="20">
        <v>3.527929441411172E-2</v>
      </c>
      <c r="J27" s="20">
        <v>3.73792524149517E-2</v>
      </c>
      <c r="K27" s="20">
        <v>6.8038639227215453E-2</v>
      </c>
      <c r="L27" s="20">
        <v>2.6879462410751787E-2</v>
      </c>
      <c r="M27" s="20">
        <v>1.2179756404871903E-2</v>
      </c>
    </row>
    <row r="28" spans="1:13" ht="15.95" customHeight="1">
      <c r="B28" s="58"/>
      <c r="C28" s="54" t="s">
        <v>174</v>
      </c>
      <c r="D28" s="21">
        <v>677</v>
      </c>
      <c r="E28" s="22">
        <v>206</v>
      </c>
      <c r="F28" s="23">
        <v>230</v>
      </c>
      <c r="G28" s="23">
        <v>365</v>
      </c>
      <c r="H28" s="23">
        <v>131</v>
      </c>
      <c r="I28" s="23">
        <v>32</v>
      </c>
      <c r="J28" s="23">
        <v>37</v>
      </c>
      <c r="K28" s="23">
        <v>49</v>
      </c>
      <c r="L28" s="23">
        <v>11</v>
      </c>
      <c r="M28" s="23">
        <v>10</v>
      </c>
    </row>
    <row r="29" spans="1:13" ht="15.95" customHeight="1">
      <c r="B29" s="58"/>
      <c r="C29" s="53"/>
      <c r="D29" s="24">
        <v>1</v>
      </c>
      <c r="E29" s="19">
        <v>0.30428360413589367</v>
      </c>
      <c r="F29" s="20">
        <v>0.33973412112259971</v>
      </c>
      <c r="G29" s="20">
        <v>0.53914327917282123</v>
      </c>
      <c r="H29" s="20">
        <v>0.19350073855243721</v>
      </c>
      <c r="I29" s="20">
        <v>4.7267355982274745E-2</v>
      </c>
      <c r="J29" s="20">
        <v>5.4652880354505169E-2</v>
      </c>
      <c r="K29" s="20">
        <v>7.2378138847858195E-2</v>
      </c>
      <c r="L29" s="20">
        <v>1.6248153618906941E-2</v>
      </c>
      <c r="M29" s="20">
        <v>1.4771048744460856E-2</v>
      </c>
    </row>
    <row r="30" spans="1:13" ht="15.95" customHeight="1">
      <c r="B30" s="58"/>
      <c r="C30" s="54" t="s">
        <v>175</v>
      </c>
      <c r="D30" s="21">
        <v>2234</v>
      </c>
      <c r="E30" s="22">
        <v>656</v>
      </c>
      <c r="F30" s="23">
        <v>759</v>
      </c>
      <c r="G30" s="23">
        <v>1100</v>
      </c>
      <c r="H30" s="23">
        <v>456</v>
      </c>
      <c r="I30" s="23">
        <v>109</v>
      </c>
      <c r="J30" s="23">
        <v>99</v>
      </c>
      <c r="K30" s="23">
        <v>153</v>
      </c>
      <c r="L30" s="23">
        <v>67</v>
      </c>
      <c r="M30" s="23">
        <v>41</v>
      </c>
    </row>
    <row r="31" spans="1:13" ht="15.95" customHeight="1">
      <c r="B31" s="58"/>
      <c r="C31" s="59"/>
      <c r="D31" s="18">
        <v>1</v>
      </c>
      <c r="E31" s="32">
        <v>0.29364368845120858</v>
      </c>
      <c r="F31" s="33">
        <v>0.33974932855863921</v>
      </c>
      <c r="G31" s="33">
        <v>0.49239033124440468</v>
      </c>
      <c r="H31" s="33">
        <v>0.20411817367949867</v>
      </c>
      <c r="I31" s="33">
        <v>4.8791405550581916E-2</v>
      </c>
      <c r="J31" s="33">
        <v>4.4315129811996416E-2</v>
      </c>
      <c r="K31" s="33">
        <v>6.8487018800358096E-2</v>
      </c>
      <c r="L31" s="33">
        <v>2.999104744852283E-2</v>
      </c>
      <c r="M31" s="33">
        <v>1.8352730528200537E-2</v>
      </c>
    </row>
    <row r="32" spans="1:13" ht="15.95" customHeight="1">
      <c r="A32" s="38"/>
      <c r="B32" s="41"/>
      <c r="C32" s="47"/>
      <c r="D32" s="42"/>
      <c r="E32" s="42"/>
      <c r="F32" s="42"/>
      <c r="G32" s="42"/>
      <c r="H32" s="42"/>
      <c r="I32" s="42"/>
      <c r="J32" s="42"/>
      <c r="K32" s="42"/>
      <c r="L32" s="42"/>
      <c r="M32" s="42"/>
    </row>
    <row r="33" spans="1:13" ht="15.95" hidden="1" customHeight="1">
      <c r="A33" s="38"/>
      <c r="B33" s="43"/>
      <c r="C33" s="46"/>
      <c r="D33" s="44"/>
      <c r="E33" s="44"/>
      <c r="F33" s="44"/>
      <c r="G33" s="44"/>
      <c r="H33" s="44"/>
      <c r="I33" s="44"/>
      <c r="J33" s="44"/>
      <c r="K33" s="44"/>
      <c r="L33" s="44"/>
      <c r="M33" s="44"/>
    </row>
    <row r="34" spans="1:13" ht="15.95" hidden="1" customHeight="1">
      <c r="A34" s="38"/>
      <c r="B34" s="43"/>
      <c r="C34" s="46"/>
      <c r="D34" s="45"/>
      <c r="E34" s="45"/>
      <c r="F34" s="45"/>
      <c r="G34" s="45"/>
      <c r="H34" s="45"/>
      <c r="I34" s="45"/>
      <c r="J34" s="45"/>
      <c r="K34" s="45"/>
      <c r="L34" s="45"/>
      <c r="M34" s="45"/>
    </row>
    <row r="35" spans="1:13" ht="15.95" hidden="1" customHeight="1">
      <c r="A35" s="38"/>
      <c r="B35" s="43"/>
      <c r="C35" s="46"/>
      <c r="D35" s="44"/>
      <c r="E35" s="44"/>
      <c r="F35" s="44"/>
      <c r="G35" s="44"/>
      <c r="H35" s="44"/>
      <c r="I35" s="44"/>
      <c r="J35" s="44"/>
      <c r="K35" s="44"/>
      <c r="L35" s="44"/>
      <c r="M35" s="44"/>
    </row>
    <row r="36" spans="1:13" ht="15.95" hidden="1" customHeight="1">
      <c r="A36" s="38"/>
      <c r="B36" s="43"/>
      <c r="C36" s="46"/>
      <c r="D36" s="45"/>
      <c r="E36" s="45"/>
      <c r="F36" s="45"/>
      <c r="G36" s="45"/>
      <c r="H36" s="45"/>
      <c r="I36" s="45"/>
      <c r="J36" s="45"/>
      <c r="K36" s="45"/>
      <c r="L36" s="45"/>
      <c r="M36" s="45"/>
    </row>
    <row r="37" spans="1:13" ht="15.95" hidden="1" customHeight="1">
      <c r="A37" s="38"/>
      <c r="B37" s="43"/>
      <c r="C37" s="46"/>
      <c r="D37" s="44"/>
      <c r="E37" s="44"/>
      <c r="F37" s="44"/>
      <c r="G37" s="44"/>
      <c r="H37" s="44"/>
      <c r="I37" s="44"/>
      <c r="J37" s="44"/>
      <c r="K37" s="44"/>
      <c r="L37" s="44"/>
      <c r="M37" s="44"/>
    </row>
    <row r="38" spans="1:13" ht="15.95" hidden="1" customHeight="1">
      <c r="A38" s="38"/>
      <c r="B38" s="43"/>
      <c r="C38" s="46"/>
      <c r="D38" s="45"/>
      <c r="E38" s="45"/>
      <c r="F38" s="45"/>
      <c r="G38" s="45"/>
      <c r="H38" s="45"/>
      <c r="I38" s="45"/>
      <c r="J38" s="45"/>
      <c r="K38" s="45"/>
      <c r="L38" s="45"/>
      <c r="M38" s="45"/>
    </row>
    <row r="39" spans="1:13" ht="15.95" hidden="1" customHeight="1">
      <c r="A39" s="38"/>
      <c r="B39" s="43"/>
      <c r="C39" s="46"/>
      <c r="D39" s="44"/>
      <c r="E39" s="44"/>
      <c r="F39" s="44"/>
      <c r="G39" s="44"/>
      <c r="H39" s="44"/>
      <c r="I39" s="44"/>
      <c r="J39" s="44"/>
      <c r="K39" s="44"/>
      <c r="L39" s="44"/>
      <c r="M39" s="44"/>
    </row>
    <row r="40" spans="1:13" ht="15.95" hidden="1" customHeight="1">
      <c r="A40" s="38"/>
      <c r="B40" s="43"/>
      <c r="C40" s="46"/>
      <c r="D40" s="45"/>
      <c r="E40" s="45"/>
      <c r="F40" s="45"/>
      <c r="G40" s="45"/>
      <c r="H40" s="45"/>
      <c r="I40" s="45"/>
      <c r="J40" s="45"/>
      <c r="K40" s="45"/>
      <c r="L40" s="45"/>
      <c r="M40" s="45"/>
    </row>
    <row r="41" spans="1:13" ht="15.95" hidden="1" customHeight="1">
      <c r="A41" s="38"/>
      <c r="B41" s="43"/>
      <c r="C41" s="46"/>
      <c r="D41" s="44"/>
      <c r="E41" s="44"/>
      <c r="F41" s="44"/>
      <c r="G41" s="44"/>
      <c r="H41" s="44"/>
      <c r="I41" s="44"/>
      <c r="J41" s="44"/>
      <c r="K41" s="44"/>
      <c r="L41" s="44"/>
      <c r="M41" s="44"/>
    </row>
    <row r="42" spans="1:13" ht="15.95" hidden="1" customHeight="1">
      <c r="A42" s="38"/>
      <c r="B42" s="43"/>
      <c r="C42" s="46"/>
      <c r="D42" s="45"/>
      <c r="E42" s="45"/>
      <c r="F42" s="45"/>
      <c r="G42" s="45"/>
      <c r="H42" s="45"/>
      <c r="I42" s="45"/>
      <c r="J42" s="45"/>
      <c r="K42" s="45"/>
      <c r="L42" s="45"/>
      <c r="M42" s="45"/>
    </row>
    <row r="43" spans="1:13" ht="15.95" hidden="1" customHeight="1">
      <c r="A43" s="38"/>
      <c r="B43" s="43"/>
      <c r="C43" s="46"/>
      <c r="D43" s="44"/>
      <c r="E43" s="44"/>
      <c r="F43" s="44"/>
      <c r="G43" s="44"/>
      <c r="H43" s="44"/>
      <c r="I43" s="44"/>
      <c r="J43" s="44"/>
      <c r="K43" s="44"/>
      <c r="L43" s="44"/>
      <c r="M43" s="44"/>
    </row>
    <row r="44" spans="1:13" ht="15.95" hidden="1" customHeight="1">
      <c r="A44" s="38"/>
      <c r="B44" s="43"/>
      <c r="C44" s="46"/>
      <c r="D44" s="45"/>
      <c r="E44" s="45"/>
      <c r="F44" s="45"/>
      <c r="G44" s="45"/>
      <c r="H44" s="45"/>
      <c r="I44" s="45"/>
      <c r="J44" s="45"/>
      <c r="K44" s="45"/>
      <c r="L44" s="45"/>
      <c r="M44" s="45"/>
    </row>
    <row r="45" spans="1:13" ht="15.95" hidden="1" customHeight="1">
      <c r="A45" s="38"/>
      <c r="B45" s="43"/>
      <c r="C45" s="46"/>
      <c r="D45" s="44"/>
      <c r="E45" s="44"/>
      <c r="F45" s="44"/>
      <c r="G45" s="44"/>
      <c r="H45" s="44"/>
      <c r="I45" s="44"/>
      <c r="J45" s="44"/>
      <c r="K45" s="44"/>
      <c r="L45" s="44"/>
      <c r="M45" s="44"/>
    </row>
    <row r="46" spans="1:13" ht="15.95" hidden="1" customHeight="1">
      <c r="A46" s="38"/>
      <c r="B46" s="43"/>
      <c r="C46" s="46"/>
      <c r="D46" s="45"/>
      <c r="E46" s="45"/>
      <c r="F46" s="45"/>
      <c r="G46" s="45"/>
      <c r="H46" s="45"/>
      <c r="I46" s="45"/>
      <c r="J46" s="45"/>
      <c r="K46" s="45"/>
      <c r="L46" s="45"/>
      <c r="M46" s="45"/>
    </row>
    <row r="47" spans="1:13" ht="15.95" hidden="1" customHeight="1">
      <c r="A47" s="38"/>
      <c r="B47" s="43"/>
      <c r="C47" s="46"/>
      <c r="D47" s="44"/>
      <c r="E47" s="44"/>
      <c r="F47" s="44"/>
      <c r="G47" s="44"/>
      <c r="H47" s="44"/>
      <c r="I47" s="44"/>
      <c r="J47" s="44"/>
      <c r="K47" s="44"/>
      <c r="L47" s="44"/>
      <c r="M47" s="44"/>
    </row>
    <row r="48" spans="1:13" ht="15.95" hidden="1" customHeight="1">
      <c r="A48" s="38"/>
      <c r="B48" s="43"/>
      <c r="C48" s="46"/>
      <c r="D48" s="45"/>
      <c r="E48" s="45"/>
      <c r="F48" s="45"/>
      <c r="G48" s="45"/>
      <c r="H48" s="45"/>
      <c r="I48" s="45"/>
      <c r="J48" s="45"/>
      <c r="K48" s="45"/>
      <c r="L48" s="45"/>
      <c r="M48" s="45"/>
    </row>
    <row r="49" spans="1:13" ht="15.95" hidden="1" customHeight="1">
      <c r="A49" s="38"/>
      <c r="B49" s="43"/>
      <c r="C49" s="46"/>
      <c r="D49" s="44"/>
      <c r="E49" s="44"/>
      <c r="F49" s="44"/>
      <c r="G49" s="44"/>
      <c r="H49" s="44"/>
      <c r="I49" s="44"/>
      <c r="J49" s="44"/>
      <c r="K49" s="44"/>
      <c r="L49" s="44"/>
      <c r="M49" s="44"/>
    </row>
    <row r="50" spans="1:13" ht="15.95" hidden="1" customHeight="1">
      <c r="A50" s="38"/>
      <c r="B50" s="43"/>
      <c r="C50" s="46"/>
      <c r="D50" s="45"/>
      <c r="E50" s="45"/>
      <c r="F50" s="45"/>
      <c r="G50" s="45"/>
      <c r="H50" s="45"/>
      <c r="I50" s="45"/>
      <c r="J50" s="45"/>
      <c r="K50" s="45"/>
      <c r="L50" s="45"/>
      <c r="M50" s="45"/>
    </row>
    <row r="51" spans="1:13" ht="15.95" hidden="1" customHeight="1">
      <c r="A51" s="38"/>
      <c r="B51" s="43"/>
      <c r="C51" s="46"/>
      <c r="D51" s="44"/>
      <c r="E51" s="44"/>
      <c r="F51" s="44"/>
      <c r="G51" s="44"/>
      <c r="H51" s="44"/>
      <c r="I51" s="44"/>
      <c r="J51" s="44"/>
      <c r="K51" s="44"/>
      <c r="L51" s="44"/>
      <c r="M51" s="44"/>
    </row>
    <row r="52" spans="1:13" ht="15.95" hidden="1" customHeight="1">
      <c r="A52" s="38"/>
      <c r="B52" s="43"/>
      <c r="C52" s="46"/>
      <c r="D52" s="45"/>
      <c r="E52" s="45"/>
      <c r="F52" s="45"/>
      <c r="G52" s="45"/>
      <c r="H52" s="45"/>
      <c r="I52" s="45"/>
      <c r="J52" s="45"/>
      <c r="K52" s="45"/>
      <c r="L52" s="45"/>
      <c r="M52" s="45"/>
    </row>
    <row r="53" spans="1:13" ht="15.95" hidden="1" customHeight="1">
      <c r="A53" s="38"/>
      <c r="B53" s="43"/>
      <c r="C53" s="46"/>
      <c r="D53" s="44"/>
      <c r="E53" s="44"/>
      <c r="F53" s="44"/>
      <c r="G53" s="44"/>
      <c r="H53" s="44"/>
      <c r="I53" s="44"/>
      <c r="J53" s="44"/>
      <c r="K53" s="44"/>
      <c r="L53" s="44"/>
      <c r="M53" s="44"/>
    </row>
    <row r="54" spans="1:13" ht="15.95" hidden="1" customHeight="1">
      <c r="A54" s="38"/>
      <c r="B54" s="43"/>
      <c r="C54" s="46"/>
      <c r="D54" s="45"/>
      <c r="E54" s="45"/>
      <c r="F54" s="45"/>
      <c r="G54" s="45"/>
      <c r="H54" s="45"/>
      <c r="I54" s="45"/>
      <c r="J54" s="45"/>
      <c r="K54" s="45"/>
      <c r="L54" s="45"/>
      <c r="M54" s="45"/>
    </row>
    <row r="55" spans="1:13" ht="15.95" hidden="1" customHeight="1">
      <c r="A55" s="38"/>
      <c r="B55" s="43"/>
      <c r="C55" s="46"/>
      <c r="D55" s="44"/>
      <c r="E55" s="44"/>
      <c r="F55" s="44"/>
      <c r="G55" s="44"/>
      <c r="H55" s="44"/>
      <c r="I55" s="44"/>
      <c r="J55" s="44"/>
      <c r="K55" s="44"/>
      <c r="L55" s="44"/>
      <c r="M55" s="44"/>
    </row>
    <row r="56" spans="1:13" ht="15.95" hidden="1" customHeight="1">
      <c r="A56" s="38"/>
      <c r="B56" s="43"/>
      <c r="C56" s="46"/>
      <c r="D56" s="45"/>
      <c r="E56" s="45"/>
      <c r="F56" s="45"/>
      <c r="G56" s="45"/>
      <c r="H56" s="45"/>
      <c r="I56" s="45"/>
      <c r="J56" s="45"/>
      <c r="K56" s="45"/>
      <c r="L56" s="45"/>
      <c r="M56" s="45"/>
    </row>
    <row r="57" spans="1:13" ht="15.95" hidden="1" customHeight="1">
      <c r="A57" s="38"/>
      <c r="B57" s="43"/>
      <c r="C57" s="46"/>
      <c r="D57" s="44"/>
      <c r="E57" s="44"/>
      <c r="F57" s="44"/>
      <c r="G57" s="44"/>
      <c r="H57" s="44"/>
      <c r="I57" s="44"/>
      <c r="J57" s="44"/>
      <c r="K57" s="44"/>
      <c r="L57" s="44"/>
      <c r="M57" s="44"/>
    </row>
    <row r="58" spans="1:13" ht="15.95" hidden="1" customHeight="1">
      <c r="A58" s="38"/>
      <c r="B58" s="43"/>
      <c r="C58" s="46"/>
      <c r="D58" s="45"/>
      <c r="E58" s="45"/>
      <c r="F58" s="45"/>
      <c r="G58" s="45"/>
      <c r="H58" s="45"/>
      <c r="I58" s="45"/>
      <c r="J58" s="45"/>
      <c r="K58" s="45"/>
      <c r="L58" s="45"/>
      <c r="M58" s="45"/>
    </row>
    <row r="59" spans="1:13" ht="15.95" hidden="1" customHeight="1">
      <c r="A59" s="38"/>
      <c r="B59" s="43"/>
      <c r="C59" s="46"/>
      <c r="D59" s="44"/>
      <c r="E59" s="44"/>
      <c r="F59" s="44"/>
      <c r="G59" s="44"/>
      <c r="H59" s="44"/>
      <c r="I59" s="44"/>
      <c r="J59" s="44"/>
      <c r="K59" s="44"/>
      <c r="L59" s="44"/>
      <c r="M59" s="44"/>
    </row>
    <row r="60" spans="1:13" ht="15.95" hidden="1" customHeight="1">
      <c r="A60" s="38"/>
      <c r="B60" s="43"/>
      <c r="C60" s="46"/>
      <c r="D60" s="45"/>
      <c r="E60" s="45"/>
      <c r="F60" s="45"/>
      <c r="G60" s="45"/>
      <c r="H60" s="45"/>
      <c r="I60" s="45"/>
      <c r="J60" s="45"/>
      <c r="K60" s="45"/>
      <c r="L60" s="45"/>
      <c r="M60" s="45"/>
    </row>
    <row r="61" spans="1:13" ht="15.95" hidden="1" customHeight="1">
      <c r="A61" s="38"/>
      <c r="B61" s="43"/>
      <c r="C61" s="46"/>
      <c r="D61" s="44"/>
      <c r="E61" s="44"/>
      <c r="F61" s="44"/>
      <c r="G61" s="44"/>
      <c r="H61" s="44"/>
      <c r="I61" s="44"/>
      <c r="J61" s="44"/>
      <c r="K61" s="44"/>
      <c r="L61" s="44"/>
      <c r="M61" s="44"/>
    </row>
    <row r="62" spans="1:13" ht="15.95" hidden="1" customHeight="1">
      <c r="A62" s="38"/>
      <c r="B62" s="43"/>
      <c r="C62" s="46"/>
      <c r="D62" s="45"/>
      <c r="E62" s="45"/>
      <c r="F62" s="45"/>
      <c r="G62" s="45"/>
      <c r="H62" s="45"/>
      <c r="I62" s="45"/>
      <c r="J62" s="45"/>
      <c r="K62" s="45"/>
      <c r="L62" s="45"/>
      <c r="M62" s="45"/>
    </row>
    <row r="63" spans="1:13" ht="15.95" hidden="1" customHeight="1">
      <c r="A63" s="38"/>
      <c r="B63" s="43"/>
      <c r="C63" s="46"/>
      <c r="D63" s="44"/>
      <c r="E63" s="44"/>
      <c r="F63" s="44"/>
      <c r="G63" s="44"/>
      <c r="H63" s="44"/>
      <c r="I63" s="44"/>
      <c r="J63" s="44"/>
      <c r="K63" s="44"/>
      <c r="L63" s="44"/>
      <c r="M63" s="44"/>
    </row>
    <row r="64" spans="1:13" ht="15.95" hidden="1" customHeight="1">
      <c r="A64" s="38"/>
      <c r="B64" s="43"/>
      <c r="C64" s="46"/>
      <c r="D64" s="45"/>
      <c r="E64" s="45"/>
      <c r="F64" s="45"/>
      <c r="G64" s="45"/>
      <c r="H64" s="45"/>
      <c r="I64" s="45"/>
      <c r="J64" s="45"/>
      <c r="K64" s="45"/>
      <c r="L64" s="45"/>
      <c r="M64" s="45"/>
    </row>
    <row r="65" spans="1:13" ht="15.95" hidden="1" customHeight="1">
      <c r="A65" s="38"/>
      <c r="B65" s="43"/>
      <c r="C65" s="46"/>
      <c r="D65" s="44"/>
      <c r="E65" s="44"/>
      <c r="F65" s="44"/>
      <c r="G65" s="44"/>
      <c r="H65" s="44"/>
      <c r="I65" s="44"/>
      <c r="J65" s="44"/>
      <c r="K65" s="44"/>
      <c r="L65" s="44"/>
      <c r="M65" s="44"/>
    </row>
    <row r="66" spans="1:13" ht="15.95" hidden="1" customHeight="1">
      <c r="A66" s="38"/>
      <c r="B66" s="43"/>
      <c r="C66" s="46"/>
      <c r="D66" s="45"/>
      <c r="E66" s="45"/>
      <c r="F66" s="45"/>
      <c r="G66" s="45"/>
      <c r="H66" s="45"/>
      <c r="I66" s="45"/>
      <c r="J66" s="45"/>
      <c r="K66" s="45"/>
      <c r="L66" s="45"/>
      <c r="M66" s="45"/>
    </row>
    <row r="67" spans="1:13" ht="15.95" hidden="1" customHeight="1">
      <c r="A67" s="38"/>
      <c r="B67" s="43"/>
      <c r="C67" s="46"/>
      <c r="D67" s="44"/>
      <c r="E67" s="44"/>
      <c r="F67" s="44"/>
      <c r="G67" s="44"/>
      <c r="H67" s="44"/>
      <c r="I67" s="44"/>
      <c r="J67" s="44"/>
      <c r="K67" s="44"/>
      <c r="L67" s="44"/>
      <c r="M67" s="44"/>
    </row>
    <row r="68" spans="1:13" ht="15.95" hidden="1" customHeight="1">
      <c r="A68" s="38"/>
      <c r="B68" s="43"/>
      <c r="C68" s="46"/>
      <c r="D68" s="45"/>
      <c r="E68" s="45"/>
      <c r="F68" s="45"/>
      <c r="G68" s="45"/>
      <c r="H68" s="45"/>
      <c r="I68" s="45"/>
      <c r="J68" s="45"/>
      <c r="K68" s="45"/>
      <c r="L68" s="45"/>
      <c r="M68" s="45"/>
    </row>
    <row r="69" spans="1:13" ht="15.95" hidden="1" customHeight="1">
      <c r="A69" s="38"/>
      <c r="B69" s="43"/>
      <c r="C69" s="46"/>
      <c r="D69" s="44"/>
      <c r="E69" s="44"/>
      <c r="F69" s="44"/>
      <c r="G69" s="44"/>
      <c r="H69" s="44"/>
      <c r="I69" s="44"/>
      <c r="J69" s="44"/>
      <c r="K69" s="44"/>
      <c r="L69" s="44"/>
      <c r="M69" s="44"/>
    </row>
    <row r="70" spans="1:13" ht="15.95" hidden="1" customHeight="1">
      <c r="A70" s="38"/>
      <c r="B70" s="43"/>
      <c r="C70" s="46"/>
      <c r="D70" s="45"/>
      <c r="E70" s="45"/>
      <c r="F70" s="45"/>
      <c r="G70" s="45"/>
      <c r="H70" s="45"/>
      <c r="I70" s="45"/>
      <c r="J70" s="45"/>
      <c r="K70" s="45"/>
      <c r="L70" s="45"/>
      <c r="M70" s="45"/>
    </row>
    <row r="71" spans="1:13" ht="15.95" hidden="1" customHeight="1">
      <c r="A71" s="38"/>
      <c r="B71" s="43"/>
      <c r="C71" s="46"/>
      <c r="D71" s="44"/>
      <c r="E71" s="44"/>
      <c r="F71" s="44"/>
      <c r="G71" s="44"/>
      <c r="H71" s="44"/>
      <c r="I71" s="44"/>
      <c r="J71" s="44"/>
      <c r="K71" s="44"/>
      <c r="L71" s="44"/>
      <c r="M71" s="44"/>
    </row>
    <row r="72" spans="1:13" ht="15.95" hidden="1" customHeight="1">
      <c r="A72" s="38"/>
      <c r="B72" s="43"/>
      <c r="C72" s="46"/>
      <c r="D72" s="45"/>
      <c r="E72" s="45"/>
      <c r="F72" s="45"/>
      <c r="G72" s="45"/>
      <c r="H72" s="45"/>
      <c r="I72" s="45"/>
      <c r="J72" s="45"/>
      <c r="K72" s="45"/>
      <c r="L72" s="45"/>
      <c r="M72" s="45"/>
    </row>
    <row r="73" spans="1:13" ht="15.95" hidden="1" customHeight="1">
      <c r="A73" s="38"/>
      <c r="B73" s="43"/>
      <c r="C73" s="46"/>
      <c r="D73" s="44"/>
      <c r="E73" s="44"/>
      <c r="F73" s="44"/>
      <c r="G73" s="44"/>
      <c r="H73" s="44"/>
      <c r="I73" s="44"/>
      <c r="J73" s="44"/>
      <c r="K73" s="44"/>
      <c r="L73" s="44"/>
      <c r="M73" s="44"/>
    </row>
    <row r="74" spans="1:13" ht="15.95" hidden="1" customHeight="1">
      <c r="A74" s="38"/>
      <c r="B74" s="43"/>
      <c r="C74" s="46"/>
      <c r="D74" s="45"/>
      <c r="E74" s="45"/>
      <c r="F74" s="45"/>
      <c r="G74" s="45"/>
      <c r="H74" s="45"/>
      <c r="I74" s="45"/>
      <c r="J74" s="45"/>
      <c r="K74" s="45"/>
      <c r="L74" s="45"/>
      <c r="M74" s="45"/>
    </row>
    <row r="75" spans="1:13" ht="15.95" hidden="1" customHeight="1">
      <c r="A75" s="38"/>
      <c r="B75" s="43"/>
      <c r="C75" s="46"/>
      <c r="D75" s="44"/>
      <c r="E75" s="44"/>
      <c r="F75" s="44"/>
      <c r="G75" s="44"/>
      <c r="H75" s="44"/>
      <c r="I75" s="44"/>
      <c r="J75" s="44"/>
      <c r="K75" s="44"/>
      <c r="L75" s="44"/>
      <c r="M75" s="44"/>
    </row>
    <row r="76" spans="1:13" ht="15.95" hidden="1" customHeight="1">
      <c r="A76" s="38"/>
      <c r="B76" s="43"/>
      <c r="C76" s="46"/>
      <c r="D76" s="45"/>
      <c r="E76" s="45"/>
      <c r="F76" s="45"/>
      <c r="G76" s="45"/>
      <c r="H76" s="45"/>
      <c r="I76" s="45"/>
      <c r="J76" s="45"/>
      <c r="K76" s="45"/>
      <c r="L76" s="45"/>
      <c r="M76" s="45"/>
    </row>
    <row r="77" spans="1:13" ht="15.95" hidden="1" customHeight="1">
      <c r="A77" s="38"/>
      <c r="B77" s="43"/>
      <c r="C77" s="46"/>
      <c r="D77" s="44"/>
      <c r="E77" s="44"/>
      <c r="F77" s="44"/>
      <c r="G77" s="44"/>
      <c r="H77" s="44"/>
      <c r="I77" s="44"/>
      <c r="J77" s="44"/>
      <c r="K77" s="44"/>
      <c r="L77" s="44"/>
      <c r="M77" s="44"/>
    </row>
    <row r="78" spans="1:13" ht="15.95" hidden="1" customHeight="1">
      <c r="A78" s="38"/>
      <c r="B78" s="43"/>
      <c r="C78" s="46"/>
      <c r="D78" s="45"/>
      <c r="E78" s="45"/>
      <c r="F78" s="45"/>
      <c r="G78" s="45"/>
      <c r="H78" s="45"/>
      <c r="I78" s="45"/>
      <c r="J78" s="45"/>
      <c r="K78" s="45"/>
      <c r="L78" s="45"/>
      <c r="M78" s="45"/>
    </row>
    <row r="79" spans="1:13" ht="15.95" hidden="1" customHeight="1">
      <c r="A79" s="38"/>
      <c r="B79" s="43"/>
      <c r="C79" s="46"/>
      <c r="D79" s="44"/>
      <c r="E79" s="44"/>
      <c r="F79" s="44"/>
      <c r="G79" s="44"/>
      <c r="H79" s="44"/>
      <c r="I79" s="44"/>
      <c r="J79" s="44"/>
      <c r="K79" s="44"/>
      <c r="L79" s="44"/>
      <c r="M79" s="44"/>
    </row>
    <row r="80" spans="1:13" ht="15.95" hidden="1" customHeight="1">
      <c r="A80" s="38"/>
      <c r="B80" s="43"/>
      <c r="C80" s="46"/>
      <c r="D80" s="45"/>
      <c r="E80" s="45"/>
      <c r="F80" s="45"/>
      <c r="G80" s="45"/>
      <c r="H80" s="45"/>
      <c r="I80" s="45"/>
      <c r="J80" s="45"/>
      <c r="K80" s="45"/>
      <c r="L80" s="45"/>
      <c r="M80" s="45"/>
    </row>
    <row r="81" spans="1:13" ht="15.95" hidden="1" customHeight="1">
      <c r="A81" s="38"/>
      <c r="B81" s="43"/>
      <c r="C81" s="46"/>
      <c r="D81" s="44"/>
      <c r="E81" s="44"/>
      <c r="F81" s="44"/>
      <c r="G81" s="44"/>
      <c r="H81" s="44"/>
      <c r="I81" s="44"/>
      <c r="J81" s="44"/>
      <c r="K81" s="44"/>
      <c r="L81" s="44"/>
      <c r="M81" s="44"/>
    </row>
    <row r="82" spans="1:13" ht="15.95" hidden="1" customHeight="1">
      <c r="A82" s="38"/>
      <c r="B82" s="43"/>
      <c r="C82" s="46"/>
      <c r="D82" s="45"/>
      <c r="E82" s="45"/>
      <c r="F82" s="45"/>
      <c r="G82" s="45"/>
      <c r="H82" s="45"/>
      <c r="I82" s="45"/>
      <c r="J82" s="45"/>
      <c r="K82" s="45"/>
      <c r="L82" s="45"/>
      <c r="M82" s="45"/>
    </row>
    <row r="83" spans="1:13" ht="15.95" hidden="1" customHeight="1">
      <c r="A83" s="38"/>
      <c r="B83" s="43"/>
      <c r="C83" s="46"/>
      <c r="D83" s="44"/>
      <c r="E83" s="44"/>
      <c r="F83" s="44"/>
      <c r="G83" s="44"/>
      <c r="H83" s="44"/>
      <c r="I83" s="44"/>
      <c r="J83" s="44"/>
      <c r="K83" s="44"/>
      <c r="L83" s="44"/>
      <c r="M83" s="44"/>
    </row>
    <row r="84" spans="1:13" ht="15.95" hidden="1" customHeight="1">
      <c r="A84" s="38"/>
      <c r="B84" s="43"/>
      <c r="C84" s="46"/>
      <c r="D84" s="45"/>
      <c r="E84" s="45"/>
      <c r="F84" s="45"/>
      <c r="G84" s="45"/>
      <c r="H84" s="45"/>
      <c r="I84" s="45"/>
      <c r="J84" s="45"/>
      <c r="K84" s="45"/>
      <c r="L84" s="45"/>
      <c r="M84" s="45"/>
    </row>
    <row r="85" spans="1:13" ht="15.95" hidden="1" customHeight="1">
      <c r="A85" s="38"/>
      <c r="B85" s="43"/>
      <c r="C85" s="46"/>
      <c r="D85" s="44"/>
      <c r="E85" s="44"/>
      <c r="F85" s="44"/>
      <c r="G85" s="44"/>
      <c r="H85" s="44"/>
      <c r="I85" s="44"/>
      <c r="J85" s="44"/>
      <c r="K85" s="44"/>
      <c r="L85" s="44"/>
      <c r="M85" s="44"/>
    </row>
    <row r="86" spans="1:13" ht="15.95" hidden="1" customHeight="1">
      <c r="A86" s="38"/>
      <c r="B86" s="43"/>
      <c r="C86" s="46"/>
      <c r="D86" s="45"/>
      <c r="E86" s="45"/>
      <c r="F86" s="45"/>
      <c r="G86" s="45"/>
      <c r="H86" s="45"/>
      <c r="I86" s="45"/>
      <c r="J86" s="45"/>
      <c r="K86" s="45"/>
      <c r="L86" s="45"/>
      <c r="M86" s="45"/>
    </row>
    <row r="87" spans="1:13" ht="15.95" hidden="1" customHeight="1">
      <c r="A87" s="38"/>
      <c r="B87" s="43"/>
      <c r="C87" s="46"/>
      <c r="D87" s="44"/>
      <c r="E87" s="44"/>
      <c r="F87" s="44"/>
      <c r="G87" s="44"/>
      <c r="H87" s="44"/>
      <c r="I87" s="44"/>
      <c r="J87" s="44"/>
      <c r="K87" s="44"/>
      <c r="L87" s="44"/>
      <c r="M87" s="44"/>
    </row>
    <row r="88" spans="1:13" ht="15.95" hidden="1" customHeight="1">
      <c r="A88" s="38"/>
      <c r="B88" s="43"/>
      <c r="C88" s="46"/>
      <c r="D88" s="45"/>
      <c r="E88" s="45"/>
      <c r="F88" s="45"/>
      <c r="G88" s="45"/>
      <c r="H88" s="45"/>
      <c r="I88" s="45"/>
      <c r="J88" s="45"/>
      <c r="K88" s="45"/>
      <c r="L88" s="45"/>
      <c r="M88" s="45"/>
    </row>
    <row r="89" spans="1:13" ht="15.95" hidden="1" customHeight="1">
      <c r="A89" s="38"/>
      <c r="B89" s="43"/>
      <c r="C89" s="46"/>
      <c r="D89" s="44"/>
      <c r="E89" s="44"/>
      <c r="F89" s="44"/>
      <c r="G89" s="44"/>
      <c r="H89" s="44"/>
      <c r="I89" s="44"/>
      <c r="J89" s="44"/>
      <c r="K89" s="44"/>
      <c r="L89" s="44"/>
      <c r="M89" s="44"/>
    </row>
    <row r="90" spans="1:13" ht="15.95" hidden="1" customHeight="1">
      <c r="A90" s="38"/>
      <c r="B90" s="43"/>
      <c r="C90" s="46"/>
      <c r="D90" s="45"/>
      <c r="E90" s="45"/>
      <c r="F90" s="45"/>
      <c r="G90" s="45"/>
      <c r="H90" s="45"/>
      <c r="I90" s="45"/>
      <c r="J90" s="45"/>
      <c r="K90" s="45"/>
      <c r="L90" s="45"/>
      <c r="M90" s="45"/>
    </row>
    <row r="91" spans="1:13" ht="15.95" hidden="1" customHeight="1">
      <c r="A91" s="38"/>
      <c r="B91" s="43"/>
      <c r="C91" s="46"/>
      <c r="D91" s="44"/>
      <c r="E91" s="44"/>
      <c r="F91" s="44"/>
      <c r="G91" s="44"/>
      <c r="H91" s="44"/>
      <c r="I91" s="44"/>
      <c r="J91" s="44"/>
      <c r="K91" s="44"/>
      <c r="L91" s="44"/>
      <c r="M91" s="44"/>
    </row>
    <row r="92" spans="1:13" ht="15.95" hidden="1" customHeight="1">
      <c r="A92" s="38"/>
      <c r="B92" s="43"/>
      <c r="C92" s="46"/>
      <c r="D92" s="45"/>
      <c r="E92" s="45"/>
      <c r="F92" s="45"/>
      <c r="G92" s="45"/>
      <c r="H92" s="45"/>
      <c r="I92" s="45"/>
      <c r="J92" s="45"/>
      <c r="K92" s="45"/>
      <c r="L92" s="45"/>
      <c r="M92" s="45"/>
    </row>
    <row r="93" spans="1:13" ht="15.95" hidden="1" customHeight="1">
      <c r="A93" s="38"/>
      <c r="B93" s="43"/>
      <c r="C93" s="46"/>
      <c r="D93" s="44"/>
      <c r="E93" s="44"/>
      <c r="F93" s="44"/>
      <c r="G93" s="44"/>
      <c r="H93" s="44"/>
      <c r="I93" s="44"/>
      <c r="J93" s="44"/>
      <c r="K93" s="44"/>
      <c r="L93" s="44"/>
      <c r="M93" s="44"/>
    </row>
    <row r="94" spans="1:13" ht="15.95" hidden="1" customHeight="1">
      <c r="A94" s="38"/>
      <c r="B94" s="43"/>
      <c r="C94" s="46"/>
      <c r="D94" s="45"/>
      <c r="E94" s="45"/>
      <c r="F94" s="45"/>
      <c r="G94" s="45"/>
      <c r="H94" s="45"/>
      <c r="I94" s="45"/>
      <c r="J94" s="45"/>
      <c r="K94" s="45"/>
      <c r="L94" s="45"/>
      <c r="M94" s="45"/>
    </row>
    <row r="95" spans="1:13" ht="15.95" hidden="1" customHeight="1">
      <c r="A95" s="38"/>
      <c r="B95" s="43"/>
      <c r="C95" s="46"/>
      <c r="D95" s="44"/>
      <c r="E95" s="44"/>
      <c r="F95" s="44"/>
      <c r="G95" s="44"/>
      <c r="H95" s="44"/>
      <c r="I95" s="44"/>
      <c r="J95" s="44"/>
      <c r="K95" s="44"/>
      <c r="L95" s="44"/>
      <c r="M95" s="44"/>
    </row>
    <row r="96" spans="1:13" ht="15.95" hidden="1" customHeight="1">
      <c r="A96" s="38"/>
      <c r="B96" s="43"/>
      <c r="C96" s="46"/>
      <c r="D96" s="45"/>
      <c r="E96" s="45"/>
      <c r="F96" s="45"/>
      <c r="G96" s="45"/>
      <c r="H96" s="45"/>
      <c r="I96" s="45"/>
      <c r="J96" s="45"/>
      <c r="K96" s="45"/>
      <c r="L96" s="45"/>
      <c r="M96" s="45"/>
    </row>
    <row r="97" spans="1:13" ht="15.95" hidden="1" customHeight="1">
      <c r="A97" s="38"/>
      <c r="B97" s="43"/>
      <c r="C97" s="46"/>
      <c r="D97" s="44"/>
      <c r="E97" s="44"/>
      <c r="F97" s="44"/>
      <c r="G97" s="44"/>
      <c r="H97" s="44"/>
      <c r="I97" s="44"/>
      <c r="J97" s="44"/>
      <c r="K97" s="44"/>
      <c r="L97" s="44"/>
      <c r="M97" s="44"/>
    </row>
    <row r="98" spans="1:13" ht="15.95" hidden="1" customHeight="1">
      <c r="A98" s="38"/>
      <c r="B98" s="43"/>
      <c r="C98" s="46"/>
      <c r="D98" s="45"/>
      <c r="E98" s="45"/>
      <c r="F98" s="45"/>
      <c r="G98" s="45"/>
      <c r="H98" s="45"/>
      <c r="I98" s="45"/>
      <c r="J98" s="45"/>
      <c r="K98" s="45"/>
      <c r="L98" s="45"/>
      <c r="M98" s="45"/>
    </row>
    <row r="99" spans="1:13" ht="15.95" hidden="1" customHeight="1">
      <c r="A99" s="38"/>
      <c r="B99" s="43"/>
      <c r="C99" s="46"/>
      <c r="D99" s="44"/>
      <c r="E99" s="44"/>
      <c r="F99" s="44"/>
      <c r="G99" s="44"/>
      <c r="H99" s="44"/>
      <c r="I99" s="44"/>
      <c r="J99" s="44"/>
      <c r="K99" s="44"/>
      <c r="L99" s="44"/>
      <c r="M99" s="44"/>
    </row>
    <row r="100" spans="1:13" ht="15.95" hidden="1" customHeight="1">
      <c r="A100" s="38"/>
      <c r="B100" s="43"/>
      <c r="C100" s="46"/>
      <c r="D100" s="45"/>
      <c r="E100" s="45"/>
      <c r="F100" s="45"/>
      <c r="G100" s="45"/>
      <c r="H100" s="45"/>
      <c r="I100" s="45"/>
      <c r="J100" s="45"/>
      <c r="K100" s="45"/>
      <c r="L100" s="45"/>
      <c r="M100" s="45"/>
    </row>
    <row r="101" spans="1:13" ht="15.95" hidden="1" customHeight="1">
      <c r="A101" s="38"/>
      <c r="B101" s="43"/>
      <c r="C101" s="46"/>
      <c r="D101" s="44"/>
      <c r="E101" s="44"/>
      <c r="F101" s="44"/>
      <c r="G101" s="44"/>
      <c r="H101" s="44"/>
      <c r="I101" s="44"/>
      <c r="J101" s="44"/>
      <c r="K101" s="44"/>
      <c r="L101" s="44"/>
      <c r="M101" s="44"/>
    </row>
    <row r="102" spans="1:13" ht="15.95" hidden="1" customHeight="1">
      <c r="A102" s="38"/>
      <c r="B102" s="43"/>
      <c r="C102" s="46"/>
      <c r="D102" s="45"/>
      <c r="E102" s="45"/>
      <c r="F102" s="45"/>
      <c r="G102" s="45"/>
      <c r="H102" s="45"/>
      <c r="I102" s="45"/>
      <c r="J102" s="45"/>
      <c r="K102" s="45"/>
      <c r="L102" s="45"/>
      <c r="M102" s="45"/>
    </row>
    <row r="103" spans="1:13" ht="15.95" hidden="1" customHeight="1">
      <c r="A103" s="38"/>
      <c r="B103" s="43"/>
      <c r="C103" s="46"/>
      <c r="D103" s="44"/>
      <c r="E103" s="44"/>
      <c r="F103" s="44"/>
      <c r="G103" s="44"/>
      <c r="H103" s="44"/>
      <c r="I103" s="44"/>
      <c r="J103" s="44"/>
      <c r="K103" s="44"/>
      <c r="L103" s="44"/>
      <c r="M103" s="44"/>
    </row>
    <row r="104" spans="1:13" ht="15.95" hidden="1" customHeight="1">
      <c r="A104" s="38"/>
      <c r="B104" s="43"/>
      <c r="C104" s="46"/>
      <c r="D104" s="45"/>
      <c r="E104" s="45"/>
      <c r="F104" s="45"/>
      <c r="G104" s="45"/>
      <c r="H104" s="45"/>
      <c r="I104" s="45"/>
      <c r="J104" s="45"/>
      <c r="K104" s="45"/>
      <c r="L104" s="45"/>
      <c r="M104" s="45"/>
    </row>
    <row r="105" spans="1:13" ht="15.95" hidden="1" customHeight="1">
      <c r="A105" s="38"/>
      <c r="B105" s="43"/>
      <c r="C105" s="46"/>
      <c r="D105" s="44"/>
      <c r="E105" s="44"/>
      <c r="F105" s="44"/>
      <c r="G105" s="44"/>
      <c r="H105" s="44"/>
      <c r="I105" s="44"/>
      <c r="J105" s="44"/>
      <c r="K105" s="44"/>
      <c r="L105" s="44"/>
      <c r="M105" s="44"/>
    </row>
    <row r="106" spans="1:13" ht="15.95" hidden="1" customHeight="1">
      <c r="A106" s="38"/>
      <c r="B106" s="43"/>
      <c r="C106" s="46"/>
      <c r="D106" s="45"/>
      <c r="E106" s="45"/>
      <c r="F106" s="45"/>
      <c r="G106" s="45"/>
      <c r="H106" s="45"/>
      <c r="I106" s="45"/>
      <c r="J106" s="45"/>
      <c r="K106" s="45"/>
      <c r="L106" s="45"/>
      <c r="M106" s="45"/>
    </row>
    <row r="107" spans="1:13" ht="15.95" hidden="1" customHeight="1">
      <c r="A107" s="38"/>
      <c r="B107" s="43"/>
      <c r="C107" s="46"/>
      <c r="D107" s="44"/>
      <c r="E107" s="44"/>
      <c r="F107" s="44"/>
      <c r="G107" s="44"/>
      <c r="H107" s="44"/>
      <c r="I107" s="44"/>
      <c r="J107" s="44"/>
      <c r="K107" s="44"/>
      <c r="L107" s="44"/>
      <c r="M107" s="44"/>
    </row>
    <row r="108" spans="1:13" ht="15.95" hidden="1" customHeight="1">
      <c r="A108" s="38"/>
      <c r="B108" s="43"/>
      <c r="C108" s="46"/>
      <c r="D108" s="45"/>
      <c r="E108" s="45"/>
      <c r="F108" s="45"/>
      <c r="G108" s="45"/>
      <c r="H108" s="45"/>
      <c r="I108" s="45"/>
      <c r="J108" s="45"/>
      <c r="K108" s="45"/>
      <c r="L108" s="45"/>
      <c r="M108" s="45"/>
    </row>
    <row r="109" spans="1:13" ht="15.95" hidden="1" customHeight="1">
      <c r="A109" s="38"/>
      <c r="B109" s="43"/>
      <c r="C109" s="46"/>
      <c r="D109" s="44"/>
      <c r="E109" s="44"/>
      <c r="F109" s="44"/>
      <c r="G109" s="44"/>
      <c r="H109" s="44"/>
      <c r="I109" s="44"/>
      <c r="J109" s="44"/>
      <c r="K109" s="44"/>
      <c r="L109" s="44"/>
      <c r="M109" s="44"/>
    </row>
    <row r="110" spans="1:13" ht="15.95" hidden="1" customHeight="1">
      <c r="A110" s="38"/>
      <c r="B110" s="43"/>
      <c r="C110" s="46"/>
      <c r="D110" s="45"/>
      <c r="E110" s="45"/>
      <c r="F110" s="45"/>
      <c r="G110" s="45"/>
      <c r="H110" s="45"/>
      <c r="I110" s="45"/>
      <c r="J110" s="45"/>
      <c r="K110" s="45"/>
      <c r="L110" s="45"/>
      <c r="M110" s="45"/>
    </row>
    <row r="111" spans="1:13" ht="15.95" hidden="1" customHeight="1">
      <c r="A111" s="38"/>
      <c r="B111" s="43"/>
      <c r="C111" s="46"/>
      <c r="D111" s="44"/>
      <c r="E111" s="44"/>
      <c r="F111" s="44"/>
      <c r="G111" s="44"/>
      <c r="H111" s="44"/>
      <c r="I111" s="44"/>
      <c r="J111" s="44"/>
      <c r="K111" s="44"/>
      <c r="L111" s="44"/>
      <c r="M111" s="44"/>
    </row>
    <row r="112" spans="1:13" ht="15.95" hidden="1" customHeight="1">
      <c r="A112" s="38"/>
      <c r="B112" s="43"/>
      <c r="C112" s="46"/>
      <c r="D112" s="45"/>
      <c r="E112" s="45"/>
      <c r="F112" s="45"/>
      <c r="G112" s="45"/>
      <c r="H112" s="45"/>
      <c r="I112" s="45"/>
      <c r="J112" s="45"/>
      <c r="K112" s="45"/>
      <c r="L112" s="45"/>
      <c r="M112" s="45"/>
    </row>
    <row r="113" spans="1:13" ht="15.95" hidden="1" customHeight="1">
      <c r="A113" s="38"/>
      <c r="B113" s="43"/>
      <c r="C113" s="46"/>
      <c r="D113" s="44"/>
      <c r="E113" s="44"/>
      <c r="F113" s="44"/>
      <c r="G113" s="44"/>
      <c r="H113" s="44"/>
      <c r="I113" s="44"/>
      <c r="J113" s="44"/>
      <c r="K113" s="44"/>
      <c r="L113" s="44"/>
      <c r="M113" s="44"/>
    </row>
    <row r="114" spans="1:13" ht="15.95" hidden="1" customHeight="1">
      <c r="A114" s="38"/>
      <c r="B114" s="43"/>
      <c r="C114" s="46"/>
      <c r="D114" s="45"/>
      <c r="E114" s="45"/>
      <c r="F114" s="45"/>
      <c r="G114" s="45"/>
      <c r="H114" s="45"/>
      <c r="I114" s="45"/>
      <c r="J114" s="45"/>
      <c r="K114" s="45"/>
      <c r="L114" s="45"/>
      <c r="M114" s="45"/>
    </row>
    <row r="115" spans="1:13" ht="15.95" hidden="1" customHeight="1">
      <c r="A115" s="38"/>
      <c r="B115" s="43"/>
      <c r="C115" s="46"/>
      <c r="D115" s="44"/>
      <c r="E115" s="44"/>
      <c r="F115" s="44"/>
      <c r="G115" s="44"/>
      <c r="H115" s="44"/>
      <c r="I115" s="44"/>
      <c r="J115" s="44"/>
      <c r="K115" s="44"/>
      <c r="L115" s="44"/>
      <c r="M115" s="44"/>
    </row>
    <row r="116" spans="1:13" ht="15.95" hidden="1" customHeight="1">
      <c r="A116" s="38"/>
      <c r="B116" s="43"/>
      <c r="C116" s="46"/>
      <c r="D116" s="45"/>
      <c r="E116" s="45"/>
      <c r="F116" s="45"/>
      <c r="G116" s="45"/>
      <c r="H116" s="45"/>
      <c r="I116" s="45"/>
      <c r="J116" s="45"/>
      <c r="K116" s="45"/>
      <c r="L116" s="45"/>
      <c r="M116" s="45"/>
    </row>
    <row r="117" spans="1:13" ht="15.95" hidden="1" customHeight="1">
      <c r="A117" s="38"/>
      <c r="B117" s="43"/>
      <c r="C117" s="46"/>
      <c r="D117" s="44"/>
      <c r="E117" s="44"/>
      <c r="F117" s="44"/>
      <c r="G117" s="44"/>
      <c r="H117" s="44"/>
      <c r="I117" s="44"/>
      <c r="J117" s="44"/>
      <c r="K117" s="44"/>
      <c r="L117" s="44"/>
      <c r="M117" s="44"/>
    </row>
    <row r="118" spans="1:13" ht="15.95" hidden="1" customHeight="1">
      <c r="A118" s="38"/>
      <c r="B118" s="43"/>
      <c r="C118" s="46"/>
      <c r="D118" s="45"/>
      <c r="E118" s="45"/>
      <c r="F118" s="45"/>
      <c r="G118" s="45"/>
      <c r="H118" s="45"/>
      <c r="I118" s="45"/>
      <c r="J118" s="45"/>
      <c r="K118" s="45"/>
      <c r="L118" s="45"/>
      <c r="M118" s="45"/>
    </row>
    <row r="119" spans="1:13" ht="15.95" hidden="1" customHeight="1">
      <c r="A119" s="38"/>
      <c r="B119" s="43"/>
      <c r="C119" s="46"/>
      <c r="D119" s="44"/>
      <c r="E119" s="44"/>
      <c r="F119" s="44"/>
      <c r="G119" s="44"/>
      <c r="H119" s="44"/>
      <c r="I119" s="44"/>
      <c r="J119" s="44"/>
      <c r="K119" s="44"/>
      <c r="L119" s="44"/>
      <c r="M119" s="44"/>
    </row>
    <row r="120" spans="1:13" ht="15.95" hidden="1" customHeight="1">
      <c r="A120" s="38"/>
      <c r="B120" s="43"/>
      <c r="C120" s="46"/>
      <c r="D120" s="45"/>
      <c r="E120" s="45"/>
      <c r="F120" s="45"/>
      <c r="G120" s="45"/>
      <c r="H120" s="45"/>
      <c r="I120" s="45"/>
      <c r="J120" s="45"/>
      <c r="K120" s="45"/>
      <c r="L120" s="45"/>
      <c r="M120" s="45"/>
    </row>
    <row r="121" spans="1:13" ht="15.95" hidden="1" customHeight="1">
      <c r="A121" s="38"/>
      <c r="B121" s="43"/>
      <c r="C121" s="46"/>
      <c r="D121" s="44"/>
      <c r="E121" s="44"/>
      <c r="F121" s="44"/>
      <c r="G121" s="44"/>
      <c r="H121" s="44"/>
      <c r="I121" s="44"/>
      <c r="J121" s="44"/>
      <c r="K121" s="44"/>
      <c r="L121" s="44"/>
      <c r="M121" s="44"/>
    </row>
    <row r="122" spans="1:13" ht="15.95" hidden="1" customHeight="1">
      <c r="A122" s="38"/>
      <c r="B122" s="43"/>
      <c r="C122" s="46"/>
      <c r="D122" s="45"/>
      <c r="E122" s="45"/>
      <c r="F122" s="45"/>
      <c r="G122" s="45"/>
      <c r="H122" s="45"/>
      <c r="I122" s="45"/>
      <c r="J122" s="45"/>
      <c r="K122" s="45"/>
      <c r="L122" s="45"/>
      <c r="M122" s="45"/>
    </row>
    <row r="123" spans="1:13" ht="15.95" hidden="1" customHeight="1">
      <c r="A123" s="38"/>
      <c r="B123" s="43"/>
      <c r="C123" s="46"/>
      <c r="D123" s="44"/>
      <c r="E123" s="44"/>
      <c r="F123" s="44"/>
      <c r="G123" s="44"/>
      <c r="H123" s="44"/>
      <c r="I123" s="44"/>
      <c r="J123" s="44"/>
      <c r="K123" s="44"/>
      <c r="L123" s="44"/>
      <c r="M123" s="44"/>
    </row>
    <row r="124" spans="1:13" ht="15.95" hidden="1" customHeight="1">
      <c r="A124" s="38"/>
      <c r="B124" s="43"/>
      <c r="C124" s="46"/>
      <c r="D124" s="45"/>
      <c r="E124" s="45"/>
      <c r="F124" s="45"/>
      <c r="G124" s="45"/>
      <c r="H124" s="45"/>
      <c r="I124" s="45"/>
      <c r="J124" s="45"/>
      <c r="K124" s="45"/>
      <c r="L124" s="45"/>
      <c r="M124" s="45"/>
    </row>
    <row r="125" spans="1:13" ht="15.95" hidden="1" customHeight="1">
      <c r="A125" s="38"/>
      <c r="B125" s="43"/>
      <c r="C125" s="46"/>
      <c r="D125" s="44"/>
      <c r="E125" s="44"/>
      <c r="F125" s="44"/>
      <c r="G125" s="44"/>
      <c r="H125" s="44"/>
      <c r="I125" s="44"/>
      <c r="J125" s="44"/>
      <c r="K125" s="44"/>
      <c r="L125" s="44"/>
      <c r="M125" s="44"/>
    </row>
    <row r="126" spans="1:13" ht="15.95" hidden="1" customHeight="1">
      <c r="A126" s="38"/>
      <c r="B126" s="43"/>
      <c r="C126" s="46"/>
      <c r="D126" s="45"/>
      <c r="E126" s="45"/>
      <c r="F126" s="45"/>
      <c r="G126" s="45"/>
      <c r="H126" s="45"/>
      <c r="I126" s="45"/>
      <c r="J126" s="45"/>
      <c r="K126" s="45"/>
      <c r="L126" s="45"/>
      <c r="M126" s="45"/>
    </row>
    <row r="127" spans="1:13" ht="15.95" hidden="1" customHeight="1">
      <c r="A127" s="38"/>
      <c r="B127" s="43"/>
      <c r="C127" s="46"/>
      <c r="D127" s="44"/>
      <c r="E127" s="44"/>
      <c r="F127" s="44"/>
      <c r="G127" s="44"/>
      <c r="H127" s="44"/>
      <c r="I127" s="44"/>
      <c r="J127" s="44"/>
      <c r="K127" s="44"/>
      <c r="L127" s="44"/>
      <c r="M127" s="44"/>
    </row>
    <row r="128" spans="1:13" ht="15.95" hidden="1" customHeight="1">
      <c r="A128" s="38"/>
      <c r="B128" s="43"/>
      <c r="C128" s="46"/>
      <c r="D128" s="45"/>
      <c r="E128" s="45"/>
      <c r="F128" s="45"/>
      <c r="G128" s="45"/>
      <c r="H128" s="45"/>
      <c r="I128" s="45"/>
      <c r="J128" s="45"/>
      <c r="K128" s="45"/>
      <c r="L128" s="45"/>
      <c r="M128" s="45"/>
    </row>
    <row r="129" spans="1:13" ht="15.95" hidden="1" customHeight="1">
      <c r="A129" s="38"/>
      <c r="B129" s="43"/>
      <c r="C129" s="46"/>
      <c r="D129" s="44"/>
      <c r="E129" s="44"/>
      <c r="F129" s="44"/>
      <c r="G129" s="44"/>
      <c r="H129" s="44"/>
      <c r="I129" s="44"/>
      <c r="J129" s="44"/>
      <c r="K129" s="44"/>
      <c r="L129" s="44"/>
      <c r="M129" s="44"/>
    </row>
    <row r="130" spans="1:13" ht="15.95" hidden="1" customHeight="1">
      <c r="A130" s="38"/>
      <c r="B130" s="43"/>
      <c r="C130" s="46"/>
      <c r="D130" s="45"/>
      <c r="E130" s="45"/>
      <c r="F130" s="45"/>
      <c r="G130" s="45"/>
      <c r="H130" s="45"/>
      <c r="I130" s="45"/>
      <c r="J130" s="45"/>
      <c r="K130" s="45"/>
      <c r="L130" s="45"/>
      <c r="M130" s="45"/>
    </row>
    <row r="131" spans="1:13" ht="15.95" hidden="1" customHeight="1">
      <c r="A131" s="38"/>
      <c r="B131" s="43"/>
      <c r="C131" s="46"/>
      <c r="D131" s="44"/>
      <c r="E131" s="44"/>
      <c r="F131" s="44"/>
      <c r="G131" s="44"/>
      <c r="H131" s="44"/>
      <c r="I131" s="44"/>
      <c r="J131" s="44"/>
      <c r="K131" s="44"/>
      <c r="L131" s="44"/>
      <c r="M131" s="44"/>
    </row>
    <row r="132" spans="1:13" ht="15.95" hidden="1" customHeight="1">
      <c r="A132" s="38"/>
      <c r="B132" s="43"/>
      <c r="C132" s="46"/>
      <c r="D132" s="45"/>
      <c r="E132" s="45"/>
      <c r="F132" s="45"/>
      <c r="G132" s="45"/>
      <c r="H132" s="45"/>
      <c r="I132" s="45"/>
      <c r="J132" s="45"/>
      <c r="K132" s="45"/>
      <c r="L132" s="45"/>
      <c r="M132" s="45"/>
    </row>
    <row r="133" spans="1:13" ht="15.95" hidden="1" customHeight="1">
      <c r="A133" s="38"/>
      <c r="B133" s="43"/>
      <c r="C133" s="46"/>
      <c r="D133" s="44"/>
      <c r="E133" s="44"/>
      <c r="F133" s="44"/>
      <c r="G133" s="44"/>
      <c r="H133" s="44"/>
      <c r="I133" s="44"/>
      <c r="J133" s="44"/>
      <c r="K133" s="44"/>
      <c r="L133" s="44"/>
      <c r="M133" s="44"/>
    </row>
    <row r="134" spans="1:13" ht="15.95" hidden="1" customHeight="1">
      <c r="A134" s="38"/>
      <c r="B134" s="43"/>
      <c r="C134" s="46"/>
      <c r="D134" s="45"/>
      <c r="E134" s="45"/>
      <c r="F134" s="45"/>
      <c r="G134" s="45"/>
      <c r="H134" s="45"/>
      <c r="I134" s="45"/>
      <c r="J134" s="45"/>
      <c r="K134" s="45"/>
      <c r="L134" s="45"/>
      <c r="M134" s="45"/>
    </row>
    <row r="135" spans="1:13" ht="15.95" hidden="1" customHeight="1">
      <c r="A135" s="38"/>
      <c r="B135" s="43"/>
      <c r="C135" s="46"/>
      <c r="D135" s="44"/>
      <c r="E135" s="44"/>
      <c r="F135" s="44"/>
      <c r="G135" s="44"/>
      <c r="H135" s="44"/>
      <c r="I135" s="44"/>
      <c r="J135" s="44"/>
      <c r="K135" s="44"/>
      <c r="L135" s="44"/>
      <c r="M135" s="44"/>
    </row>
    <row r="136" spans="1:13" ht="15.95" hidden="1" customHeight="1">
      <c r="A136" s="38"/>
      <c r="B136" s="43"/>
      <c r="C136" s="46"/>
      <c r="D136" s="45"/>
      <c r="E136" s="45"/>
      <c r="F136" s="45"/>
      <c r="G136" s="45"/>
      <c r="H136" s="45"/>
      <c r="I136" s="45"/>
      <c r="J136" s="45"/>
      <c r="K136" s="45"/>
      <c r="L136" s="45"/>
      <c r="M136" s="45"/>
    </row>
    <row r="137" spans="1:13" ht="15.95" hidden="1" customHeight="1">
      <c r="A137" s="38"/>
      <c r="B137" s="43"/>
      <c r="C137" s="46"/>
      <c r="D137" s="44"/>
      <c r="E137" s="44"/>
      <c r="F137" s="44"/>
      <c r="G137" s="44"/>
      <c r="H137" s="44"/>
      <c r="I137" s="44"/>
      <c r="J137" s="44"/>
      <c r="K137" s="44"/>
      <c r="L137" s="44"/>
      <c r="M137" s="44"/>
    </row>
    <row r="138" spans="1:13" ht="15.95" hidden="1" customHeight="1">
      <c r="A138" s="38"/>
      <c r="B138" s="43"/>
      <c r="C138" s="46"/>
      <c r="D138" s="45"/>
      <c r="E138" s="45"/>
      <c r="F138" s="45"/>
      <c r="G138" s="45"/>
      <c r="H138" s="45"/>
      <c r="I138" s="45"/>
      <c r="J138" s="45"/>
      <c r="K138" s="45"/>
      <c r="L138" s="45"/>
      <c r="M138" s="45"/>
    </row>
    <row r="139" spans="1:13" ht="15.95" hidden="1" customHeight="1">
      <c r="A139" s="38"/>
      <c r="B139" s="43"/>
      <c r="C139" s="46"/>
      <c r="D139" s="44"/>
      <c r="E139" s="44"/>
      <c r="F139" s="44"/>
      <c r="G139" s="44"/>
      <c r="H139" s="44"/>
      <c r="I139" s="44"/>
      <c r="J139" s="44"/>
      <c r="K139" s="44"/>
      <c r="L139" s="44"/>
      <c r="M139" s="44"/>
    </row>
    <row r="140" spans="1:13" ht="15.95" hidden="1" customHeight="1">
      <c r="A140" s="38"/>
      <c r="B140" s="43"/>
      <c r="C140" s="46"/>
      <c r="D140" s="45"/>
      <c r="E140" s="45"/>
      <c r="F140" s="45"/>
      <c r="G140" s="45"/>
      <c r="H140" s="45"/>
      <c r="I140" s="45"/>
      <c r="J140" s="45"/>
      <c r="K140" s="45"/>
      <c r="L140" s="45"/>
      <c r="M140" s="45"/>
    </row>
    <row r="141" spans="1:13" ht="15.95" hidden="1" customHeight="1">
      <c r="A141" s="38"/>
      <c r="B141" s="43"/>
      <c r="C141" s="46"/>
      <c r="D141" s="44"/>
      <c r="E141" s="44"/>
      <c r="F141" s="44"/>
      <c r="G141" s="44"/>
      <c r="H141" s="44"/>
      <c r="I141" s="44"/>
      <c r="J141" s="44"/>
      <c r="K141" s="44"/>
      <c r="L141" s="44"/>
      <c r="M141" s="44"/>
    </row>
    <row r="142" spans="1:13" ht="15.95" hidden="1" customHeight="1">
      <c r="A142" s="38"/>
      <c r="B142" s="43"/>
      <c r="C142" s="46"/>
      <c r="D142" s="45"/>
      <c r="E142" s="45"/>
      <c r="F142" s="45"/>
      <c r="G142" s="45"/>
      <c r="H142" s="45"/>
      <c r="I142" s="45"/>
      <c r="J142" s="45"/>
      <c r="K142" s="45"/>
      <c r="L142" s="45"/>
      <c r="M142" s="45"/>
    </row>
    <row r="143" spans="1:13" ht="15.95" hidden="1" customHeight="1">
      <c r="A143" s="38"/>
      <c r="B143" s="43"/>
      <c r="C143" s="46"/>
      <c r="D143" s="44"/>
      <c r="E143" s="44"/>
      <c r="F143" s="44"/>
      <c r="G143" s="44"/>
      <c r="H143" s="44"/>
      <c r="I143" s="44"/>
      <c r="J143" s="44"/>
      <c r="K143" s="44"/>
      <c r="L143" s="44"/>
      <c r="M143" s="44"/>
    </row>
    <row r="144" spans="1:13" ht="15.95" hidden="1" customHeight="1">
      <c r="A144" s="38"/>
      <c r="B144" s="43"/>
      <c r="C144" s="46"/>
      <c r="D144" s="45"/>
      <c r="E144" s="45"/>
      <c r="F144" s="45"/>
      <c r="G144" s="45"/>
      <c r="H144" s="45"/>
      <c r="I144" s="45"/>
      <c r="J144" s="45"/>
      <c r="K144" s="45"/>
      <c r="L144" s="45"/>
      <c r="M144" s="45"/>
    </row>
    <row r="145" spans="1:13" ht="15.95" hidden="1" customHeight="1">
      <c r="A145" s="38"/>
      <c r="B145" s="43"/>
      <c r="C145" s="46"/>
      <c r="D145" s="44"/>
      <c r="E145" s="44"/>
      <c r="F145" s="44"/>
      <c r="G145" s="44"/>
      <c r="H145" s="44"/>
      <c r="I145" s="44"/>
      <c r="J145" s="44"/>
      <c r="K145" s="44"/>
      <c r="L145" s="44"/>
      <c r="M145" s="44"/>
    </row>
    <row r="146" spans="1:13" ht="15.95" hidden="1" customHeight="1">
      <c r="A146" s="38"/>
      <c r="B146" s="43"/>
      <c r="C146" s="46"/>
      <c r="D146" s="45"/>
      <c r="E146" s="45"/>
      <c r="F146" s="45"/>
      <c r="G146" s="45"/>
      <c r="H146" s="45"/>
      <c r="I146" s="45"/>
      <c r="J146" s="45"/>
      <c r="K146" s="45"/>
      <c r="L146" s="45"/>
      <c r="M146" s="45"/>
    </row>
    <row r="147" spans="1:13" ht="15.95" hidden="1" customHeight="1">
      <c r="A147" s="38"/>
      <c r="B147" s="43"/>
      <c r="C147" s="46"/>
      <c r="D147" s="44"/>
      <c r="E147" s="44"/>
      <c r="F147" s="44"/>
      <c r="G147" s="44"/>
      <c r="H147" s="44"/>
      <c r="I147" s="44"/>
      <c r="J147" s="44"/>
      <c r="K147" s="44"/>
      <c r="L147" s="44"/>
      <c r="M147" s="44"/>
    </row>
    <row r="148" spans="1:13" ht="15.95" hidden="1" customHeight="1">
      <c r="A148" s="38"/>
      <c r="B148" s="43"/>
      <c r="C148" s="46"/>
      <c r="D148" s="45"/>
      <c r="E148" s="45"/>
      <c r="F148" s="45"/>
      <c r="G148" s="45"/>
      <c r="H148" s="45"/>
      <c r="I148" s="45"/>
      <c r="J148" s="45"/>
      <c r="K148" s="45"/>
      <c r="L148" s="45"/>
      <c r="M148" s="45"/>
    </row>
    <row r="149" spans="1:13" ht="15.95" hidden="1" customHeight="1">
      <c r="A149" s="38"/>
      <c r="B149" s="43"/>
      <c r="C149" s="46"/>
      <c r="D149" s="44"/>
      <c r="E149" s="44"/>
      <c r="F149" s="44"/>
      <c r="G149" s="44"/>
      <c r="H149" s="44"/>
      <c r="I149" s="44"/>
      <c r="J149" s="44"/>
      <c r="K149" s="44"/>
      <c r="L149" s="44"/>
      <c r="M149" s="44"/>
    </row>
    <row r="150" spans="1:13" ht="15.95" hidden="1" customHeight="1">
      <c r="A150" s="38"/>
      <c r="B150" s="43"/>
      <c r="C150" s="46"/>
      <c r="D150" s="45"/>
      <c r="E150" s="45"/>
      <c r="F150" s="45"/>
      <c r="G150" s="45"/>
      <c r="H150" s="45"/>
      <c r="I150" s="45"/>
      <c r="J150" s="45"/>
      <c r="K150" s="45"/>
      <c r="L150" s="45"/>
      <c r="M150" s="45"/>
    </row>
    <row r="151" spans="1:13" ht="15.95" hidden="1" customHeight="1">
      <c r="A151" s="38"/>
      <c r="B151" s="43"/>
      <c r="C151" s="46"/>
      <c r="D151" s="44"/>
      <c r="E151" s="44"/>
      <c r="F151" s="44"/>
      <c r="G151" s="44"/>
      <c r="H151" s="44"/>
      <c r="I151" s="44"/>
      <c r="J151" s="44"/>
      <c r="K151" s="44"/>
      <c r="L151" s="44"/>
      <c r="M151" s="44"/>
    </row>
    <row r="152" spans="1:13" ht="15.95" hidden="1" customHeight="1">
      <c r="A152" s="38"/>
      <c r="B152" s="43"/>
      <c r="C152" s="46"/>
      <c r="D152" s="45"/>
      <c r="E152" s="45"/>
      <c r="F152" s="45"/>
      <c r="G152" s="45"/>
      <c r="H152" s="45"/>
      <c r="I152" s="45"/>
      <c r="J152" s="45"/>
      <c r="K152" s="45"/>
      <c r="L152" s="45"/>
      <c r="M152" s="45"/>
    </row>
    <row r="153" spans="1:13" ht="15.95" hidden="1" customHeight="1">
      <c r="A153" s="38"/>
      <c r="B153" s="43"/>
      <c r="C153" s="46"/>
      <c r="D153" s="44"/>
      <c r="E153" s="44"/>
      <c r="F153" s="44"/>
      <c r="G153" s="44"/>
      <c r="H153" s="44"/>
      <c r="I153" s="44"/>
      <c r="J153" s="44"/>
      <c r="K153" s="44"/>
      <c r="L153" s="44"/>
      <c r="M153" s="44"/>
    </row>
    <row r="154" spans="1:13" ht="15.95" hidden="1" customHeight="1">
      <c r="A154" s="38"/>
      <c r="B154" s="43"/>
      <c r="C154" s="46"/>
      <c r="D154" s="45"/>
      <c r="E154" s="45"/>
      <c r="F154" s="45"/>
      <c r="G154" s="45"/>
      <c r="H154" s="45"/>
      <c r="I154" s="45"/>
      <c r="J154" s="45"/>
      <c r="K154" s="45"/>
      <c r="L154" s="45"/>
      <c r="M154" s="45"/>
    </row>
    <row r="155" spans="1:13" ht="15.95" hidden="1" customHeight="1">
      <c r="A155" s="38"/>
      <c r="B155" s="43"/>
      <c r="C155" s="46"/>
      <c r="D155" s="44"/>
      <c r="E155" s="44"/>
      <c r="F155" s="44"/>
      <c r="G155" s="44"/>
      <c r="H155" s="44"/>
      <c r="I155" s="44"/>
      <c r="J155" s="44"/>
      <c r="K155" s="44"/>
      <c r="L155" s="44"/>
      <c r="M155" s="44"/>
    </row>
    <row r="156" spans="1:13" ht="15.95" hidden="1" customHeight="1">
      <c r="A156" s="38"/>
      <c r="B156" s="43"/>
      <c r="C156" s="46"/>
      <c r="D156" s="45"/>
      <c r="E156" s="45"/>
      <c r="F156" s="45"/>
      <c r="G156" s="45"/>
      <c r="H156" s="45"/>
      <c r="I156" s="45"/>
      <c r="J156" s="45"/>
      <c r="K156" s="45"/>
      <c r="L156" s="45"/>
      <c r="M156" s="45"/>
    </row>
    <row r="157" spans="1:13" ht="15.95" hidden="1" customHeight="1">
      <c r="A157" s="38"/>
      <c r="B157" s="43"/>
      <c r="C157" s="46"/>
      <c r="D157" s="44"/>
      <c r="E157" s="44"/>
      <c r="F157" s="44"/>
      <c r="G157" s="44"/>
      <c r="H157" s="44"/>
      <c r="I157" s="44"/>
      <c r="J157" s="44"/>
      <c r="K157" s="44"/>
      <c r="L157" s="44"/>
      <c r="M157" s="44"/>
    </row>
    <row r="158" spans="1:13" ht="15.95" hidden="1" customHeight="1">
      <c r="A158" s="38"/>
      <c r="B158" s="43"/>
      <c r="C158" s="46"/>
      <c r="D158" s="45"/>
      <c r="E158" s="45"/>
      <c r="F158" s="45"/>
      <c r="G158" s="45"/>
      <c r="H158" s="45"/>
      <c r="I158" s="45"/>
      <c r="J158" s="45"/>
      <c r="K158" s="45"/>
      <c r="L158" s="45"/>
      <c r="M158" s="45"/>
    </row>
    <row r="159" spans="1:13" ht="15.95" hidden="1" customHeight="1">
      <c r="A159" s="38"/>
      <c r="B159" s="43"/>
      <c r="C159" s="46"/>
      <c r="D159" s="44"/>
      <c r="E159" s="44"/>
      <c r="F159" s="44"/>
      <c r="G159" s="44"/>
      <c r="H159" s="44"/>
      <c r="I159" s="44"/>
      <c r="J159" s="44"/>
      <c r="K159" s="44"/>
      <c r="L159" s="44"/>
      <c r="M159" s="44"/>
    </row>
    <row r="160" spans="1:13" ht="15.95" hidden="1" customHeight="1">
      <c r="A160" s="38"/>
      <c r="B160" s="43"/>
      <c r="C160" s="46"/>
      <c r="D160" s="45"/>
      <c r="E160" s="45"/>
      <c r="F160" s="45"/>
      <c r="G160" s="45"/>
      <c r="H160" s="45"/>
      <c r="I160" s="45"/>
      <c r="J160" s="45"/>
      <c r="K160" s="45"/>
      <c r="L160" s="45"/>
      <c r="M160" s="45"/>
    </row>
    <row r="161" spans="1:13" ht="15.95" hidden="1" customHeight="1">
      <c r="A161" s="38"/>
      <c r="B161" s="43"/>
      <c r="C161" s="46"/>
      <c r="D161" s="44"/>
      <c r="E161" s="44"/>
      <c r="F161" s="44"/>
      <c r="G161" s="44"/>
      <c r="H161" s="44"/>
      <c r="I161" s="44"/>
      <c r="J161" s="44"/>
      <c r="K161" s="44"/>
      <c r="L161" s="44"/>
      <c r="M161" s="44"/>
    </row>
    <row r="162" spans="1:13" ht="15.95" hidden="1" customHeight="1">
      <c r="A162" s="38"/>
      <c r="B162" s="43"/>
      <c r="C162" s="46"/>
      <c r="D162" s="45"/>
      <c r="E162" s="45"/>
      <c r="F162" s="45"/>
      <c r="G162" s="45"/>
      <c r="H162" s="45"/>
      <c r="I162" s="45"/>
      <c r="J162" s="45"/>
      <c r="K162" s="45"/>
      <c r="L162" s="45"/>
      <c r="M162" s="45"/>
    </row>
    <row r="163" spans="1:13" ht="15.95" hidden="1" customHeight="1">
      <c r="A163" s="38"/>
      <c r="B163" s="43"/>
      <c r="C163" s="46"/>
      <c r="D163" s="44"/>
      <c r="E163" s="44"/>
      <c r="F163" s="44"/>
      <c r="G163" s="44"/>
      <c r="H163" s="44"/>
      <c r="I163" s="44"/>
      <c r="J163" s="44"/>
      <c r="K163" s="44"/>
      <c r="L163" s="44"/>
      <c r="M163" s="44"/>
    </row>
    <row r="164" spans="1:13" ht="15.95" hidden="1" customHeight="1">
      <c r="A164" s="38"/>
      <c r="B164" s="43"/>
      <c r="C164" s="46"/>
      <c r="D164" s="45"/>
      <c r="E164" s="45"/>
      <c r="F164" s="45"/>
      <c r="G164" s="45"/>
      <c r="H164" s="45"/>
      <c r="I164" s="45"/>
      <c r="J164" s="45"/>
      <c r="K164" s="45"/>
      <c r="L164" s="45"/>
      <c r="M164" s="45"/>
    </row>
    <row r="165" spans="1:13" ht="15.95" hidden="1" customHeight="1">
      <c r="A165" s="38"/>
      <c r="B165" s="43"/>
      <c r="C165" s="46"/>
      <c r="D165" s="44"/>
      <c r="E165" s="44"/>
      <c r="F165" s="44"/>
      <c r="G165" s="44"/>
      <c r="H165" s="44"/>
      <c r="I165" s="44"/>
      <c r="J165" s="44"/>
      <c r="K165" s="44"/>
      <c r="L165" s="44"/>
      <c r="M165" s="44"/>
    </row>
    <row r="166" spans="1:13" ht="15.95" hidden="1" customHeight="1">
      <c r="A166" s="38"/>
      <c r="B166" s="43"/>
      <c r="C166" s="46"/>
      <c r="D166" s="45"/>
      <c r="E166" s="45"/>
      <c r="F166" s="45"/>
      <c r="G166" s="45"/>
      <c r="H166" s="45"/>
      <c r="I166" s="45"/>
      <c r="J166" s="45"/>
      <c r="K166" s="45"/>
      <c r="L166" s="45"/>
      <c r="M166" s="45"/>
    </row>
    <row r="167" spans="1:13" ht="15.95" hidden="1" customHeight="1">
      <c r="A167" s="38"/>
      <c r="B167" s="43"/>
      <c r="C167" s="46"/>
      <c r="D167" s="44"/>
      <c r="E167" s="44"/>
      <c r="F167" s="44"/>
      <c r="G167" s="44"/>
      <c r="H167" s="44"/>
      <c r="I167" s="44"/>
      <c r="J167" s="44"/>
      <c r="K167" s="44"/>
      <c r="L167" s="44"/>
      <c r="M167" s="44"/>
    </row>
    <row r="168" spans="1:13" ht="15.95" hidden="1" customHeight="1">
      <c r="A168" s="38"/>
      <c r="B168" s="43"/>
      <c r="C168" s="46"/>
      <c r="D168" s="45"/>
      <c r="E168" s="45"/>
      <c r="F168" s="45"/>
      <c r="G168" s="45"/>
      <c r="H168" s="45"/>
      <c r="I168" s="45"/>
      <c r="J168" s="45"/>
      <c r="K168" s="45"/>
      <c r="L168" s="45"/>
      <c r="M168" s="45"/>
    </row>
    <row r="169" spans="1:13" ht="15.95" hidden="1" customHeight="1">
      <c r="A169" s="38"/>
      <c r="B169" s="43"/>
      <c r="C169" s="46"/>
      <c r="D169" s="44"/>
      <c r="E169" s="44"/>
      <c r="F169" s="44"/>
      <c r="G169" s="44"/>
      <c r="H169" s="44"/>
      <c r="I169" s="44"/>
      <c r="J169" s="44"/>
      <c r="K169" s="44"/>
      <c r="L169" s="44"/>
      <c r="M169" s="44"/>
    </row>
    <row r="170" spans="1:13" ht="15.95" hidden="1" customHeight="1">
      <c r="A170" s="38"/>
      <c r="B170" s="43"/>
      <c r="C170" s="46"/>
      <c r="D170" s="45"/>
      <c r="E170" s="45"/>
      <c r="F170" s="45"/>
      <c r="G170" s="45"/>
      <c r="H170" s="45"/>
      <c r="I170" s="45"/>
      <c r="J170" s="45"/>
      <c r="K170" s="45"/>
      <c r="L170" s="45"/>
      <c r="M170" s="45"/>
    </row>
    <row r="171" spans="1:13" ht="15.95" hidden="1" customHeight="1">
      <c r="A171" s="38"/>
      <c r="B171" s="43"/>
      <c r="C171" s="46"/>
      <c r="D171" s="44"/>
      <c r="E171" s="44"/>
      <c r="F171" s="44"/>
      <c r="G171" s="44"/>
      <c r="H171" s="44"/>
      <c r="I171" s="44"/>
      <c r="J171" s="44"/>
      <c r="K171" s="44"/>
      <c r="L171" s="44"/>
      <c r="M171" s="44"/>
    </row>
    <row r="172" spans="1:13" ht="15.95" hidden="1" customHeight="1">
      <c r="A172" s="38"/>
      <c r="B172" s="43"/>
      <c r="C172" s="46"/>
      <c r="D172" s="45"/>
      <c r="E172" s="45"/>
      <c r="F172" s="45"/>
      <c r="G172" s="45"/>
      <c r="H172" s="45"/>
      <c r="I172" s="45"/>
      <c r="J172" s="45"/>
      <c r="K172" s="45"/>
      <c r="L172" s="45"/>
      <c r="M172" s="45"/>
    </row>
    <row r="173" spans="1:13" ht="15.95" hidden="1" customHeight="1">
      <c r="A173" s="38"/>
      <c r="B173" s="43"/>
      <c r="C173" s="46"/>
      <c r="D173" s="44"/>
      <c r="E173" s="44"/>
      <c r="F173" s="44"/>
      <c r="G173" s="44"/>
      <c r="H173" s="44"/>
      <c r="I173" s="44"/>
      <c r="J173" s="44"/>
      <c r="K173" s="44"/>
      <c r="L173" s="44"/>
      <c r="M173" s="44"/>
    </row>
    <row r="174" spans="1:13" ht="15.95" hidden="1" customHeight="1">
      <c r="A174" s="38"/>
      <c r="B174" s="43"/>
      <c r="C174" s="46"/>
      <c r="D174" s="45"/>
      <c r="E174" s="45"/>
      <c r="F174" s="45"/>
      <c r="G174" s="45"/>
      <c r="H174" s="45"/>
      <c r="I174" s="45"/>
      <c r="J174" s="45"/>
      <c r="K174" s="45"/>
      <c r="L174" s="45"/>
      <c r="M174" s="45"/>
    </row>
    <row r="175" spans="1:13" ht="15.95" hidden="1" customHeight="1">
      <c r="A175" s="38"/>
      <c r="B175" s="43"/>
      <c r="C175" s="46"/>
      <c r="D175" s="44"/>
      <c r="E175" s="44"/>
      <c r="F175" s="44"/>
      <c r="G175" s="44"/>
      <c r="H175" s="44"/>
      <c r="I175" s="44"/>
      <c r="J175" s="44"/>
      <c r="K175" s="44"/>
      <c r="L175" s="44"/>
      <c r="M175" s="44"/>
    </row>
    <row r="176" spans="1:13" ht="15.95" hidden="1" customHeight="1">
      <c r="A176" s="38"/>
      <c r="B176" s="43"/>
      <c r="C176" s="46"/>
      <c r="D176" s="45"/>
      <c r="E176" s="45"/>
      <c r="F176" s="45"/>
      <c r="G176" s="45"/>
      <c r="H176" s="45"/>
      <c r="I176" s="45"/>
      <c r="J176" s="45"/>
      <c r="K176" s="45"/>
      <c r="L176" s="45"/>
      <c r="M176" s="45"/>
    </row>
    <row r="177" spans="1:13" ht="15.95" hidden="1" customHeight="1">
      <c r="A177" s="38"/>
      <c r="B177" s="43"/>
      <c r="C177" s="46"/>
      <c r="D177" s="44"/>
      <c r="E177" s="44"/>
      <c r="F177" s="44"/>
      <c r="G177" s="44"/>
      <c r="H177" s="44"/>
      <c r="I177" s="44"/>
      <c r="J177" s="44"/>
      <c r="K177" s="44"/>
      <c r="L177" s="44"/>
      <c r="M177" s="44"/>
    </row>
    <row r="178" spans="1:13" ht="15.95" hidden="1" customHeight="1">
      <c r="A178" s="38"/>
      <c r="B178" s="43"/>
      <c r="C178" s="46"/>
      <c r="D178" s="45"/>
      <c r="E178" s="45"/>
      <c r="F178" s="45"/>
      <c r="G178" s="45"/>
      <c r="H178" s="45"/>
      <c r="I178" s="45"/>
      <c r="J178" s="45"/>
      <c r="K178" s="45"/>
      <c r="L178" s="45"/>
      <c r="M178" s="45"/>
    </row>
    <row r="179" spans="1:13" ht="15.95" hidden="1" customHeight="1">
      <c r="A179" s="38"/>
      <c r="B179" s="43"/>
      <c r="C179" s="46"/>
      <c r="D179" s="44"/>
      <c r="E179" s="44"/>
      <c r="F179" s="44"/>
      <c r="G179" s="44"/>
      <c r="H179" s="44"/>
      <c r="I179" s="44"/>
      <c r="J179" s="44"/>
      <c r="K179" s="44"/>
      <c r="L179" s="44"/>
      <c r="M179" s="44"/>
    </row>
    <row r="180" spans="1:13" ht="15.95" hidden="1" customHeight="1">
      <c r="A180" s="38"/>
      <c r="B180" s="43"/>
      <c r="C180" s="46"/>
      <c r="D180" s="45"/>
      <c r="E180" s="45"/>
      <c r="F180" s="45"/>
      <c r="G180" s="45"/>
      <c r="H180" s="45"/>
      <c r="I180" s="45"/>
      <c r="J180" s="45"/>
      <c r="K180" s="45"/>
      <c r="L180" s="45"/>
      <c r="M180" s="45"/>
    </row>
    <row r="181" spans="1:13" ht="15.95" hidden="1" customHeight="1">
      <c r="A181" s="38"/>
      <c r="B181" s="43"/>
      <c r="C181" s="46"/>
      <c r="D181" s="44"/>
      <c r="E181" s="44"/>
      <c r="F181" s="44"/>
      <c r="G181" s="44"/>
      <c r="H181" s="44"/>
      <c r="I181" s="44"/>
      <c r="J181" s="44"/>
      <c r="K181" s="44"/>
      <c r="L181" s="44"/>
      <c r="M181" s="44"/>
    </row>
    <row r="182" spans="1:13" ht="15.95" hidden="1" customHeight="1">
      <c r="A182" s="38"/>
      <c r="B182" s="43"/>
      <c r="C182" s="46"/>
      <c r="D182" s="45"/>
      <c r="E182" s="45"/>
      <c r="F182" s="45"/>
      <c r="G182" s="45"/>
      <c r="H182" s="45"/>
      <c r="I182" s="45"/>
      <c r="J182" s="45"/>
      <c r="K182" s="45"/>
      <c r="L182" s="45"/>
      <c r="M182" s="45"/>
    </row>
    <row r="183" spans="1:13" ht="15.95" hidden="1" customHeight="1">
      <c r="A183" s="38"/>
      <c r="B183" s="43"/>
      <c r="C183" s="46"/>
      <c r="D183" s="44"/>
      <c r="E183" s="44"/>
      <c r="F183" s="44"/>
      <c r="G183" s="44"/>
      <c r="H183" s="44"/>
      <c r="I183" s="44"/>
      <c r="J183" s="44"/>
      <c r="K183" s="44"/>
      <c r="L183" s="44"/>
      <c r="M183" s="44"/>
    </row>
    <row r="184" spans="1:13" ht="15.95" hidden="1" customHeight="1">
      <c r="A184" s="38"/>
      <c r="B184" s="43"/>
      <c r="C184" s="46"/>
      <c r="D184" s="45"/>
      <c r="E184" s="45"/>
      <c r="F184" s="45"/>
      <c r="G184" s="45"/>
      <c r="H184" s="45"/>
      <c r="I184" s="45"/>
      <c r="J184" s="45"/>
      <c r="K184" s="45"/>
      <c r="L184" s="45"/>
      <c r="M184" s="45"/>
    </row>
    <row r="185" spans="1:13" ht="15.95" hidden="1" customHeight="1">
      <c r="A185" s="38"/>
      <c r="B185" s="43"/>
      <c r="C185" s="46"/>
      <c r="D185" s="44"/>
      <c r="E185" s="44"/>
      <c r="F185" s="44"/>
      <c r="G185" s="44"/>
      <c r="H185" s="44"/>
      <c r="I185" s="44"/>
      <c r="J185" s="44"/>
      <c r="K185" s="44"/>
      <c r="L185" s="44"/>
      <c r="M185" s="44"/>
    </row>
    <row r="186" spans="1:13" ht="15" hidden="1" customHeight="1">
      <c r="A186" s="38"/>
      <c r="B186" s="40"/>
      <c r="C186" s="37"/>
      <c r="D186" s="37"/>
      <c r="E186" s="37"/>
      <c r="F186" s="37"/>
      <c r="G186" s="37"/>
      <c r="H186" s="37"/>
      <c r="I186" s="37"/>
      <c r="J186" s="37"/>
      <c r="K186" s="37"/>
      <c r="L186" s="37"/>
      <c r="M186" s="37"/>
    </row>
    <row r="187" spans="1:13" ht="15" hidden="1" customHeight="1">
      <c r="A187" s="38"/>
      <c r="B187" s="40"/>
      <c r="C187" s="37"/>
      <c r="D187" s="37"/>
      <c r="E187" s="37"/>
      <c r="F187" s="37"/>
      <c r="G187" s="37"/>
      <c r="H187" s="37"/>
      <c r="I187" s="37"/>
      <c r="J187" s="37"/>
      <c r="K187" s="37"/>
      <c r="L187" s="37"/>
      <c r="M187" s="37"/>
    </row>
    <row r="188" spans="1:13" ht="15" hidden="1" customHeight="1">
      <c r="A188" s="38"/>
      <c r="B188" s="40"/>
      <c r="C188" s="37"/>
      <c r="D188" s="37"/>
      <c r="E188" s="37"/>
      <c r="F188" s="37"/>
      <c r="G188" s="37"/>
      <c r="H188" s="37"/>
      <c r="I188" s="37"/>
      <c r="J188" s="37"/>
      <c r="K188" s="37"/>
      <c r="L188" s="37"/>
      <c r="M188" s="37"/>
    </row>
    <row r="189" spans="1:13" ht="15" hidden="1" customHeight="1">
      <c r="A189" s="38"/>
      <c r="B189" s="40"/>
      <c r="C189" s="37"/>
      <c r="D189" s="37"/>
      <c r="E189" s="37"/>
      <c r="F189" s="37"/>
      <c r="G189" s="37"/>
      <c r="H189" s="37"/>
      <c r="I189" s="37"/>
      <c r="J189" s="37"/>
      <c r="K189" s="37"/>
      <c r="L189" s="37"/>
      <c r="M189" s="37"/>
    </row>
    <row r="190" spans="1:13" ht="15" hidden="1" customHeight="1">
      <c r="A190" s="38"/>
      <c r="B190" s="40"/>
      <c r="C190" s="37"/>
      <c r="D190" s="37"/>
      <c r="E190" s="37"/>
      <c r="F190" s="37"/>
      <c r="G190" s="37"/>
      <c r="H190" s="37"/>
      <c r="I190" s="37"/>
      <c r="J190" s="37"/>
      <c r="K190" s="37"/>
      <c r="L190" s="37"/>
      <c r="M190" s="37"/>
    </row>
    <row r="191" spans="1:13" ht="15" hidden="1" customHeight="1">
      <c r="A191" s="38"/>
      <c r="B191" s="40"/>
      <c r="C191" s="37"/>
      <c r="D191" s="37"/>
      <c r="E191" s="37"/>
      <c r="F191" s="37"/>
      <c r="G191" s="37"/>
      <c r="H191" s="37"/>
      <c r="I191" s="37"/>
      <c r="J191" s="37"/>
      <c r="K191" s="37"/>
      <c r="L191" s="37"/>
      <c r="M191" s="37"/>
    </row>
    <row r="192" spans="1:13" ht="15" hidden="1" customHeight="1">
      <c r="A192" s="38"/>
      <c r="B192" s="40"/>
      <c r="C192" s="37"/>
      <c r="D192" s="37"/>
      <c r="E192" s="37"/>
      <c r="F192" s="37"/>
      <c r="G192" s="37"/>
      <c r="H192" s="37"/>
      <c r="I192" s="37"/>
      <c r="J192" s="37"/>
      <c r="K192" s="37"/>
      <c r="L192" s="37"/>
      <c r="M192" s="37"/>
    </row>
    <row r="193" spans="1:13" ht="15" hidden="1" customHeight="1">
      <c r="A193" s="38"/>
      <c r="B193" s="40"/>
      <c r="C193" s="37"/>
      <c r="D193" s="37"/>
      <c r="E193" s="37"/>
      <c r="F193" s="37"/>
      <c r="G193" s="37"/>
      <c r="H193" s="37"/>
      <c r="I193" s="37"/>
      <c r="J193" s="37"/>
      <c r="K193" s="37"/>
      <c r="L193" s="37"/>
      <c r="M193" s="37"/>
    </row>
    <row r="194" spans="1:13" ht="15" hidden="1" customHeight="1">
      <c r="A194" s="38"/>
      <c r="B194" s="40"/>
      <c r="C194" s="37"/>
      <c r="D194" s="37"/>
      <c r="E194" s="37"/>
      <c r="F194" s="37"/>
      <c r="G194" s="37"/>
      <c r="H194" s="37"/>
      <c r="I194" s="37"/>
      <c r="J194" s="37"/>
      <c r="K194" s="37"/>
      <c r="L194" s="37"/>
      <c r="M194" s="37"/>
    </row>
    <row r="195" spans="1:13" ht="15" hidden="1" customHeight="1">
      <c r="A195" s="38"/>
      <c r="B195" s="40"/>
      <c r="C195" s="37"/>
      <c r="D195" s="37"/>
      <c r="E195" s="37"/>
      <c r="F195" s="37"/>
      <c r="G195" s="37"/>
      <c r="H195" s="37"/>
      <c r="I195" s="37"/>
      <c r="J195" s="37"/>
      <c r="K195" s="37"/>
      <c r="L195" s="37"/>
      <c r="M195" s="37"/>
    </row>
    <row r="196" spans="1:13" ht="15" hidden="1" customHeight="1">
      <c r="A196" s="38"/>
      <c r="B196" s="40"/>
      <c r="C196" s="37"/>
      <c r="D196" s="37"/>
      <c r="E196" s="37"/>
      <c r="F196" s="37"/>
      <c r="G196" s="37"/>
      <c r="H196" s="37"/>
      <c r="I196" s="37"/>
      <c r="J196" s="37"/>
      <c r="K196" s="37"/>
      <c r="L196" s="37"/>
      <c r="M196" s="37"/>
    </row>
    <row r="197" spans="1:13" ht="15" hidden="1" customHeight="1">
      <c r="A197" s="38"/>
      <c r="B197" s="40"/>
      <c r="C197" s="37"/>
      <c r="D197" s="37"/>
      <c r="E197" s="37"/>
      <c r="F197" s="37"/>
      <c r="G197" s="37"/>
      <c r="H197" s="37"/>
      <c r="I197" s="37"/>
      <c r="J197" s="37"/>
      <c r="K197" s="37"/>
      <c r="L197" s="37"/>
      <c r="M197" s="37"/>
    </row>
    <row r="198" spans="1:13" ht="15" hidden="1" customHeight="1">
      <c r="A198" s="38"/>
      <c r="B198" s="40"/>
      <c r="C198" s="37"/>
      <c r="D198" s="37"/>
      <c r="E198" s="37"/>
      <c r="F198" s="37"/>
      <c r="G198" s="37"/>
      <c r="H198" s="37"/>
      <c r="I198" s="37"/>
      <c r="J198" s="37"/>
      <c r="K198" s="37"/>
      <c r="L198" s="37"/>
      <c r="M198" s="37"/>
    </row>
    <row r="199" spans="1:13" ht="15" hidden="1" customHeight="1">
      <c r="A199" s="38"/>
      <c r="B199" s="40"/>
      <c r="C199" s="37"/>
      <c r="D199" s="37"/>
      <c r="E199" s="37"/>
      <c r="F199" s="37"/>
      <c r="G199" s="37"/>
      <c r="H199" s="37"/>
      <c r="I199" s="37"/>
      <c r="J199" s="37"/>
      <c r="K199" s="37"/>
      <c r="L199" s="37"/>
      <c r="M199" s="37"/>
    </row>
    <row r="200" spans="1:13" ht="15" hidden="1" customHeight="1">
      <c r="A200" s="38"/>
      <c r="B200" s="40"/>
      <c r="C200" s="37"/>
      <c r="D200" s="37"/>
      <c r="E200" s="37"/>
      <c r="F200" s="37"/>
      <c r="G200" s="37"/>
      <c r="H200" s="37"/>
      <c r="I200" s="37"/>
      <c r="J200" s="37"/>
      <c r="K200" s="37"/>
      <c r="L200" s="37"/>
      <c r="M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M9">
    <cfRule type="top10" dxfId="2928" priority="90" rank="1"/>
  </conditionalFormatting>
  <conditionalFormatting sqref="E11:M11">
    <cfRule type="top10" dxfId="2927" priority="89" rank="1"/>
  </conditionalFormatting>
  <conditionalFormatting sqref="E13:M13">
    <cfRule type="top10" dxfId="2926" priority="88" rank="1"/>
  </conditionalFormatting>
  <conditionalFormatting sqref="E15:M15">
    <cfRule type="top10" dxfId="2925" priority="87" rank="1"/>
  </conditionalFormatting>
  <conditionalFormatting sqref="E17:M17">
    <cfRule type="top10" dxfId="2924" priority="86" rank="1"/>
  </conditionalFormatting>
  <conditionalFormatting sqref="E19:M19">
    <cfRule type="top10" dxfId="2923" priority="85" rank="1"/>
  </conditionalFormatting>
  <conditionalFormatting sqref="E21:M21">
    <cfRule type="top10" dxfId="2922" priority="84" rank="1"/>
  </conditionalFormatting>
  <conditionalFormatting sqref="E23:M23">
    <cfRule type="top10" dxfId="2921" priority="83" rank="1"/>
  </conditionalFormatting>
  <conditionalFormatting sqref="E25:M25">
    <cfRule type="top10" dxfId="2920" priority="82" rank="1"/>
  </conditionalFormatting>
  <conditionalFormatting sqref="E27:M27">
    <cfRule type="top10" dxfId="2919" priority="81" rank="1"/>
  </conditionalFormatting>
  <conditionalFormatting sqref="E29:M29">
    <cfRule type="top10" dxfId="2918" priority="80" rank="1"/>
  </conditionalFormatting>
  <conditionalFormatting sqref="E31:M31">
    <cfRule type="top10" dxfId="2917" priority="79" rank="1"/>
  </conditionalFormatting>
  <conditionalFormatting sqref="E33:M33">
    <cfRule type="top10" dxfId="2916" priority="77" rank="1"/>
  </conditionalFormatting>
  <conditionalFormatting sqref="E35:M35">
    <cfRule type="top10" dxfId="2915" priority="76" rank="1"/>
  </conditionalFormatting>
  <conditionalFormatting sqref="E37:M37">
    <cfRule type="top10" dxfId="2914" priority="75" rank="1"/>
  </conditionalFormatting>
  <conditionalFormatting sqref="E39:M39">
    <cfRule type="top10" dxfId="2913" priority="74" rank="1"/>
  </conditionalFormatting>
  <conditionalFormatting sqref="E41:M41">
    <cfRule type="top10" dxfId="2912" priority="73" rank="1"/>
  </conditionalFormatting>
  <conditionalFormatting sqref="E43:M43">
    <cfRule type="top10" dxfId="2911" priority="72" rank="1"/>
  </conditionalFormatting>
  <conditionalFormatting sqref="E45:M45">
    <cfRule type="top10" dxfId="2910" priority="71" rank="1"/>
  </conditionalFormatting>
  <conditionalFormatting sqref="E47:M47">
    <cfRule type="top10" dxfId="2909" priority="70" rank="1"/>
  </conditionalFormatting>
  <conditionalFormatting sqref="E49:M49">
    <cfRule type="top10" dxfId="2908" priority="69" rank="1"/>
  </conditionalFormatting>
  <conditionalFormatting sqref="E51:M51">
    <cfRule type="top10" dxfId="2907" priority="68" rank="1"/>
  </conditionalFormatting>
  <conditionalFormatting sqref="E53:M53">
    <cfRule type="top10" dxfId="2906" priority="67" rank="1"/>
  </conditionalFormatting>
  <conditionalFormatting sqref="E55:M55">
    <cfRule type="top10" dxfId="2905" priority="66" rank="1"/>
  </conditionalFormatting>
  <conditionalFormatting sqref="E57:M57">
    <cfRule type="top10" dxfId="2904" priority="65" rank="1"/>
  </conditionalFormatting>
  <conditionalFormatting sqref="E59:M59">
    <cfRule type="top10" dxfId="2903" priority="64" rank="1"/>
  </conditionalFormatting>
  <conditionalFormatting sqref="E61:M61">
    <cfRule type="top10" dxfId="2902" priority="63" rank="1"/>
  </conditionalFormatting>
  <conditionalFormatting sqref="E63:M63">
    <cfRule type="top10" dxfId="2901" priority="62" rank="1"/>
  </conditionalFormatting>
  <conditionalFormatting sqref="E65:M65">
    <cfRule type="top10" dxfId="2900" priority="61" rank="1"/>
  </conditionalFormatting>
  <conditionalFormatting sqref="E67:M67">
    <cfRule type="top10" dxfId="2899" priority="60" rank="1"/>
  </conditionalFormatting>
  <conditionalFormatting sqref="E69:M69">
    <cfRule type="top10" dxfId="2898" priority="59" rank="1"/>
  </conditionalFormatting>
  <conditionalFormatting sqref="E71:M71">
    <cfRule type="top10" dxfId="2897" priority="58" rank="1"/>
  </conditionalFormatting>
  <conditionalFormatting sqref="E73:M73">
    <cfRule type="top10" dxfId="2896" priority="57" rank="1"/>
  </conditionalFormatting>
  <conditionalFormatting sqref="E75:M75">
    <cfRule type="top10" dxfId="2895" priority="56" rank="1"/>
  </conditionalFormatting>
  <conditionalFormatting sqref="E77:M77">
    <cfRule type="top10" dxfId="2894" priority="55" rank="1"/>
  </conditionalFormatting>
  <conditionalFormatting sqref="E79:M79">
    <cfRule type="top10" dxfId="2893" priority="54" rank="1"/>
  </conditionalFormatting>
  <conditionalFormatting sqref="E81:M81">
    <cfRule type="top10" dxfId="2892" priority="53" rank="1"/>
  </conditionalFormatting>
  <conditionalFormatting sqref="E83:M83">
    <cfRule type="top10" dxfId="2891" priority="52" rank="1"/>
  </conditionalFormatting>
  <conditionalFormatting sqref="E85:M85">
    <cfRule type="top10" dxfId="2890" priority="51" rank="1"/>
  </conditionalFormatting>
  <conditionalFormatting sqref="E87:M87">
    <cfRule type="top10" dxfId="2889" priority="50" rank="1"/>
  </conditionalFormatting>
  <conditionalFormatting sqref="E89:M89">
    <cfRule type="top10" dxfId="2888" priority="49" rank="1"/>
  </conditionalFormatting>
  <conditionalFormatting sqref="E91:M91">
    <cfRule type="top10" dxfId="2887" priority="48" rank="1"/>
  </conditionalFormatting>
  <conditionalFormatting sqref="E93:M93">
    <cfRule type="top10" dxfId="2886" priority="47" rank="1"/>
  </conditionalFormatting>
  <conditionalFormatting sqref="E95:M95">
    <cfRule type="top10" dxfId="2885" priority="46" rank="1"/>
  </conditionalFormatting>
  <conditionalFormatting sqref="E97:M97">
    <cfRule type="top10" dxfId="2884" priority="45" rank="1"/>
  </conditionalFormatting>
  <conditionalFormatting sqref="E99:M99">
    <cfRule type="top10" dxfId="2883" priority="44" rank="1"/>
  </conditionalFormatting>
  <conditionalFormatting sqref="E101:M101">
    <cfRule type="top10" dxfId="2882" priority="43" rank="1"/>
  </conditionalFormatting>
  <conditionalFormatting sqref="E103:M103">
    <cfRule type="top10" dxfId="2881" priority="42" rank="1"/>
  </conditionalFormatting>
  <conditionalFormatting sqref="E105:M105">
    <cfRule type="top10" dxfId="2880" priority="41" rank="1"/>
  </conditionalFormatting>
  <conditionalFormatting sqref="E107:M107">
    <cfRule type="top10" dxfId="2879" priority="40" rank="1"/>
  </conditionalFormatting>
  <conditionalFormatting sqref="E109:M109">
    <cfRule type="top10" dxfId="2878" priority="39" rank="1"/>
  </conditionalFormatting>
  <conditionalFormatting sqref="E111:M111">
    <cfRule type="top10" dxfId="2877" priority="38" rank="1"/>
  </conditionalFormatting>
  <conditionalFormatting sqref="E113:M113">
    <cfRule type="top10" dxfId="2876" priority="37" rank="1"/>
  </conditionalFormatting>
  <conditionalFormatting sqref="E115:M115">
    <cfRule type="top10" dxfId="2875" priority="36" rank="1"/>
  </conditionalFormatting>
  <conditionalFormatting sqref="E117:M117">
    <cfRule type="top10" dxfId="2874" priority="35" rank="1"/>
  </conditionalFormatting>
  <conditionalFormatting sqref="E119:M119">
    <cfRule type="top10" dxfId="2873" priority="34" rank="1"/>
  </conditionalFormatting>
  <conditionalFormatting sqref="E121:M121">
    <cfRule type="top10" dxfId="2872" priority="33" rank="1"/>
  </conditionalFormatting>
  <conditionalFormatting sqref="E123:M123">
    <cfRule type="top10" dxfId="2871" priority="32" rank="1"/>
  </conditionalFormatting>
  <conditionalFormatting sqref="E125:M125">
    <cfRule type="top10" dxfId="2870" priority="31" rank="1"/>
  </conditionalFormatting>
  <conditionalFormatting sqref="E127:M127">
    <cfRule type="top10" dxfId="2869" priority="30" rank="1"/>
  </conditionalFormatting>
  <conditionalFormatting sqref="E129:M129">
    <cfRule type="top10" dxfId="2868" priority="29" rank="1"/>
  </conditionalFormatting>
  <conditionalFormatting sqref="E131:M131">
    <cfRule type="top10" dxfId="2867" priority="28" rank="1"/>
  </conditionalFormatting>
  <conditionalFormatting sqref="E133:M133">
    <cfRule type="top10" dxfId="2866" priority="27" rank="1"/>
  </conditionalFormatting>
  <conditionalFormatting sqref="E135:M135">
    <cfRule type="top10" dxfId="2865" priority="26" rank="1"/>
  </conditionalFormatting>
  <conditionalFormatting sqref="E137:M137">
    <cfRule type="top10" dxfId="2864" priority="25" rank="1"/>
  </conditionalFormatting>
  <conditionalFormatting sqref="E139:M139">
    <cfRule type="top10" dxfId="2863" priority="24" rank="1"/>
  </conditionalFormatting>
  <conditionalFormatting sqref="E141:M141">
    <cfRule type="top10" dxfId="2862" priority="23" rank="1"/>
  </conditionalFormatting>
  <conditionalFormatting sqref="E143:M143">
    <cfRule type="top10" dxfId="2861" priority="22" rank="1"/>
  </conditionalFormatting>
  <conditionalFormatting sqref="E145:M145">
    <cfRule type="top10" dxfId="2860" priority="21" rank="1"/>
  </conditionalFormatting>
  <conditionalFormatting sqref="E147:M147">
    <cfRule type="top10" dxfId="2859" priority="20" rank="1"/>
  </conditionalFormatting>
  <conditionalFormatting sqref="E149:M149">
    <cfRule type="top10" dxfId="2858" priority="19" rank="1"/>
  </conditionalFormatting>
  <conditionalFormatting sqref="E151:M151">
    <cfRule type="top10" dxfId="2857" priority="18" rank="1"/>
  </conditionalFormatting>
  <conditionalFormatting sqref="E153:M153">
    <cfRule type="top10" dxfId="2856" priority="17" rank="1"/>
  </conditionalFormatting>
  <conditionalFormatting sqref="E155:M155">
    <cfRule type="top10" dxfId="2855" priority="16" rank="1"/>
  </conditionalFormatting>
  <conditionalFormatting sqref="E157:M157">
    <cfRule type="top10" dxfId="2854" priority="15" rank="1"/>
  </conditionalFormatting>
  <conditionalFormatting sqref="E159:M159">
    <cfRule type="top10" dxfId="2853" priority="14" rank="1"/>
  </conditionalFormatting>
  <conditionalFormatting sqref="E161:M161">
    <cfRule type="top10" dxfId="2852" priority="13" rank="1"/>
  </conditionalFormatting>
  <conditionalFormatting sqref="E163:M163">
    <cfRule type="top10" dxfId="2851" priority="12" rank="1"/>
  </conditionalFormatting>
  <conditionalFormatting sqref="E165:M165">
    <cfRule type="top10" dxfId="2850" priority="11" rank="1"/>
  </conditionalFormatting>
  <conditionalFormatting sqref="E167:M167">
    <cfRule type="top10" dxfId="2849" priority="10" rank="1"/>
  </conditionalFormatting>
  <conditionalFormatting sqref="E169:M169">
    <cfRule type="top10" dxfId="2848" priority="9" rank="1"/>
  </conditionalFormatting>
  <conditionalFormatting sqref="E171:M171">
    <cfRule type="top10" dxfId="2847" priority="8" rank="1"/>
  </conditionalFormatting>
  <conditionalFormatting sqref="E173:M173">
    <cfRule type="top10" dxfId="2846" priority="7" rank="1"/>
  </conditionalFormatting>
  <conditionalFormatting sqref="E175:M175">
    <cfRule type="top10" dxfId="2845" priority="6" rank="1"/>
  </conditionalFormatting>
  <conditionalFormatting sqref="E177:M177">
    <cfRule type="top10" dxfId="2844" priority="5" rank="1"/>
  </conditionalFormatting>
  <conditionalFormatting sqref="E179:M179">
    <cfRule type="top10" dxfId="2843" priority="4" rank="1"/>
  </conditionalFormatting>
  <conditionalFormatting sqref="E181:M181">
    <cfRule type="top10" dxfId="2842" priority="3" rank="1"/>
  </conditionalFormatting>
  <conditionalFormatting sqref="E183:M183">
    <cfRule type="top10" dxfId="2841" priority="2" rank="1"/>
  </conditionalFormatting>
  <conditionalFormatting sqref="E185:M185">
    <cfRule type="top10" dxfId="2840" priority="1" rank="1"/>
  </conditionalFormatting>
  <pageMargins left="0.59055118110236227" right="0.59055118110236227" top="0.59055118110236227" bottom="0.59055118110236227" header="0.31496062992125984" footer="0.31496062992125984"/>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L200"/>
  <sheetViews>
    <sheetView showGridLines="0" zoomScale="80" zoomScaleNormal="80" workbookViewId="0"/>
  </sheetViews>
  <sheetFormatPr defaultColWidth="8.625" defaultRowHeight="15" customHeight="1" zeroHeight="1"/>
  <cols>
    <col min="1" max="1" width="5.625" style="3" customWidth="1"/>
    <col min="2" max="2" width="6.625" style="25" customWidth="1"/>
    <col min="3" max="3" width="25.625" style="4" customWidth="1"/>
    <col min="4" max="12" width="8.625" style="4"/>
    <col min="13" max="16384" width="8.625" style="39"/>
  </cols>
  <sheetData>
    <row r="1" spans="1:12" ht="15" customHeight="1">
      <c r="A1" s="38"/>
      <c r="B1" s="37"/>
      <c r="C1" s="37"/>
      <c r="D1" s="37"/>
      <c r="E1" s="37"/>
      <c r="F1" s="37"/>
      <c r="G1" s="37"/>
      <c r="H1" s="37"/>
      <c r="I1" s="37"/>
      <c r="J1" s="37"/>
      <c r="K1" s="37"/>
      <c r="L1" s="37"/>
    </row>
    <row r="2" spans="1:12" ht="15" customHeight="1">
      <c r="B2" s="4" t="s">
        <v>320</v>
      </c>
    </row>
    <row r="3" spans="1:12" ht="15" customHeight="1">
      <c r="B3" s="4"/>
    </row>
    <row r="4" spans="1:12" ht="15" customHeight="1">
      <c r="B4" s="4" t="s">
        <v>83</v>
      </c>
    </row>
    <row r="5" spans="1:12" ht="15" customHeight="1">
      <c r="B5" s="4"/>
    </row>
    <row r="6" spans="1:12" ht="2.1" customHeight="1">
      <c r="B6" s="5"/>
      <c r="C6" s="6"/>
      <c r="D6" s="7"/>
      <c r="E6" s="8"/>
      <c r="F6" s="9"/>
      <c r="G6" s="9"/>
      <c r="H6" s="9"/>
      <c r="I6" s="9"/>
      <c r="J6" s="9"/>
      <c r="K6" s="9"/>
      <c r="L6" s="9"/>
    </row>
    <row r="7" spans="1:12" ht="117.95" customHeight="1" thickBot="1">
      <c r="A7" s="10"/>
      <c r="B7" s="11"/>
      <c r="C7" s="12" t="s">
        <v>298</v>
      </c>
      <c r="D7" s="13" t="s">
        <v>299</v>
      </c>
      <c r="E7" s="14" t="s">
        <v>156</v>
      </c>
      <c r="F7" s="14" t="s">
        <v>157</v>
      </c>
      <c r="G7" s="14" t="s">
        <v>158</v>
      </c>
      <c r="H7" s="14" t="s">
        <v>159</v>
      </c>
      <c r="I7" s="14" t="s">
        <v>160</v>
      </c>
      <c r="J7" s="14" t="s">
        <v>106</v>
      </c>
      <c r="K7" s="14" t="s">
        <v>155</v>
      </c>
      <c r="L7" s="14" t="s">
        <v>103</v>
      </c>
    </row>
    <row r="8" spans="1:12" ht="15.95" customHeight="1" thickTop="1">
      <c r="B8" s="48" t="s">
        <v>300</v>
      </c>
      <c r="C8" s="49"/>
      <c r="D8" s="15">
        <v>16158</v>
      </c>
      <c r="E8" s="16">
        <v>1182</v>
      </c>
      <c r="F8" s="17">
        <v>2783</v>
      </c>
      <c r="G8" s="17">
        <v>9274</v>
      </c>
      <c r="H8" s="17">
        <v>4853</v>
      </c>
      <c r="I8" s="17">
        <v>3165</v>
      </c>
      <c r="J8" s="17">
        <v>1359</v>
      </c>
      <c r="K8" s="17">
        <v>2402</v>
      </c>
      <c r="L8" s="17">
        <v>907</v>
      </c>
    </row>
    <row r="9" spans="1:12" ht="15.95" customHeight="1">
      <c r="B9" s="50"/>
      <c r="C9" s="51"/>
      <c r="D9" s="18">
        <v>1</v>
      </c>
      <c r="E9" s="32">
        <v>7.3152617898254738E-2</v>
      </c>
      <c r="F9" s="33">
        <v>0.17223666295333581</v>
      </c>
      <c r="G9" s="33">
        <v>0.57395717291744031</v>
      </c>
      <c r="H9" s="33">
        <v>0.30034657754672606</v>
      </c>
      <c r="I9" s="33">
        <v>0.19587820274786483</v>
      </c>
      <c r="J9" s="33">
        <v>8.4106943928704048E-2</v>
      </c>
      <c r="K9" s="33">
        <v>0.14865701200643644</v>
      </c>
      <c r="L9" s="33">
        <v>5.6133184800099024E-2</v>
      </c>
    </row>
    <row r="10" spans="1:12" ht="15.95" customHeight="1">
      <c r="B10" s="57" t="s">
        <v>321</v>
      </c>
      <c r="C10" s="52" t="s">
        <v>165</v>
      </c>
      <c r="D10" s="34">
        <v>229</v>
      </c>
      <c r="E10" s="35">
        <v>6</v>
      </c>
      <c r="F10" s="36">
        <v>33</v>
      </c>
      <c r="G10" s="36">
        <v>98</v>
      </c>
      <c r="H10" s="36">
        <v>55</v>
      </c>
      <c r="I10" s="36">
        <v>49</v>
      </c>
      <c r="J10" s="36">
        <v>7</v>
      </c>
      <c r="K10" s="36">
        <v>63</v>
      </c>
      <c r="L10" s="36">
        <v>18</v>
      </c>
    </row>
    <row r="11" spans="1:12" ht="15.95" customHeight="1">
      <c r="B11" s="58"/>
      <c r="C11" s="53"/>
      <c r="D11" s="18">
        <v>1</v>
      </c>
      <c r="E11" s="19">
        <v>2.6200873362445413E-2</v>
      </c>
      <c r="F11" s="20">
        <v>0.14410480349344978</v>
      </c>
      <c r="G11" s="20">
        <v>0.42794759825327511</v>
      </c>
      <c r="H11" s="20">
        <v>0.24017467248908297</v>
      </c>
      <c r="I11" s="20">
        <v>0.21397379912663755</v>
      </c>
      <c r="J11" s="20">
        <v>3.0567685589519649E-2</v>
      </c>
      <c r="K11" s="20">
        <v>0.27510917030567683</v>
      </c>
      <c r="L11" s="20">
        <v>7.8602620087336247E-2</v>
      </c>
    </row>
    <row r="12" spans="1:12" ht="15.95" customHeight="1">
      <c r="B12" s="58"/>
      <c r="C12" s="54" t="s">
        <v>166</v>
      </c>
      <c r="D12" s="21">
        <v>140</v>
      </c>
      <c r="E12" s="22">
        <v>5</v>
      </c>
      <c r="F12" s="23">
        <v>26</v>
      </c>
      <c r="G12" s="23">
        <v>66</v>
      </c>
      <c r="H12" s="23">
        <v>30</v>
      </c>
      <c r="I12" s="23">
        <v>29</v>
      </c>
      <c r="J12" s="23">
        <v>8</v>
      </c>
      <c r="K12" s="23">
        <v>33</v>
      </c>
      <c r="L12" s="23">
        <v>5</v>
      </c>
    </row>
    <row r="13" spans="1:12" ht="15.95" customHeight="1">
      <c r="B13" s="58"/>
      <c r="C13" s="53"/>
      <c r="D13" s="24">
        <v>1</v>
      </c>
      <c r="E13" s="19">
        <v>3.5714285714285712E-2</v>
      </c>
      <c r="F13" s="20">
        <v>0.18571428571428572</v>
      </c>
      <c r="G13" s="20">
        <v>0.47142857142857142</v>
      </c>
      <c r="H13" s="20">
        <v>0.21428571428571427</v>
      </c>
      <c r="I13" s="20">
        <v>0.20714285714285716</v>
      </c>
      <c r="J13" s="20">
        <v>5.7142857142857141E-2</v>
      </c>
      <c r="K13" s="20">
        <v>0.23571428571428571</v>
      </c>
      <c r="L13" s="20">
        <v>3.5714285714285712E-2</v>
      </c>
    </row>
    <row r="14" spans="1:12" ht="15.95" customHeight="1">
      <c r="B14" s="58"/>
      <c r="C14" s="54" t="s">
        <v>167</v>
      </c>
      <c r="D14" s="21">
        <v>287</v>
      </c>
      <c r="E14" s="22">
        <v>14</v>
      </c>
      <c r="F14" s="23">
        <v>38</v>
      </c>
      <c r="G14" s="23">
        <v>157</v>
      </c>
      <c r="H14" s="23">
        <v>80</v>
      </c>
      <c r="I14" s="23">
        <v>36</v>
      </c>
      <c r="J14" s="23">
        <v>22</v>
      </c>
      <c r="K14" s="23">
        <v>67</v>
      </c>
      <c r="L14" s="23">
        <v>9</v>
      </c>
    </row>
    <row r="15" spans="1:12" ht="15.95" customHeight="1">
      <c r="B15" s="58"/>
      <c r="C15" s="53"/>
      <c r="D15" s="24">
        <v>1</v>
      </c>
      <c r="E15" s="19">
        <v>4.878048780487805E-2</v>
      </c>
      <c r="F15" s="20">
        <v>0.13240418118466898</v>
      </c>
      <c r="G15" s="20">
        <v>0.54703832752613235</v>
      </c>
      <c r="H15" s="20">
        <v>0.27874564459930312</v>
      </c>
      <c r="I15" s="20">
        <v>0.12543554006968641</v>
      </c>
      <c r="J15" s="20">
        <v>7.6655052264808357E-2</v>
      </c>
      <c r="K15" s="20">
        <v>0.23344947735191637</v>
      </c>
      <c r="L15" s="20">
        <v>3.1358885017421602E-2</v>
      </c>
    </row>
    <row r="16" spans="1:12" ht="15.95" customHeight="1">
      <c r="B16" s="58"/>
      <c r="C16" s="54" t="s">
        <v>168</v>
      </c>
      <c r="D16" s="21">
        <v>660</v>
      </c>
      <c r="E16" s="22">
        <v>35</v>
      </c>
      <c r="F16" s="23">
        <v>101</v>
      </c>
      <c r="G16" s="23">
        <v>364</v>
      </c>
      <c r="H16" s="23">
        <v>159</v>
      </c>
      <c r="I16" s="23">
        <v>128</v>
      </c>
      <c r="J16" s="23">
        <v>61</v>
      </c>
      <c r="K16" s="23">
        <v>150</v>
      </c>
      <c r="L16" s="23">
        <v>18</v>
      </c>
    </row>
    <row r="17" spans="1:12" ht="15.95" customHeight="1">
      <c r="B17" s="58"/>
      <c r="C17" s="53"/>
      <c r="D17" s="24">
        <v>1</v>
      </c>
      <c r="E17" s="19">
        <v>5.3030303030303032E-2</v>
      </c>
      <c r="F17" s="20">
        <v>0.15303030303030302</v>
      </c>
      <c r="G17" s="20">
        <v>0.55151515151515151</v>
      </c>
      <c r="H17" s="20">
        <v>0.24090909090909091</v>
      </c>
      <c r="I17" s="20">
        <v>0.19393939393939394</v>
      </c>
      <c r="J17" s="20">
        <v>9.2424242424242423E-2</v>
      </c>
      <c r="K17" s="20">
        <v>0.22727272727272727</v>
      </c>
      <c r="L17" s="20">
        <v>2.7272727272727271E-2</v>
      </c>
    </row>
    <row r="18" spans="1:12" ht="15.95" customHeight="1">
      <c r="B18" s="58"/>
      <c r="C18" s="54" t="s">
        <v>169</v>
      </c>
      <c r="D18" s="21">
        <v>631</v>
      </c>
      <c r="E18" s="22">
        <v>50</v>
      </c>
      <c r="F18" s="23">
        <v>113</v>
      </c>
      <c r="G18" s="23">
        <v>385</v>
      </c>
      <c r="H18" s="23">
        <v>174</v>
      </c>
      <c r="I18" s="23">
        <v>105</v>
      </c>
      <c r="J18" s="23">
        <v>50</v>
      </c>
      <c r="K18" s="23">
        <v>110</v>
      </c>
      <c r="L18" s="23">
        <v>17</v>
      </c>
    </row>
    <row r="19" spans="1:12" ht="15.95" customHeight="1">
      <c r="B19" s="58"/>
      <c r="C19" s="53"/>
      <c r="D19" s="24">
        <v>1</v>
      </c>
      <c r="E19" s="19">
        <v>7.9239302694136288E-2</v>
      </c>
      <c r="F19" s="20">
        <v>0.17908082408874801</v>
      </c>
      <c r="G19" s="20">
        <v>0.61014263074484942</v>
      </c>
      <c r="H19" s="20">
        <v>0.27575277337559428</v>
      </c>
      <c r="I19" s="20">
        <v>0.1664025356576862</v>
      </c>
      <c r="J19" s="20">
        <v>7.9239302694136288E-2</v>
      </c>
      <c r="K19" s="20">
        <v>0.17432646592709986</v>
      </c>
      <c r="L19" s="20">
        <v>2.694136291600634E-2</v>
      </c>
    </row>
    <row r="20" spans="1:12" ht="15.95" customHeight="1">
      <c r="B20" s="58"/>
      <c r="C20" s="54" t="s">
        <v>170</v>
      </c>
      <c r="D20" s="21">
        <v>4638</v>
      </c>
      <c r="E20" s="22">
        <v>300</v>
      </c>
      <c r="F20" s="23">
        <v>733</v>
      </c>
      <c r="G20" s="23">
        <v>2732</v>
      </c>
      <c r="H20" s="23">
        <v>1325</v>
      </c>
      <c r="I20" s="23">
        <v>893</v>
      </c>
      <c r="J20" s="23">
        <v>404</v>
      </c>
      <c r="K20" s="23">
        <v>753</v>
      </c>
      <c r="L20" s="23">
        <v>149</v>
      </c>
    </row>
    <row r="21" spans="1:12" ht="15.95" customHeight="1">
      <c r="B21" s="58"/>
      <c r="C21" s="53"/>
      <c r="D21" s="24">
        <v>1</v>
      </c>
      <c r="E21" s="19">
        <v>6.4683053040103494E-2</v>
      </c>
      <c r="F21" s="20">
        <v>0.15804225959465287</v>
      </c>
      <c r="G21" s="20">
        <v>0.58904700301854251</v>
      </c>
      <c r="H21" s="20">
        <v>0.28568348426045709</v>
      </c>
      <c r="I21" s="20">
        <v>0.19253988788270807</v>
      </c>
      <c r="J21" s="20">
        <v>8.710651142733937E-2</v>
      </c>
      <c r="K21" s="20">
        <v>0.16235446313065977</v>
      </c>
      <c r="L21" s="20">
        <v>3.2125916343251404E-2</v>
      </c>
    </row>
    <row r="22" spans="1:12" ht="15.95" customHeight="1">
      <c r="B22" s="58"/>
      <c r="C22" s="54" t="s">
        <v>171</v>
      </c>
      <c r="D22" s="21">
        <v>1276</v>
      </c>
      <c r="E22" s="22">
        <v>111</v>
      </c>
      <c r="F22" s="23">
        <v>237</v>
      </c>
      <c r="G22" s="23">
        <v>795</v>
      </c>
      <c r="H22" s="23">
        <v>408</v>
      </c>
      <c r="I22" s="23">
        <v>263</v>
      </c>
      <c r="J22" s="23">
        <v>106</v>
      </c>
      <c r="K22" s="23">
        <v>152</v>
      </c>
      <c r="L22" s="23">
        <v>34</v>
      </c>
    </row>
    <row r="23" spans="1:12" ht="15.95" customHeight="1">
      <c r="B23" s="58"/>
      <c r="C23" s="53"/>
      <c r="D23" s="24">
        <v>1</v>
      </c>
      <c r="E23" s="19">
        <v>8.6990595611285262E-2</v>
      </c>
      <c r="F23" s="20">
        <v>0.18573667711598746</v>
      </c>
      <c r="G23" s="20">
        <v>0.62304075235109713</v>
      </c>
      <c r="H23" s="20">
        <v>0.31974921630094044</v>
      </c>
      <c r="I23" s="20">
        <v>0.2061128526645768</v>
      </c>
      <c r="J23" s="20">
        <v>8.3072100313479627E-2</v>
      </c>
      <c r="K23" s="20">
        <v>0.11912225705329153</v>
      </c>
      <c r="L23" s="20">
        <v>2.664576802507837E-2</v>
      </c>
    </row>
    <row r="24" spans="1:12" ht="15.95" customHeight="1">
      <c r="B24" s="58"/>
      <c r="C24" s="54" t="s">
        <v>172</v>
      </c>
      <c r="D24" s="21">
        <v>1621</v>
      </c>
      <c r="E24" s="22">
        <v>139</v>
      </c>
      <c r="F24" s="23">
        <v>284</v>
      </c>
      <c r="G24" s="23">
        <v>974</v>
      </c>
      <c r="H24" s="23">
        <v>543</v>
      </c>
      <c r="I24" s="23">
        <v>340</v>
      </c>
      <c r="J24" s="23">
        <v>165</v>
      </c>
      <c r="K24" s="23">
        <v>212</v>
      </c>
      <c r="L24" s="23">
        <v>41</v>
      </c>
    </row>
    <row r="25" spans="1:12" ht="15.95" customHeight="1">
      <c r="B25" s="58"/>
      <c r="C25" s="53"/>
      <c r="D25" s="24">
        <v>1</v>
      </c>
      <c r="E25" s="19">
        <v>8.5749537322640346E-2</v>
      </c>
      <c r="F25" s="20">
        <v>0.17520049352251696</v>
      </c>
      <c r="G25" s="20">
        <v>0.60086366440468841</v>
      </c>
      <c r="H25" s="20">
        <v>0.3349784083898828</v>
      </c>
      <c r="I25" s="20">
        <v>0.20974706971005552</v>
      </c>
      <c r="J25" s="20">
        <v>0.10178901912399753</v>
      </c>
      <c r="K25" s="20">
        <v>0.13078346699568169</v>
      </c>
      <c r="L25" s="20">
        <v>2.5293028994447873E-2</v>
      </c>
    </row>
    <row r="26" spans="1:12" ht="15.95" customHeight="1">
      <c r="B26" s="58"/>
      <c r="C26" s="54" t="s">
        <v>173</v>
      </c>
      <c r="D26" s="21">
        <v>2381</v>
      </c>
      <c r="E26" s="22">
        <v>216</v>
      </c>
      <c r="F26" s="23">
        <v>478</v>
      </c>
      <c r="G26" s="23">
        <v>1429</v>
      </c>
      <c r="H26" s="23">
        <v>810</v>
      </c>
      <c r="I26" s="23">
        <v>510</v>
      </c>
      <c r="J26" s="23">
        <v>187</v>
      </c>
      <c r="K26" s="23">
        <v>323</v>
      </c>
      <c r="L26" s="23">
        <v>79</v>
      </c>
    </row>
    <row r="27" spans="1:12" ht="15.95" customHeight="1">
      <c r="B27" s="58"/>
      <c r="C27" s="53"/>
      <c r="D27" s="24">
        <v>1</v>
      </c>
      <c r="E27" s="19">
        <v>9.071818563628728E-2</v>
      </c>
      <c r="F27" s="20">
        <v>0.20075598488030238</v>
      </c>
      <c r="G27" s="20">
        <v>0.60016799664006715</v>
      </c>
      <c r="H27" s="20">
        <v>0.34019319613607729</v>
      </c>
      <c r="I27" s="20">
        <v>0.21419571608567828</v>
      </c>
      <c r="J27" s="20">
        <v>7.8538429231415366E-2</v>
      </c>
      <c r="K27" s="20">
        <v>0.13565728685426293</v>
      </c>
      <c r="L27" s="20">
        <v>3.3179336413271733E-2</v>
      </c>
    </row>
    <row r="28" spans="1:12" ht="15.95" customHeight="1">
      <c r="B28" s="58"/>
      <c r="C28" s="54" t="s">
        <v>174</v>
      </c>
      <c r="D28" s="21">
        <v>677</v>
      </c>
      <c r="E28" s="22">
        <v>65</v>
      </c>
      <c r="F28" s="23">
        <v>141</v>
      </c>
      <c r="G28" s="23">
        <v>413</v>
      </c>
      <c r="H28" s="23">
        <v>263</v>
      </c>
      <c r="I28" s="23">
        <v>143</v>
      </c>
      <c r="J28" s="23">
        <v>64</v>
      </c>
      <c r="K28" s="23">
        <v>77</v>
      </c>
      <c r="L28" s="23">
        <v>22</v>
      </c>
    </row>
    <row r="29" spans="1:12" ht="15.95" customHeight="1">
      <c r="B29" s="58"/>
      <c r="C29" s="53"/>
      <c r="D29" s="24">
        <v>1</v>
      </c>
      <c r="E29" s="19">
        <v>9.6011816838995567E-2</v>
      </c>
      <c r="F29" s="20">
        <v>0.20827178729689808</v>
      </c>
      <c r="G29" s="20">
        <v>0.61004431314623342</v>
      </c>
      <c r="H29" s="20">
        <v>0.38847858197932056</v>
      </c>
      <c r="I29" s="20">
        <v>0.21122599704579026</v>
      </c>
      <c r="J29" s="20">
        <v>9.4534711964549489E-2</v>
      </c>
      <c r="K29" s="20">
        <v>0.1137370753323486</v>
      </c>
      <c r="L29" s="20">
        <v>3.2496307237813882E-2</v>
      </c>
    </row>
    <row r="30" spans="1:12" ht="15.95" customHeight="1">
      <c r="B30" s="58"/>
      <c r="C30" s="54" t="s">
        <v>175</v>
      </c>
      <c r="D30" s="21">
        <v>2234</v>
      </c>
      <c r="E30" s="22">
        <v>199</v>
      </c>
      <c r="F30" s="23">
        <v>450</v>
      </c>
      <c r="G30" s="23">
        <v>1258</v>
      </c>
      <c r="H30" s="23">
        <v>726</v>
      </c>
      <c r="I30" s="23">
        <v>492</v>
      </c>
      <c r="J30" s="23">
        <v>169</v>
      </c>
      <c r="K30" s="23">
        <v>320</v>
      </c>
      <c r="L30" s="23">
        <v>86</v>
      </c>
    </row>
    <row r="31" spans="1:12" ht="15.95" customHeight="1">
      <c r="B31" s="58"/>
      <c r="C31" s="59"/>
      <c r="D31" s="18">
        <v>1</v>
      </c>
      <c r="E31" s="32">
        <v>8.9077887197851383E-2</v>
      </c>
      <c r="F31" s="33">
        <v>0.20143240823634737</v>
      </c>
      <c r="G31" s="33">
        <v>0.56311548791405552</v>
      </c>
      <c r="H31" s="33">
        <v>0.32497761862130708</v>
      </c>
      <c r="I31" s="33">
        <v>0.22023276633840644</v>
      </c>
      <c r="J31" s="33">
        <v>7.5649059982094896E-2</v>
      </c>
      <c r="K31" s="33">
        <v>0.14324082363473589</v>
      </c>
      <c r="L31" s="33">
        <v>3.8495971351835273E-2</v>
      </c>
    </row>
    <row r="32" spans="1:12" ht="15.95" customHeight="1">
      <c r="A32" s="38"/>
      <c r="B32" s="41"/>
      <c r="C32" s="47"/>
      <c r="D32" s="42"/>
      <c r="E32" s="42"/>
      <c r="F32" s="42"/>
      <c r="G32" s="42"/>
      <c r="H32" s="42"/>
      <c r="I32" s="42"/>
      <c r="J32" s="42"/>
      <c r="K32" s="42"/>
      <c r="L32" s="42"/>
    </row>
    <row r="33" spans="1:12" ht="15.95" hidden="1" customHeight="1">
      <c r="A33" s="38"/>
      <c r="B33" s="43"/>
      <c r="C33" s="46"/>
      <c r="D33" s="44"/>
      <c r="E33" s="44"/>
      <c r="F33" s="44"/>
      <c r="G33" s="44"/>
      <c r="H33" s="44"/>
      <c r="I33" s="44"/>
      <c r="J33" s="44"/>
      <c r="K33" s="44"/>
      <c r="L33" s="44"/>
    </row>
    <row r="34" spans="1:12" ht="15.95" hidden="1" customHeight="1">
      <c r="A34" s="38"/>
      <c r="B34" s="43"/>
      <c r="C34" s="46"/>
      <c r="D34" s="45"/>
      <c r="E34" s="45"/>
      <c r="F34" s="45"/>
      <c r="G34" s="45"/>
      <c r="H34" s="45"/>
      <c r="I34" s="45"/>
      <c r="J34" s="45"/>
      <c r="K34" s="45"/>
      <c r="L34" s="45"/>
    </row>
    <row r="35" spans="1:12" ht="15.95" hidden="1" customHeight="1">
      <c r="A35" s="38"/>
      <c r="B35" s="43"/>
      <c r="C35" s="46"/>
      <c r="D35" s="44"/>
      <c r="E35" s="44"/>
      <c r="F35" s="44"/>
      <c r="G35" s="44"/>
      <c r="H35" s="44"/>
      <c r="I35" s="44"/>
      <c r="J35" s="44"/>
      <c r="K35" s="44"/>
      <c r="L35" s="44"/>
    </row>
    <row r="36" spans="1:12" ht="15.95" hidden="1" customHeight="1">
      <c r="A36" s="38"/>
      <c r="B36" s="43"/>
      <c r="C36" s="46"/>
      <c r="D36" s="45"/>
      <c r="E36" s="45"/>
      <c r="F36" s="45"/>
      <c r="G36" s="45"/>
      <c r="H36" s="45"/>
      <c r="I36" s="45"/>
      <c r="J36" s="45"/>
      <c r="K36" s="45"/>
      <c r="L36" s="45"/>
    </row>
    <row r="37" spans="1:12" ht="15.95" hidden="1" customHeight="1">
      <c r="A37" s="38"/>
      <c r="B37" s="43"/>
      <c r="C37" s="46"/>
      <c r="D37" s="44"/>
      <c r="E37" s="44"/>
      <c r="F37" s="44"/>
      <c r="G37" s="44"/>
      <c r="H37" s="44"/>
      <c r="I37" s="44"/>
      <c r="J37" s="44"/>
      <c r="K37" s="44"/>
      <c r="L37" s="44"/>
    </row>
    <row r="38" spans="1:12" ht="15.95" hidden="1" customHeight="1">
      <c r="A38" s="38"/>
      <c r="B38" s="43"/>
      <c r="C38" s="46"/>
      <c r="D38" s="45"/>
      <c r="E38" s="45"/>
      <c r="F38" s="45"/>
      <c r="G38" s="45"/>
      <c r="H38" s="45"/>
      <c r="I38" s="45"/>
      <c r="J38" s="45"/>
      <c r="K38" s="45"/>
      <c r="L38" s="45"/>
    </row>
    <row r="39" spans="1:12" ht="15.95" hidden="1" customHeight="1">
      <c r="A39" s="38"/>
      <c r="B39" s="43"/>
      <c r="C39" s="46"/>
      <c r="D39" s="44"/>
      <c r="E39" s="44"/>
      <c r="F39" s="44"/>
      <c r="G39" s="44"/>
      <c r="H39" s="44"/>
      <c r="I39" s="44"/>
      <c r="J39" s="44"/>
      <c r="K39" s="44"/>
      <c r="L39" s="44"/>
    </row>
    <row r="40" spans="1:12" ht="15.95" hidden="1" customHeight="1">
      <c r="A40" s="38"/>
      <c r="B40" s="43"/>
      <c r="C40" s="46"/>
      <c r="D40" s="45"/>
      <c r="E40" s="45"/>
      <c r="F40" s="45"/>
      <c r="G40" s="45"/>
      <c r="H40" s="45"/>
      <c r="I40" s="45"/>
      <c r="J40" s="45"/>
      <c r="K40" s="45"/>
      <c r="L40" s="45"/>
    </row>
    <row r="41" spans="1:12" ht="15.95" hidden="1" customHeight="1">
      <c r="A41" s="38"/>
      <c r="B41" s="43"/>
      <c r="C41" s="46"/>
      <c r="D41" s="44"/>
      <c r="E41" s="44"/>
      <c r="F41" s="44"/>
      <c r="G41" s="44"/>
      <c r="H41" s="44"/>
      <c r="I41" s="44"/>
      <c r="J41" s="44"/>
      <c r="K41" s="44"/>
      <c r="L41" s="44"/>
    </row>
    <row r="42" spans="1:12" ht="15.95" hidden="1" customHeight="1">
      <c r="A42" s="38"/>
      <c r="B42" s="43"/>
      <c r="C42" s="46"/>
      <c r="D42" s="45"/>
      <c r="E42" s="45"/>
      <c r="F42" s="45"/>
      <c r="G42" s="45"/>
      <c r="H42" s="45"/>
      <c r="I42" s="45"/>
      <c r="J42" s="45"/>
      <c r="K42" s="45"/>
      <c r="L42" s="45"/>
    </row>
    <row r="43" spans="1:12" ht="15.95" hidden="1" customHeight="1">
      <c r="A43" s="38"/>
      <c r="B43" s="43"/>
      <c r="C43" s="46"/>
      <c r="D43" s="44"/>
      <c r="E43" s="44"/>
      <c r="F43" s="44"/>
      <c r="G43" s="44"/>
      <c r="H43" s="44"/>
      <c r="I43" s="44"/>
      <c r="J43" s="44"/>
      <c r="K43" s="44"/>
      <c r="L43" s="44"/>
    </row>
    <row r="44" spans="1:12" ht="15.95" hidden="1" customHeight="1">
      <c r="A44" s="38"/>
      <c r="B44" s="43"/>
      <c r="C44" s="46"/>
      <c r="D44" s="45"/>
      <c r="E44" s="45"/>
      <c r="F44" s="45"/>
      <c r="G44" s="45"/>
      <c r="H44" s="45"/>
      <c r="I44" s="45"/>
      <c r="J44" s="45"/>
      <c r="K44" s="45"/>
      <c r="L44" s="45"/>
    </row>
    <row r="45" spans="1:12" ht="15.95" hidden="1" customHeight="1">
      <c r="A45" s="38"/>
      <c r="B45" s="43"/>
      <c r="C45" s="46"/>
      <c r="D45" s="44"/>
      <c r="E45" s="44"/>
      <c r="F45" s="44"/>
      <c r="G45" s="44"/>
      <c r="H45" s="44"/>
      <c r="I45" s="44"/>
      <c r="J45" s="44"/>
      <c r="K45" s="44"/>
      <c r="L45" s="44"/>
    </row>
    <row r="46" spans="1:12" ht="15.95" hidden="1" customHeight="1">
      <c r="A46" s="38"/>
      <c r="B46" s="43"/>
      <c r="C46" s="46"/>
      <c r="D46" s="45"/>
      <c r="E46" s="45"/>
      <c r="F46" s="45"/>
      <c r="G46" s="45"/>
      <c r="H46" s="45"/>
      <c r="I46" s="45"/>
      <c r="J46" s="45"/>
      <c r="K46" s="45"/>
      <c r="L46" s="45"/>
    </row>
    <row r="47" spans="1:12" ht="15.95" hidden="1" customHeight="1">
      <c r="A47" s="38"/>
      <c r="B47" s="43"/>
      <c r="C47" s="46"/>
      <c r="D47" s="44"/>
      <c r="E47" s="44"/>
      <c r="F47" s="44"/>
      <c r="G47" s="44"/>
      <c r="H47" s="44"/>
      <c r="I47" s="44"/>
      <c r="J47" s="44"/>
      <c r="K47" s="44"/>
      <c r="L47" s="44"/>
    </row>
    <row r="48" spans="1:12" ht="15.95" hidden="1" customHeight="1">
      <c r="A48" s="38"/>
      <c r="B48" s="43"/>
      <c r="C48" s="46"/>
      <c r="D48" s="45"/>
      <c r="E48" s="45"/>
      <c r="F48" s="45"/>
      <c r="G48" s="45"/>
      <c r="H48" s="45"/>
      <c r="I48" s="45"/>
      <c r="J48" s="45"/>
      <c r="K48" s="45"/>
      <c r="L48" s="45"/>
    </row>
    <row r="49" spans="1:12" ht="15.95" hidden="1" customHeight="1">
      <c r="A49" s="38"/>
      <c r="B49" s="43"/>
      <c r="C49" s="46"/>
      <c r="D49" s="44"/>
      <c r="E49" s="44"/>
      <c r="F49" s="44"/>
      <c r="G49" s="44"/>
      <c r="H49" s="44"/>
      <c r="I49" s="44"/>
      <c r="J49" s="44"/>
      <c r="K49" s="44"/>
      <c r="L49" s="44"/>
    </row>
    <row r="50" spans="1:12" ht="15.95" hidden="1" customHeight="1">
      <c r="A50" s="38"/>
      <c r="B50" s="43"/>
      <c r="C50" s="46"/>
      <c r="D50" s="45"/>
      <c r="E50" s="45"/>
      <c r="F50" s="45"/>
      <c r="G50" s="45"/>
      <c r="H50" s="45"/>
      <c r="I50" s="45"/>
      <c r="J50" s="45"/>
      <c r="K50" s="45"/>
      <c r="L50" s="45"/>
    </row>
    <row r="51" spans="1:12" ht="15.95" hidden="1" customHeight="1">
      <c r="A51" s="38"/>
      <c r="B51" s="43"/>
      <c r="C51" s="46"/>
      <c r="D51" s="44"/>
      <c r="E51" s="44"/>
      <c r="F51" s="44"/>
      <c r="G51" s="44"/>
      <c r="H51" s="44"/>
      <c r="I51" s="44"/>
      <c r="J51" s="44"/>
      <c r="K51" s="44"/>
      <c r="L51" s="44"/>
    </row>
    <row r="52" spans="1:12" ht="15.95" hidden="1" customHeight="1">
      <c r="A52" s="38"/>
      <c r="B52" s="43"/>
      <c r="C52" s="46"/>
      <c r="D52" s="45"/>
      <c r="E52" s="45"/>
      <c r="F52" s="45"/>
      <c r="G52" s="45"/>
      <c r="H52" s="45"/>
      <c r="I52" s="45"/>
      <c r="J52" s="45"/>
      <c r="K52" s="45"/>
      <c r="L52" s="45"/>
    </row>
    <row r="53" spans="1:12" ht="15.95" hidden="1" customHeight="1">
      <c r="A53" s="38"/>
      <c r="B53" s="43"/>
      <c r="C53" s="46"/>
      <c r="D53" s="44"/>
      <c r="E53" s="44"/>
      <c r="F53" s="44"/>
      <c r="G53" s="44"/>
      <c r="H53" s="44"/>
      <c r="I53" s="44"/>
      <c r="J53" s="44"/>
      <c r="K53" s="44"/>
      <c r="L53" s="44"/>
    </row>
    <row r="54" spans="1:12" ht="15.95" hidden="1" customHeight="1">
      <c r="A54" s="38"/>
      <c r="B54" s="43"/>
      <c r="C54" s="46"/>
      <c r="D54" s="45"/>
      <c r="E54" s="45"/>
      <c r="F54" s="45"/>
      <c r="G54" s="45"/>
      <c r="H54" s="45"/>
      <c r="I54" s="45"/>
      <c r="J54" s="45"/>
      <c r="K54" s="45"/>
      <c r="L54" s="45"/>
    </row>
    <row r="55" spans="1:12" ht="15.95" hidden="1" customHeight="1">
      <c r="A55" s="38"/>
      <c r="B55" s="43"/>
      <c r="C55" s="46"/>
      <c r="D55" s="44"/>
      <c r="E55" s="44"/>
      <c r="F55" s="44"/>
      <c r="G55" s="44"/>
      <c r="H55" s="44"/>
      <c r="I55" s="44"/>
      <c r="J55" s="44"/>
      <c r="K55" s="44"/>
      <c r="L55" s="44"/>
    </row>
    <row r="56" spans="1:12" ht="15.95" hidden="1" customHeight="1">
      <c r="A56" s="38"/>
      <c r="B56" s="43"/>
      <c r="C56" s="46"/>
      <c r="D56" s="45"/>
      <c r="E56" s="45"/>
      <c r="F56" s="45"/>
      <c r="G56" s="45"/>
      <c r="H56" s="45"/>
      <c r="I56" s="45"/>
      <c r="J56" s="45"/>
      <c r="K56" s="45"/>
      <c r="L56" s="45"/>
    </row>
    <row r="57" spans="1:12" ht="15.95" hidden="1" customHeight="1">
      <c r="A57" s="38"/>
      <c r="B57" s="43"/>
      <c r="C57" s="46"/>
      <c r="D57" s="44"/>
      <c r="E57" s="44"/>
      <c r="F57" s="44"/>
      <c r="G57" s="44"/>
      <c r="H57" s="44"/>
      <c r="I57" s="44"/>
      <c r="J57" s="44"/>
      <c r="K57" s="44"/>
      <c r="L57" s="44"/>
    </row>
    <row r="58" spans="1:12" ht="15.95" hidden="1" customHeight="1">
      <c r="A58" s="38"/>
      <c r="B58" s="43"/>
      <c r="C58" s="46"/>
      <c r="D58" s="45"/>
      <c r="E58" s="45"/>
      <c r="F58" s="45"/>
      <c r="G58" s="45"/>
      <c r="H58" s="45"/>
      <c r="I58" s="45"/>
      <c r="J58" s="45"/>
      <c r="K58" s="45"/>
      <c r="L58" s="45"/>
    </row>
    <row r="59" spans="1:12" ht="15.95" hidden="1" customHeight="1">
      <c r="A59" s="38"/>
      <c r="B59" s="43"/>
      <c r="C59" s="46"/>
      <c r="D59" s="44"/>
      <c r="E59" s="44"/>
      <c r="F59" s="44"/>
      <c r="G59" s="44"/>
      <c r="H59" s="44"/>
      <c r="I59" s="44"/>
      <c r="J59" s="44"/>
      <c r="K59" s="44"/>
      <c r="L59" s="44"/>
    </row>
    <row r="60" spans="1:12" ht="15.95" hidden="1" customHeight="1">
      <c r="A60" s="38"/>
      <c r="B60" s="43"/>
      <c r="C60" s="46"/>
      <c r="D60" s="45"/>
      <c r="E60" s="45"/>
      <c r="F60" s="45"/>
      <c r="G60" s="45"/>
      <c r="H60" s="45"/>
      <c r="I60" s="45"/>
      <c r="J60" s="45"/>
      <c r="K60" s="45"/>
      <c r="L60" s="45"/>
    </row>
    <row r="61" spans="1:12" ht="15.95" hidden="1" customHeight="1">
      <c r="A61" s="38"/>
      <c r="B61" s="43"/>
      <c r="C61" s="46"/>
      <c r="D61" s="44"/>
      <c r="E61" s="44"/>
      <c r="F61" s="44"/>
      <c r="G61" s="44"/>
      <c r="H61" s="44"/>
      <c r="I61" s="44"/>
      <c r="J61" s="44"/>
      <c r="K61" s="44"/>
      <c r="L61" s="44"/>
    </row>
    <row r="62" spans="1:12" ht="15.95" hidden="1" customHeight="1">
      <c r="A62" s="38"/>
      <c r="B62" s="43"/>
      <c r="C62" s="46"/>
      <c r="D62" s="45"/>
      <c r="E62" s="45"/>
      <c r="F62" s="45"/>
      <c r="G62" s="45"/>
      <c r="H62" s="45"/>
      <c r="I62" s="45"/>
      <c r="J62" s="45"/>
      <c r="K62" s="45"/>
      <c r="L62" s="45"/>
    </row>
    <row r="63" spans="1:12" ht="15.95" hidden="1" customHeight="1">
      <c r="A63" s="38"/>
      <c r="B63" s="43"/>
      <c r="C63" s="46"/>
      <c r="D63" s="44"/>
      <c r="E63" s="44"/>
      <c r="F63" s="44"/>
      <c r="G63" s="44"/>
      <c r="H63" s="44"/>
      <c r="I63" s="44"/>
      <c r="J63" s="44"/>
      <c r="K63" s="44"/>
      <c r="L63" s="44"/>
    </row>
    <row r="64" spans="1:12" ht="15.95" hidden="1" customHeight="1">
      <c r="A64" s="38"/>
      <c r="B64" s="43"/>
      <c r="C64" s="46"/>
      <c r="D64" s="45"/>
      <c r="E64" s="45"/>
      <c r="F64" s="45"/>
      <c r="G64" s="45"/>
      <c r="H64" s="45"/>
      <c r="I64" s="45"/>
      <c r="J64" s="45"/>
      <c r="K64" s="45"/>
      <c r="L64" s="45"/>
    </row>
    <row r="65" spans="1:12" ht="15.95" hidden="1" customHeight="1">
      <c r="A65" s="38"/>
      <c r="B65" s="43"/>
      <c r="C65" s="46"/>
      <c r="D65" s="44"/>
      <c r="E65" s="44"/>
      <c r="F65" s="44"/>
      <c r="G65" s="44"/>
      <c r="H65" s="44"/>
      <c r="I65" s="44"/>
      <c r="J65" s="44"/>
      <c r="K65" s="44"/>
      <c r="L65" s="44"/>
    </row>
    <row r="66" spans="1:12" ht="15.95" hidden="1" customHeight="1">
      <c r="A66" s="38"/>
      <c r="B66" s="43"/>
      <c r="C66" s="46"/>
      <c r="D66" s="45"/>
      <c r="E66" s="45"/>
      <c r="F66" s="45"/>
      <c r="G66" s="45"/>
      <c r="H66" s="45"/>
      <c r="I66" s="45"/>
      <c r="J66" s="45"/>
      <c r="K66" s="45"/>
      <c r="L66" s="45"/>
    </row>
    <row r="67" spans="1:12" ht="15.95" hidden="1" customHeight="1">
      <c r="A67" s="38"/>
      <c r="B67" s="43"/>
      <c r="C67" s="46"/>
      <c r="D67" s="44"/>
      <c r="E67" s="44"/>
      <c r="F67" s="44"/>
      <c r="G67" s="44"/>
      <c r="H67" s="44"/>
      <c r="I67" s="44"/>
      <c r="J67" s="44"/>
      <c r="K67" s="44"/>
      <c r="L67" s="44"/>
    </row>
    <row r="68" spans="1:12" ht="15.95" hidden="1" customHeight="1">
      <c r="A68" s="38"/>
      <c r="B68" s="43"/>
      <c r="C68" s="46"/>
      <c r="D68" s="45"/>
      <c r="E68" s="45"/>
      <c r="F68" s="45"/>
      <c r="G68" s="45"/>
      <c r="H68" s="45"/>
      <c r="I68" s="45"/>
      <c r="J68" s="45"/>
      <c r="K68" s="45"/>
      <c r="L68" s="45"/>
    </row>
    <row r="69" spans="1:12" ht="15.95" hidden="1" customHeight="1">
      <c r="A69" s="38"/>
      <c r="B69" s="43"/>
      <c r="C69" s="46"/>
      <c r="D69" s="44"/>
      <c r="E69" s="44"/>
      <c r="F69" s="44"/>
      <c r="G69" s="44"/>
      <c r="H69" s="44"/>
      <c r="I69" s="44"/>
      <c r="J69" s="44"/>
      <c r="K69" s="44"/>
      <c r="L69" s="44"/>
    </row>
    <row r="70" spans="1:12" ht="15.95" hidden="1" customHeight="1">
      <c r="A70" s="38"/>
      <c r="B70" s="43"/>
      <c r="C70" s="46"/>
      <c r="D70" s="45"/>
      <c r="E70" s="45"/>
      <c r="F70" s="45"/>
      <c r="G70" s="45"/>
      <c r="H70" s="45"/>
      <c r="I70" s="45"/>
      <c r="J70" s="45"/>
      <c r="K70" s="45"/>
      <c r="L70" s="45"/>
    </row>
    <row r="71" spans="1:12" ht="15.95" hidden="1" customHeight="1">
      <c r="A71" s="38"/>
      <c r="B71" s="43"/>
      <c r="C71" s="46"/>
      <c r="D71" s="44"/>
      <c r="E71" s="44"/>
      <c r="F71" s="44"/>
      <c r="G71" s="44"/>
      <c r="H71" s="44"/>
      <c r="I71" s="44"/>
      <c r="J71" s="44"/>
      <c r="K71" s="44"/>
      <c r="L71" s="44"/>
    </row>
    <row r="72" spans="1:12" ht="15.95" hidden="1" customHeight="1">
      <c r="A72" s="38"/>
      <c r="B72" s="43"/>
      <c r="C72" s="46"/>
      <c r="D72" s="45"/>
      <c r="E72" s="45"/>
      <c r="F72" s="45"/>
      <c r="G72" s="45"/>
      <c r="H72" s="45"/>
      <c r="I72" s="45"/>
      <c r="J72" s="45"/>
      <c r="K72" s="45"/>
      <c r="L72" s="45"/>
    </row>
    <row r="73" spans="1:12" ht="15.95" hidden="1" customHeight="1">
      <c r="A73" s="38"/>
      <c r="B73" s="43"/>
      <c r="C73" s="46"/>
      <c r="D73" s="44"/>
      <c r="E73" s="44"/>
      <c r="F73" s="44"/>
      <c r="G73" s="44"/>
      <c r="H73" s="44"/>
      <c r="I73" s="44"/>
      <c r="J73" s="44"/>
      <c r="K73" s="44"/>
      <c r="L73" s="44"/>
    </row>
    <row r="74" spans="1:12" ht="15.95" hidden="1" customHeight="1">
      <c r="A74" s="38"/>
      <c r="B74" s="43"/>
      <c r="C74" s="46"/>
      <c r="D74" s="45"/>
      <c r="E74" s="45"/>
      <c r="F74" s="45"/>
      <c r="G74" s="45"/>
      <c r="H74" s="45"/>
      <c r="I74" s="45"/>
      <c r="J74" s="45"/>
      <c r="K74" s="45"/>
      <c r="L74" s="45"/>
    </row>
    <row r="75" spans="1:12" ht="15.95" hidden="1" customHeight="1">
      <c r="A75" s="38"/>
      <c r="B75" s="43"/>
      <c r="C75" s="46"/>
      <c r="D75" s="44"/>
      <c r="E75" s="44"/>
      <c r="F75" s="44"/>
      <c r="G75" s="44"/>
      <c r="H75" s="44"/>
      <c r="I75" s="44"/>
      <c r="J75" s="44"/>
      <c r="K75" s="44"/>
      <c r="L75" s="44"/>
    </row>
    <row r="76" spans="1:12" ht="15.95" hidden="1" customHeight="1">
      <c r="A76" s="38"/>
      <c r="B76" s="43"/>
      <c r="C76" s="46"/>
      <c r="D76" s="45"/>
      <c r="E76" s="45"/>
      <c r="F76" s="45"/>
      <c r="G76" s="45"/>
      <c r="H76" s="45"/>
      <c r="I76" s="45"/>
      <c r="J76" s="45"/>
      <c r="K76" s="45"/>
      <c r="L76" s="45"/>
    </row>
    <row r="77" spans="1:12" ht="15.95" hidden="1" customHeight="1">
      <c r="A77" s="38"/>
      <c r="B77" s="43"/>
      <c r="C77" s="46"/>
      <c r="D77" s="44"/>
      <c r="E77" s="44"/>
      <c r="F77" s="44"/>
      <c r="G77" s="44"/>
      <c r="H77" s="44"/>
      <c r="I77" s="44"/>
      <c r="J77" s="44"/>
      <c r="K77" s="44"/>
      <c r="L77" s="44"/>
    </row>
    <row r="78" spans="1:12" ht="15.95" hidden="1" customHeight="1">
      <c r="A78" s="38"/>
      <c r="B78" s="43"/>
      <c r="C78" s="46"/>
      <c r="D78" s="45"/>
      <c r="E78" s="45"/>
      <c r="F78" s="45"/>
      <c r="G78" s="45"/>
      <c r="H78" s="45"/>
      <c r="I78" s="45"/>
      <c r="J78" s="45"/>
      <c r="K78" s="45"/>
      <c r="L78" s="45"/>
    </row>
    <row r="79" spans="1:12" ht="15.95" hidden="1" customHeight="1">
      <c r="A79" s="38"/>
      <c r="B79" s="43"/>
      <c r="C79" s="46"/>
      <c r="D79" s="44"/>
      <c r="E79" s="44"/>
      <c r="F79" s="44"/>
      <c r="G79" s="44"/>
      <c r="H79" s="44"/>
      <c r="I79" s="44"/>
      <c r="J79" s="44"/>
      <c r="K79" s="44"/>
      <c r="L79" s="44"/>
    </row>
    <row r="80" spans="1:12" ht="15.95" hidden="1" customHeight="1">
      <c r="A80" s="38"/>
      <c r="B80" s="43"/>
      <c r="C80" s="46"/>
      <c r="D80" s="45"/>
      <c r="E80" s="45"/>
      <c r="F80" s="45"/>
      <c r="G80" s="45"/>
      <c r="H80" s="45"/>
      <c r="I80" s="45"/>
      <c r="J80" s="45"/>
      <c r="K80" s="45"/>
      <c r="L80" s="45"/>
    </row>
    <row r="81" spans="1:12" ht="15.95" hidden="1" customHeight="1">
      <c r="A81" s="38"/>
      <c r="B81" s="43"/>
      <c r="C81" s="46"/>
      <c r="D81" s="44"/>
      <c r="E81" s="44"/>
      <c r="F81" s="44"/>
      <c r="G81" s="44"/>
      <c r="H81" s="44"/>
      <c r="I81" s="44"/>
      <c r="J81" s="44"/>
      <c r="K81" s="44"/>
      <c r="L81" s="44"/>
    </row>
    <row r="82" spans="1:12" ht="15.95" hidden="1" customHeight="1">
      <c r="A82" s="38"/>
      <c r="B82" s="43"/>
      <c r="C82" s="46"/>
      <c r="D82" s="45"/>
      <c r="E82" s="45"/>
      <c r="F82" s="45"/>
      <c r="G82" s="45"/>
      <c r="H82" s="45"/>
      <c r="I82" s="45"/>
      <c r="J82" s="45"/>
      <c r="K82" s="45"/>
      <c r="L82" s="45"/>
    </row>
    <row r="83" spans="1:12" ht="15.95" hidden="1" customHeight="1">
      <c r="A83" s="38"/>
      <c r="B83" s="43"/>
      <c r="C83" s="46"/>
      <c r="D83" s="44"/>
      <c r="E83" s="44"/>
      <c r="F83" s="44"/>
      <c r="G83" s="44"/>
      <c r="H83" s="44"/>
      <c r="I83" s="44"/>
      <c r="J83" s="44"/>
      <c r="K83" s="44"/>
      <c r="L83" s="44"/>
    </row>
    <row r="84" spans="1:12" ht="15.95" hidden="1" customHeight="1">
      <c r="A84" s="38"/>
      <c r="B84" s="43"/>
      <c r="C84" s="46"/>
      <c r="D84" s="45"/>
      <c r="E84" s="45"/>
      <c r="F84" s="45"/>
      <c r="G84" s="45"/>
      <c r="H84" s="45"/>
      <c r="I84" s="45"/>
      <c r="J84" s="45"/>
      <c r="K84" s="45"/>
      <c r="L84" s="45"/>
    </row>
    <row r="85" spans="1:12" ht="15.95" hidden="1" customHeight="1">
      <c r="A85" s="38"/>
      <c r="B85" s="43"/>
      <c r="C85" s="46"/>
      <c r="D85" s="44"/>
      <c r="E85" s="44"/>
      <c r="F85" s="44"/>
      <c r="G85" s="44"/>
      <c r="H85" s="44"/>
      <c r="I85" s="44"/>
      <c r="J85" s="44"/>
      <c r="K85" s="44"/>
      <c r="L85" s="44"/>
    </row>
    <row r="86" spans="1:12" ht="15.95" hidden="1" customHeight="1">
      <c r="A86" s="38"/>
      <c r="B86" s="43"/>
      <c r="C86" s="46"/>
      <c r="D86" s="45"/>
      <c r="E86" s="45"/>
      <c r="F86" s="45"/>
      <c r="G86" s="45"/>
      <c r="H86" s="45"/>
      <c r="I86" s="45"/>
      <c r="J86" s="45"/>
      <c r="K86" s="45"/>
      <c r="L86" s="45"/>
    </row>
    <row r="87" spans="1:12" ht="15.95" hidden="1" customHeight="1">
      <c r="A87" s="38"/>
      <c r="B87" s="43"/>
      <c r="C87" s="46"/>
      <c r="D87" s="44"/>
      <c r="E87" s="44"/>
      <c r="F87" s="44"/>
      <c r="G87" s="44"/>
      <c r="H87" s="44"/>
      <c r="I87" s="44"/>
      <c r="J87" s="44"/>
      <c r="K87" s="44"/>
      <c r="L87" s="44"/>
    </row>
    <row r="88" spans="1:12" ht="15.95" hidden="1" customHeight="1">
      <c r="A88" s="38"/>
      <c r="B88" s="43"/>
      <c r="C88" s="46"/>
      <c r="D88" s="45"/>
      <c r="E88" s="45"/>
      <c r="F88" s="45"/>
      <c r="G88" s="45"/>
      <c r="H88" s="45"/>
      <c r="I88" s="45"/>
      <c r="J88" s="45"/>
      <c r="K88" s="45"/>
      <c r="L88" s="45"/>
    </row>
    <row r="89" spans="1:12" ht="15.95" hidden="1" customHeight="1">
      <c r="A89" s="38"/>
      <c r="B89" s="43"/>
      <c r="C89" s="46"/>
      <c r="D89" s="44"/>
      <c r="E89" s="44"/>
      <c r="F89" s="44"/>
      <c r="G89" s="44"/>
      <c r="H89" s="44"/>
      <c r="I89" s="44"/>
      <c r="J89" s="44"/>
      <c r="K89" s="44"/>
      <c r="L89" s="44"/>
    </row>
    <row r="90" spans="1:12" ht="15.95" hidden="1" customHeight="1">
      <c r="A90" s="38"/>
      <c r="B90" s="43"/>
      <c r="C90" s="46"/>
      <c r="D90" s="45"/>
      <c r="E90" s="45"/>
      <c r="F90" s="45"/>
      <c r="G90" s="45"/>
      <c r="H90" s="45"/>
      <c r="I90" s="45"/>
      <c r="J90" s="45"/>
      <c r="K90" s="45"/>
      <c r="L90" s="45"/>
    </row>
    <row r="91" spans="1:12" ht="15.95" hidden="1" customHeight="1">
      <c r="A91" s="38"/>
      <c r="B91" s="43"/>
      <c r="C91" s="46"/>
      <c r="D91" s="44"/>
      <c r="E91" s="44"/>
      <c r="F91" s="44"/>
      <c r="G91" s="44"/>
      <c r="H91" s="44"/>
      <c r="I91" s="44"/>
      <c r="J91" s="44"/>
      <c r="K91" s="44"/>
      <c r="L91" s="44"/>
    </row>
    <row r="92" spans="1:12" ht="15.95" hidden="1" customHeight="1">
      <c r="A92" s="38"/>
      <c r="B92" s="43"/>
      <c r="C92" s="46"/>
      <c r="D92" s="45"/>
      <c r="E92" s="45"/>
      <c r="F92" s="45"/>
      <c r="G92" s="45"/>
      <c r="H92" s="45"/>
      <c r="I92" s="45"/>
      <c r="J92" s="45"/>
      <c r="K92" s="45"/>
      <c r="L92" s="45"/>
    </row>
    <row r="93" spans="1:12" ht="15.95" hidden="1" customHeight="1">
      <c r="A93" s="38"/>
      <c r="B93" s="43"/>
      <c r="C93" s="46"/>
      <c r="D93" s="44"/>
      <c r="E93" s="44"/>
      <c r="F93" s="44"/>
      <c r="G93" s="44"/>
      <c r="H93" s="44"/>
      <c r="I93" s="44"/>
      <c r="J93" s="44"/>
      <c r="K93" s="44"/>
      <c r="L93" s="44"/>
    </row>
    <row r="94" spans="1:12" ht="15.95" hidden="1" customHeight="1">
      <c r="A94" s="38"/>
      <c r="B94" s="43"/>
      <c r="C94" s="46"/>
      <c r="D94" s="45"/>
      <c r="E94" s="45"/>
      <c r="F94" s="45"/>
      <c r="G94" s="45"/>
      <c r="H94" s="45"/>
      <c r="I94" s="45"/>
      <c r="J94" s="45"/>
      <c r="K94" s="45"/>
      <c r="L94" s="45"/>
    </row>
    <row r="95" spans="1:12" ht="15.95" hidden="1" customHeight="1">
      <c r="A95" s="38"/>
      <c r="B95" s="43"/>
      <c r="C95" s="46"/>
      <c r="D95" s="44"/>
      <c r="E95" s="44"/>
      <c r="F95" s="44"/>
      <c r="G95" s="44"/>
      <c r="H95" s="44"/>
      <c r="I95" s="44"/>
      <c r="J95" s="44"/>
      <c r="K95" s="44"/>
      <c r="L95" s="44"/>
    </row>
    <row r="96" spans="1:12" ht="15.95" hidden="1" customHeight="1">
      <c r="A96" s="38"/>
      <c r="B96" s="43"/>
      <c r="C96" s="46"/>
      <c r="D96" s="45"/>
      <c r="E96" s="45"/>
      <c r="F96" s="45"/>
      <c r="G96" s="45"/>
      <c r="H96" s="45"/>
      <c r="I96" s="45"/>
      <c r="J96" s="45"/>
      <c r="K96" s="45"/>
      <c r="L96" s="45"/>
    </row>
    <row r="97" spans="1:12" ht="15.95" hidden="1" customHeight="1">
      <c r="A97" s="38"/>
      <c r="B97" s="43"/>
      <c r="C97" s="46"/>
      <c r="D97" s="44"/>
      <c r="E97" s="44"/>
      <c r="F97" s="44"/>
      <c r="G97" s="44"/>
      <c r="H97" s="44"/>
      <c r="I97" s="44"/>
      <c r="J97" s="44"/>
      <c r="K97" s="44"/>
      <c r="L97" s="44"/>
    </row>
    <row r="98" spans="1:12" ht="15.95" hidden="1" customHeight="1">
      <c r="A98" s="38"/>
      <c r="B98" s="43"/>
      <c r="C98" s="46"/>
      <c r="D98" s="45"/>
      <c r="E98" s="45"/>
      <c r="F98" s="45"/>
      <c r="G98" s="45"/>
      <c r="H98" s="45"/>
      <c r="I98" s="45"/>
      <c r="J98" s="45"/>
      <c r="K98" s="45"/>
      <c r="L98" s="45"/>
    </row>
    <row r="99" spans="1:12" ht="15.95" hidden="1" customHeight="1">
      <c r="A99" s="38"/>
      <c r="B99" s="43"/>
      <c r="C99" s="46"/>
      <c r="D99" s="44"/>
      <c r="E99" s="44"/>
      <c r="F99" s="44"/>
      <c r="G99" s="44"/>
      <c r="H99" s="44"/>
      <c r="I99" s="44"/>
      <c r="J99" s="44"/>
      <c r="K99" s="44"/>
      <c r="L99" s="44"/>
    </row>
    <row r="100" spans="1:12" ht="15.95" hidden="1" customHeight="1">
      <c r="A100" s="38"/>
      <c r="B100" s="43"/>
      <c r="C100" s="46"/>
      <c r="D100" s="45"/>
      <c r="E100" s="45"/>
      <c r="F100" s="45"/>
      <c r="G100" s="45"/>
      <c r="H100" s="45"/>
      <c r="I100" s="45"/>
      <c r="J100" s="45"/>
      <c r="K100" s="45"/>
      <c r="L100" s="45"/>
    </row>
    <row r="101" spans="1:12" ht="15.95" hidden="1" customHeight="1">
      <c r="A101" s="38"/>
      <c r="B101" s="43"/>
      <c r="C101" s="46"/>
      <c r="D101" s="44"/>
      <c r="E101" s="44"/>
      <c r="F101" s="44"/>
      <c r="G101" s="44"/>
      <c r="H101" s="44"/>
      <c r="I101" s="44"/>
      <c r="J101" s="44"/>
      <c r="K101" s="44"/>
      <c r="L101" s="44"/>
    </row>
    <row r="102" spans="1:12" ht="15.95" hidden="1" customHeight="1">
      <c r="A102" s="38"/>
      <c r="B102" s="43"/>
      <c r="C102" s="46"/>
      <c r="D102" s="45"/>
      <c r="E102" s="45"/>
      <c r="F102" s="45"/>
      <c r="G102" s="45"/>
      <c r="H102" s="45"/>
      <c r="I102" s="45"/>
      <c r="J102" s="45"/>
      <c r="K102" s="45"/>
      <c r="L102" s="45"/>
    </row>
    <row r="103" spans="1:12" ht="15.95" hidden="1" customHeight="1">
      <c r="A103" s="38"/>
      <c r="B103" s="43"/>
      <c r="C103" s="46"/>
      <c r="D103" s="44"/>
      <c r="E103" s="44"/>
      <c r="F103" s="44"/>
      <c r="G103" s="44"/>
      <c r="H103" s="44"/>
      <c r="I103" s="44"/>
      <c r="J103" s="44"/>
      <c r="K103" s="44"/>
      <c r="L103" s="44"/>
    </row>
    <row r="104" spans="1:12" ht="15.95" hidden="1" customHeight="1">
      <c r="A104" s="38"/>
      <c r="B104" s="43"/>
      <c r="C104" s="46"/>
      <c r="D104" s="45"/>
      <c r="E104" s="45"/>
      <c r="F104" s="45"/>
      <c r="G104" s="45"/>
      <c r="H104" s="45"/>
      <c r="I104" s="45"/>
      <c r="J104" s="45"/>
      <c r="K104" s="45"/>
      <c r="L104" s="45"/>
    </row>
    <row r="105" spans="1:12" ht="15.95" hidden="1" customHeight="1">
      <c r="A105" s="38"/>
      <c r="B105" s="43"/>
      <c r="C105" s="46"/>
      <c r="D105" s="44"/>
      <c r="E105" s="44"/>
      <c r="F105" s="44"/>
      <c r="G105" s="44"/>
      <c r="H105" s="44"/>
      <c r="I105" s="44"/>
      <c r="J105" s="44"/>
      <c r="K105" s="44"/>
      <c r="L105" s="44"/>
    </row>
    <row r="106" spans="1:12" ht="15.95" hidden="1" customHeight="1">
      <c r="A106" s="38"/>
      <c r="B106" s="43"/>
      <c r="C106" s="46"/>
      <c r="D106" s="45"/>
      <c r="E106" s="45"/>
      <c r="F106" s="45"/>
      <c r="G106" s="45"/>
      <c r="H106" s="45"/>
      <c r="I106" s="45"/>
      <c r="J106" s="45"/>
      <c r="K106" s="45"/>
      <c r="L106" s="45"/>
    </row>
    <row r="107" spans="1:12" ht="15.95" hidden="1" customHeight="1">
      <c r="A107" s="38"/>
      <c r="B107" s="43"/>
      <c r="C107" s="46"/>
      <c r="D107" s="44"/>
      <c r="E107" s="44"/>
      <c r="F107" s="44"/>
      <c r="G107" s="44"/>
      <c r="H107" s="44"/>
      <c r="I107" s="44"/>
      <c r="J107" s="44"/>
      <c r="K107" s="44"/>
      <c r="L107" s="44"/>
    </row>
    <row r="108" spans="1:12" ht="15.95" hidden="1" customHeight="1">
      <c r="A108" s="38"/>
      <c r="B108" s="43"/>
      <c r="C108" s="46"/>
      <c r="D108" s="45"/>
      <c r="E108" s="45"/>
      <c r="F108" s="45"/>
      <c r="G108" s="45"/>
      <c r="H108" s="45"/>
      <c r="I108" s="45"/>
      <c r="J108" s="45"/>
      <c r="K108" s="45"/>
      <c r="L108" s="45"/>
    </row>
    <row r="109" spans="1:12" ht="15.95" hidden="1" customHeight="1">
      <c r="A109" s="38"/>
      <c r="B109" s="43"/>
      <c r="C109" s="46"/>
      <c r="D109" s="44"/>
      <c r="E109" s="44"/>
      <c r="F109" s="44"/>
      <c r="G109" s="44"/>
      <c r="H109" s="44"/>
      <c r="I109" s="44"/>
      <c r="J109" s="44"/>
      <c r="K109" s="44"/>
      <c r="L109" s="44"/>
    </row>
    <row r="110" spans="1:12" ht="15.95" hidden="1" customHeight="1">
      <c r="A110" s="38"/>
      <c r="B110" s="43"/>
      <c r="C110" s="46"/>
      <c r="D110" s="45"/>
      <c r="E110" s="45"/>
      <c r="F110" s="45"/>
      <c r="G110" s="45"/>
      <c r="H110" s="45"/>
      <c r="I110" s="45"/>
      <c r="J110" s="45"/>
      <c r="K110" s="45"/>
      <c r="L110" s="45"/>
    </row>
    <row r="111" spans="1:12" ht="15.95" hidden="1" customHeight="1">
      <c r="A111" s="38"/>
      <c r="B111" s="43"/>
      <c r="C111" s="46"/>
      <c r="D111" s="44"/>
      <c r="E111" s="44"/>
      <c r="F111" s="44"/>
      <c r="G111" s="44"/>
      <c r="H111" s="44"/>
      <c r="I111" s="44"/>
      <c r="J111" s="44"/>
      <c r="K111" s="44"/>
      <c r="L111" s="44"/>
    </row>
    <row r="112" spans="1:12" ht="15.95" hidden="1" customHeight="1">
      <c r="A112" s="38"/>
      <c r="B112" s="43"/>
      <c r="C112" s="46"/>
      <c r="D112" s="45"/>
      <c r="E112" s="45"/>
      <c r="F112" s="45"/>
      <c r="G112" s="45"/>
      <c r="H112" s="45"/>
      <c r="I112" s="45"/>
      <c r="J112" s="45"/>
      <c r="K112" s="45"/>
      <c r="L112" s="45"/>
    </row>
    <row r="113" spans="1:12" ht="15.95" hidden="1" customHeight="1">
      <c r="A113" s="38"/>
      <c r="B113" s="43"/>
      <c r="C113" s="46"/>
      <c r="D113" s="44"/>
      <c r="E113" s="44"/>
      <c r="F113" s="44"/>
      <c r="G113" s="44"/>
      <c r="H113" s="44"/>
      <c r="I113" s="44"/>
      <c r="J113" s="44"/>
      <c r="K113" s="44"/>
      <c r="L113" s="44"/>
    </row>
    <row r="114" spans="1:12" ht="15.95" hidden="1" customHeight="1">
      <c r="A114" s="38"/>
      <c r="B114" s="43"/>
      <c r="C114" s="46"/>
      <c r="D114" s="45"/>
      <c r="E114" s="45"/>
      <c r="F114" s="45"/>
      <c r="G114" s="45"/>
      <c r="H114" s="45"/>
      <c r="I114" s="45"/>
      <c r="J114" s="45"/>
      <c r="K114" s="45"/>
      <c r="L114" s="45"/>
    </row>
    <row r="115" spans="1:12" ht="15.95" hidden="1" customHeight="1">
      <c r="A115" s="38"/>
      <c r="B115" s="43"/>
      <c r="C115" s="46"/>
      <c r="D115" s="44"/>
      <c r="E115" s="44"/>
      <c r="F115" s="44"/>
      <c r="G115" s="44"/>
      <c r="H115" s="44"/>
      <c r="I115" s="44"/>
      <c r="J115" s="44"/>
      <c r="K115" s="44"/>
      <c r="L115" s="44"/>
    </row>
    <row r="116" spans="1:12" ht="15.95" hidden="1" customHeight="1">
      <c r="A116" s="38"/>
      <c r="B116" s="43"/>
      <c r="C116" s="46"/>
      <c r="D116" s="45"/>
      <c r="E116" s="45"/>
      <c r="F116" s="45"/>
      <c r="G116" s="45"/>
      <c r="H116" s="45"/>
      <c r="I116" s="45"/>
      <c r="J116" s="45"/>
      <c r="K116" s="45"/>
      <c r="L116" s="45"/>
    </row>
    <row r="117" spans="1:12" ht="15.95" hidden="1" customHeight="1">
      <c r="A117" s="38"/>
      <c r="B117" s="43"/>
      <c r="C117" s="46"/>
      <c r="D117" s="44"/>
      <c r="E117" s="44"/>
      <c r="F117" s="44"/>
      <c r="G117" s="44"/>
      <c r="H117" s="44"/>
      <c r="I117" s="44"/>
      <c r="J117" s="44"/>
      <c r="K117" s="44"/>
      <c r="L117" s="44"/>
    </row>
    <row r="118" spans="1:12" ht="15.95" hidden="1" customHeight="1">
      <c r="A118" s="38"/>
      <c r="B118" s="43"/>
      <c r="C118" s="46"/>
      <c r="D118" s="45"/>
      <c r="E118" s="45"/>
      <c r="F118" s="45"/>
      <c r="G118" s="45"/>
      <c r="H118" s="45"/>
      <c r="I118" s="45"/>
      <c r="J118" s="45"/>
      <c r="K118" s="45"/>
      <c r="L118" s="45"/>
    </row>
    <row r="119" spans="1:12" ht="15.95" hidden="1" customHeight="1">
      <c r="A119" s="38"/>
      <c r="B119" s="43"/>
      <c r="C119" s="46"/>
      <c r="D119" s="44"/>
      <c r="E119" s="44"/>
      <c r="F119" s="44"/>
      <c r="G119" s="44"/>
      <c r="H119" s="44"/>
      <c r="I119" s="44"/>
      <c r="J119" s="44"/>
      <c r="K119" s="44"/>
      <c r="L119" s="44"/>
    </row>
    <row r="120" spans="1:12" ht="15.95" hidden="1" customHeight="1">
      <c r="A120" s="38"/>
      <c r="B120" s="43"/>
      <c r="C120" s="46"/>
      <c r="D120" s="45"/>
      <c r="E120" s="45"/>
      <c r="F120" s="45"/>
      <c r="G120" s="45"/>
      <c r="H120" s="45"/>
      <c r="I120" s="45"/>
      <c r="J120" s="45"/>
      <c r="K120" s="45"/>
      <c r="L120" s="45"/>
    </row>
    <row r="121" spans="1:12" ht="15.95" hidden="1" customHeight="1">
      <c r="A121" s="38"/>
      <c r="B121" s="43"/>
      <c r="C121" s="46"/>
      <c r="D121" s="44"/>
      <c r="E121" s="44"/>
      <c r="F121" s="44"/>
      <c r="G121" s="44"/>
      <c r="H121" s="44"/>
      <c r="I121" s="44"/>
      <c r="J121" s="44"/>
      <c r="K121" s="44"/>
      <c r="L121" s="44"/>
    </row>
    <row r="122" spans="1:12" ht="15.95" hidden="1" customHeight="1">
      <c r="A122" s="38"/>
      <c r="B122" s="43"/>
      <c r="C122" s="46"/>
      <c r="D122" s="45"/>
      <c r="E122" s="45"/>
      <c r="F122" s="45"/>
      <c r="G122" s="45"/>
      <c r="H122" s="45"/>
      <c r="I122" s="45"/>
      <c r="J122" s="45"/>
      <c r="K122" s="45"/>
      <c r="L122" s="45"/>
    </row>
    <row r="123" spans="1:12" ht="15.95" hidden="1" customHeight="1">
      <c r="A123" s="38"/>
      <c r="B123" s="43"/>
      <c r="C123" s="46"/>
      <c r="D123" s="44"/>
      <c r="E123" s="44"/>
      <c r="F123" s="44"/>
      <c r="G123" s="44"/>
      <c r="H123" s="44"/>
      <c r="I123" s="44"/>
      <c r="J123" s="44"/>
      <c r="K123" s="44"/>
      <c r="L123" s="44"/>
    </row>
    <row r="124" spans="1:12" ht="15.95" hidden="1" customHeight="1">
      <c r="A124" s="38"/>
      <c r="B124" s="43"/>
      <c r="C124" s="46"/>
      <c r="D124" s="45"/>
      <c r="E124" s="45"/>
      <c r="F124" s="45"/>
      <c r="G124" s="45"/>
      <c r="H124" s="45"/>
      <c r="I124" s="45"/>
      <c r="J124" s="45"/>
      <c r="K124" s="45"/>
      <c r="L124" s="45"/>
    </row>
    <row r="125" spans="1:12" ht="15.95" hidden="1" customHeight="1">
      <c r="A125" s="38"/>
      <c r="B125" s="43"/>
      <c r="C125" s="46"/>
      <c r="D125" s="44"/>
      <c r="E125" s="44"/>
      <c r="F125" s="44"/>
      <c r="G125" s="44"/>
      <c r="H125" s="44"/>
      <c r="I125" s="44"/>
      <c r="J125" s="44"/>
      <c r="K125" s="44"/>
      <c r="L125" s="44"/>
    </row>
    <row r="126" spans="1:12" ht="15.95" hidden="1" customHeight="1">
      <c r="A126" s="38"/>
      <c r="B126" s="43"/>
      <c r="C126" s="46"/>
      <c r="D126" s="45"/>
      <c r="E126" s="45"/>
      <c r="F126" s="45"/>
      <c r="G126" s="45"/>
      <c r="H126" s="45"/>
      <c r="I126" s="45"/>
      <c r="J126" s="45"/>
      <c r="K126" s="45"/>
      <c r="L126" s="45"/>
    </row>
    <row r="127" spans="1:12" ht="15.95" hidden="1" customHeight="1">
      <c r="A127" s="38"/>
      <c r="B127" s="43"/>
      <c r="C127" s="46"/>
      <c r="D127" s="44"/>
      <c r="E127" s="44"/>
      <c r="F127" s="44"/>
      <c r="G127" s="44"/>
      <c r="H127" s="44"/>
      <c r="I127" s="44"/>
      <c r="J127" s="44"/>
      <c r="K127" s="44"/>
      <c r="L127" s="44"/>
    </row>
    <row r="128" spans="1:12" ht="15.95" hidden="1" customHeight="1">
      <c r="A128" s="38"/>
      <c r="B128" s="43"/>
      <c r="C128" s="46"/>
      <c r="D128" s="45"/>
      <c r="E128" s="45"/>
      <c r="F128" s="45"/>
      <c r="G128" s="45"/>
      <c r="H128" s="45"/>
      <c r="I128" s="45"/>
      <c r="J128" s="45"/>
      <c r="K128" s="45"/>
      <c r="L128" s="45"/>
    </row>
    <row r="129" spans="1:12" ht="15.95" hidden="1" customHeight="1">
      <c r="A129" s="38"/>
      <c r="B129" s="43"/>
      <c r="C129" s="46"/>
      <c r="D129" s="44"/>
      <c r="E129" s="44"/>
      <c r="F129" s="44"/>
      <c r="G129" s="44"/>
      <c r="H129" s="44"/>
      <c r="I129" s="44"/>
      <c r="J129" s="44"/>
      <c r="K129" s="44"/>
      <c r="L129" s="44"/>
    </row>
    <row r="130" spans="1:12" ht="15.95" hidden="1" customHeight="1">
      <c r="A130" s="38"/>
      <c r="B130" s="43"/>
      <c r="C130" s="46"/>
      <c r="D130" s="45"/>
      <c r="E130" s="45"/>
      <c r="F130" s="45"/>
      <c r="G130" s="45"/>
      <c r="H130" s="45"/>
      <c r="I130" s="45"/>
      <c r="J130" s="45"/>
      <c r="K130" s="45"/>
      <c r="L130" s="45"/>
    </row>
    <row r="131" spans="1:12" ht="15.95" hidden="1" customHeight="1">
      <c r="A131" s="38"/>
      <c r="B131" s="43"/>
      <c r="C131" s="46"/>
      <c r="D131" s="44"/>
      <c r="E131" s="44"/>
      <c r="F131" s="44"/>
      <c r="G131" s="44"/>
      <c r="H131" s="44"/>
      <c r="I131" s="44"/>
      <c r="J131" s="44"/>
      <c r="K131" s="44"/>
      <c r="L131" s="44"/>
    </row>
    <row r="132" spans="1:12" ht="15.95" hidden="1" customHeight="1">
      <c r="A132" s="38"/>
      <c r="B132" s="43"/>
      <c r="C132" s="46"/>
      <c r="D132" s="45"/>
      <c r="E132" s="45"/>
      <c r="F132" s="45"/>
      <c r="G132" s="45"/>
      <c r="H132" s="45"/>
      <c r="I132" s="45"/>
      <c r="J132" s="45"/>
      <c r="K132" s="45"/>
      <c r="L132" s="45"/>
    </row>
    <row r="133" spans="1:12" ht="15.95" hidden="1" customHeight="1">
      <c r="A133" s="38"/>
      <c r="B133" s="43"/>
      <c r="C133" s="46"/>
      <c r="D133" s="44"/>
      <c r="E133" s="44"/>
      <c r="F133" s="44"/>
      <c r="G133" s="44"/>
      <c r="H133" s="44"/>
      <c r="I133" s="44"/>
      <c r="J133" s="44"/>
      <c r="K133" s="44"/>
      <c r="L133" s="44"/>
    </row>
    <row r="134" spans="1:12" ht="15.95" hidden="1" customHeight="1">
      <c r="A134" s="38"/>
      <c r="B134" s="43"/>
      <c r="C134" s="46"/>
      <c r="D134" s="45"/>
      <c r="E134" s="45"/>
      <c r="F134" s="45"/>
      <c r="G134" s="45"/>
      <c r="H134" s="45"/>
      <c r="I134" s="45"/>
      <c r="J134" s="45"/>
      <c r="K134" s="45"/>
      <c r="L134" s="45"/>
    </row>
    <row r="135" spans="1:12" ht="15.95" hidden="1" customHeight="1">
      <c r="A135" s="38"/>
      <c r="B135" s="43"/>
      <c r="C135" s="46"/>
      <c r="D135" s="44"/>
      <c r="E135" s="44"/>
      <c r="F135" s="44"/>
      <c r="G135" s="44"/>
      <c r="H135" s="44"/>
      <c r="I135" s="44"/>
      <c r="J135" s="44"/>
      <c r="K135" s="44"/>
      <c r="L135" s="44"/>
    </row>
    <row r="136" spans="1:12" ht="15.95" hidden="1" customHeight="1">
      <c r="A136" s="38"/>
      <c r="B136" s="43"/>
      <c r="C136" s="46"/>
      <c r="D136" s="45"/>
      <c r="E136" s="45"/>
      <c r="F136" s="45"/>
      <c r="G136" s="45"/>
      <c r="H136" s="45"/>
      <c r="I136" s="45"/>
      <c r="J136" s="45"/>
      <c r="K136" s="45"/>
      <c r="L136" s="45"/>
    </row>
    <row r="137" spans="1:12" ht="15.95" hidden="1" customHeight="1">
      <c r="A137" s="38"/>
      <c r="B137" s="43"/>
      <c r="C137" s="46"/>
      <c r="D137" s="44"/>
      <c r="E137" s="44"/>
      <c r="F137" s="44"/>
      <c r="G137" s="44"/>
      <c r="H137" s="44"/>
      <c r="I137" s="44"/>
      <c r="J137" s="44"/>
      <c r="K137" s="44"/>
      <c r="L137" s="44"/>
    </row>
    <row r="138" spans="1:12" ht="15.95" hidden="1" customHeight="1">
      <c r="A138" s="38"/>
      <c r="B138" s="43"/>
      <c r="C138" s="46"/>
      <c r="D138" s="45"/>
      <c r="E138" s="45"/>
      <c r="F138" s="45"/>
      <c r="G138" s="45"/>
      <c r="H138" s="45"/>
      <c r="I138" s="45"/>
      <c r="J138" s="45"/>
      <c r="K138" s="45"/>
      <c r="L138" s="45"/>
    </row>
    <row r="139" spans="1:12" ht="15.95" hidden="1" customHeight="1">
      <c r="A139" s="38"/>
      <c r="B139" s="43"/>
      <c r="C139" s="46"/>
      <c r="D139" s="44"/>
      <c r="E139" s="44"/>
      <c r="F139" s="44"/>
      <c r="G139" s="44"/>
      <c r="H139" s="44"/>
      <c r="I139" s="44"/>
      <c r="J139" s="44"/>
      <c r="K139" s="44"/>
      <c r="L139" s="44"/>
    </row>
    <row r="140" spans="1:12" ht="15.95" hidden="1" customHeight="1">
      <c r="A140" s="38"/>
      <c r="B140" s="43"/>
      <c r="C140" s="46"/>
      <c r="D140" s="45"/>
      <c r="E140" s="45"/>
      <c r="F140" s="45"/>
      <c r="G140" s="45"/>
      <c r="H140" s="45"/>
      <c r="I140" s="45"/>
      <c r="J140" s="45"/>
      <c r="K140" s="45"/>
      <c r="L140" s="45"/>
    </row>
    <row r="141" spans="1:12" ht="15.95" hidden="1" customHeight="1">
      <c r="A141" s="38"/>
      <c r="B141" s="43"/>
      <c r="C141" s="46"/>
      <c r="D141" s="44"/>
      <c r="E141" s="44"/>
      <c r="F141" s="44"/>
      <c r="G141" s="44"/>
      <c r="H141" s="44"/>
      <c r="I141" s="44"/>
      <c r="J141" s="44"/>
      <c r="K141" s="44"/>
      <c r="L141" s="44"/>
    </row>
    <row r="142" spans="1:12" ht="15.95" hidden="1" customHeight="1">
      <c r="A142" s="38"/>
      <c r="B142" s="43"/>
      <c r="C142" s="46"/>
      <c r="D142" s="45"/>
      <c r="E142" s="45"/>
      <c r="F142" s="45"/>
      <c r="G142" s="45"/>
      <c r="H142" s="45"/>
      <c r="I142" s="45"/>
      <c r="J142" s="45"/>
      <c r="K142" s="45"/>
      <c r="L142" s="45"/>
    </row>
    <row r="143" spans="1:12" ht="15.95" hidden="1" customHeight="1">
      <c r="A143" s="38"/>
      <c r="B143" s="43"/>
      <c r="C143" s="46"/>
      <c r="D143" s="44"/>
      <c r="E143" s="44"/>
      <c r="F143" s="44"/>
      <c r="G143" s="44"/>
      <c r="H143" s="44"/>
      <c r="I143" s="44"/>
      <c r="J143" s="44"/>
      <c r="K143" s="44"/>
      <c r="L143" s="44"/>
    </row>
    <row r="144" spans="1:12" ht="15.95" hidden="1" customHeight="1">
      <c r="A144" s="38"/>
      <c r="B144" s="43"/>
      <c r="C144" s="46"/>
      <c r="D144" s="45"/>
      <c r="E144" s="45"/>
      <c r="F144" s="45"/>
      <c r="G144" s="45"/>
      <c r="H144" s="45"/>
      <c r="I144" s="45"/>
      <c r="J144" s="45"/>
      <c r="K144" s="45"/>
      <c r="L144" s="45"/>
    </row>
    <row r="145" spans="1:12" ht="15.95" hidden="1" customHeight="1">
      <c r="A145" s="38"/>
      <c r="B145" s="43"/>
      <c r="C145" s="46"/>
      <c r="D145" s="44"/>
      <c r="E145" s="44"/>
      <c r="F145" s="44"/>
      <c r="G145" s="44"/>
      <c r="H145" s="44"/>
      <c r="I145" s="44"/>
      <c r="J145" s="44"/>
      <c r="K145" s="44"/>
      <c r="L145" s="44"/>
    </row>
    <row r="146" spans="1:12" ht="15.95" hidden="1" customHeight="1">
      <c r="A146" s="38"/>
      <c r="B146" s="43"/>
      <c r="C146" s="46"/>
      <c r="D146" s="45"/>
      <c r="E146" s="45"/>
      <c r="F146" s="45"/>
      <c r="G146" s="45"/>
      <c r="H146" s="45"/>
      <c r="I146" s="45"/>
      <c r="J146" s="45"/>
      <c r="K146" s="45"/>
      <c r="L146" s="45"/>
    </row>
    <row r="147" spans="1:12" ht="15.95" hidden="1" customHeight="1">
      <c r="A147" s="38"/>
      <c r="B147" s="43"/>
      <c r="C147" s="46"/>
      <c r="D147" s="44"/>
      <c r="E147" s="44"/>
      <c r="F147" s="44"/>
      <c r="G147" s="44"/>
      <c r="H147" s="44"/>
      <c r="I147" s="44"/>
      <c r="J147" s="44"/>
      <c r="K147" s="44"/>
      <c r="L147" s="44"/>
    </row>
    <row r="148" spans="1:12" ht="15.95" hidden="1" customHeight="1">
      <c r="A148" s="38"/>
      <c r="B148" s="43"/>
      <c r="C148" s="46"/>
      <c r="D148" s="45"/>
      <c r="E148" s="45"/>
      <c r="F148" s="45"/>
      <c r="G148" s="45"/>
      <c r="H148" s="45"/>
      <c r="I148" s="45"/>
      <c r="J148" s="45"/>
      <c r="K148" s="45"/>
      <c r="L148" s="45"/>
    </row>
    <row r="149" spans="1:12" ht="15.95" hidden="1" customHeight="1">
      <c r="A149" s="38"/>
      <c r="B149" s="43"/>
      <c r="C149" s="46"/>
      <c r="D149" s="44"/>
      <c r="E149" s="44"/>
      <c r="F149" s="44"/>
      <c r="G149" s="44"/>
      <c r="H149" s="44"/>
      <c r="I149" s="44"/>
      <c r="J149" s="44"/>
      <c r="K149" s="44"/>
      <c r="L149" s="44"/>
    </row>
    <row r="150" spans="1:12" ht="15.95" hidden="1" customHeight="1">
      <c r="A150" s="38"/>
      <c r="B150" s="43"/>
      <c r="C150" s="46"/>
      <c r="D150" s="45"/>
      <c r="E150" s="45"/>
      <c r="F150" s="45"/>
      <c r="G150" s="45"/>
      <c r="H150" s="45"/>
      <c r="I150" s="45"/>
      <c r="J150" s="45"/>
      <c r="K150" s="45"/>
      <c r="L150" s="45"/>
    </row>
    <row r="151" spans="1:12" ht="15.95" hidden="1" customHeight="1">
      <c r="A151" s="38"/>
      <c r="B151" s="43"/>
      <c r="C151" s="46"/>
      <c r="D151" s="44"/>
      <c r="E151" s="44"/>
      <c r="F151" s="44"/>
      <c r="G151" s="44"/>
      <c r="H151" s="44"/>
      <c r="I151" s="44"/>
      <c r="J151" s="44"/>
      <c r="K151" s="44"/>
      <c r="L151" s="44"/>
    </row>
    <row r="152" spans="1:12" ht="15.95" hidden="1" customHeight="1">
      <c r="A152" s="38"/>
      <c r="B152" s="43"/>
      <c r="C152" s="46"/>
      <c r="D152" s="45"/>
      <c r="E152" s="45"/>
      <c r="F152" s="45"/>
      <c r="G152" s="45"/>
      <c r="H152" s="45"/>
      <c r="I152" s="45"/>
      <c r="J152" s="45"/>
      <c r="K152" s="45"/>
      <c r="L152" s="45"/>
    </row>
    <row r="153" spans="1:12" ht="15.95" hidden="1" customHeight="1">
      <c r="A153" s="38"/>
      <c r="B153" s="43"/>
      <c r="C153" s="46"/>
      <c r="D153" s="44"/>
      <c r="E153" s="44"/>
      <c r="F153" s="44"/>
      <c r="G153" s="44"/>
      <c r="H153" s="44"/>
      <c r="I153" s="44"/>
      <c r="J153" s="44"/>
      <c r="K153" s="44"/>
      <c r="L153" s="44"/>
    </row>
    <row r="154" spans="1:12" ht="15.95" hidden="1" customHeight="1">
      <c r="A154" s="38"/>
      <c r="B154" s="43"/>
      <c r="C154" s="46"/>
      <c r="D154" s="45"/>
      <c r="E154" s="45"/>
      <c r="F154" s="45"/>
      <c r="G154" s="45"/>
      <c r="H154" s="45"/>
      <c r="I154" s="45"/>
      <c r="J154" s="45"/>
      <c r="K154" s="45"/>
      <c r="L154" s="45"/>
    </row>
    <row r="155" spans="1:12" ht="15.95" hidden="1" customHeight="1">
      <c r="A155" s="38"/>
      <c r="B155" s="43"/>
      <c r="C155" s="46"/>
      <c r="D155" s="44"/>
      <c r="E155" s="44"/>
      <c r="F155" s="44"/>
      <c r="G155" s="44"/>
      <c r="H155" s="44"/>
      <c r="I155" s="44"/>
      <c r="J155" s="44"/>
      <c r="K155" s="44"/>
      <c r="L155" s="44"/>
    </row>
    <row r="156" spans="1:12" ht="15.95" hidden="1" customHeight="1">
      <c r="A156" s="38"/>
      <c r="B156" s="43"/>
      <c r="C156" s="46"/>
      <c r="D156" s="45"/>
      <c r="E156" s="45"/>
      <c r="F156" s="45"/>
      <c r="G156" s="45"/>
      <c r="H156" s="45"/>
      <c r="I156" s="45"/>
      <c r="J156" s="45"/>
      <c r="K156" s="45"/>
      <c r="L156" s="45"/>
    </row>
    <row r="157" spans="1:12" ht="15.95" hidden="1" customHeight="1">
      <c r="A157" s="38"/>
      <c r="B157" s="43"/>
      <c r="C157" s="46"/>
      <c r="D157" s="44"/>
      <c r="E157" s="44"/>
      <c r="F157" s="44"/>
      <c r="G157" s="44"/>
      <c r="H157" s="44"/>
      <c r="I157" s="44"/>
      <c r="J157" s="44"/>
      <c r="K157" s="44"/>
      <c r="L157" s="44"/>
    </row>
    <row r="158" spans="1:12" ht="15.95" hidden="1" customHeight="1">
      <c r="A158" s="38"/>
      <c r="B158" s="43"/>
      <c r="C158" s="46"/>
      <c r="D158" s="45"/>
      <c r="E158" s="45"/>
      <c r="F158" s="45"/>
      <c r="G158" s="45"/>
      <c r="H158" s="45"/>
      <c r="I158" s="45"/>
      <c r="J158" s="45"/>
      <c r="K158" s="45"/>
      <c r="L158" s="45"/>
    </row>
    <row r="159" spans="1:12" ht="15.95" hidden="1" customHeight="1">
      <c r="A159" s="38"/>
      <c r="B159" s="43"/>
      <c r="C159" s="46"/>
      <c r="D159" s="44"/>
      <c r="E159" s="44"/>
      <c r="F159" s="44"/>
      <c r="G159" s="44"/>
      <c r="H159" s="44"/>
      <c r="I159" s="44"/>
      <c r="J159" s="44"/>
      <c r="K159" s="44"/>
      <c r="L159" s="44"/>
    </row>
    <row r="160" spans="1:12" ht="15.95" hidden="1" customHeight="1">
      <c r="A160" s="38"/>
      <c r="B160" s="43"/>
      <c r="C160" s="46"/>
      <c r="D160" s="45"/>
      <c r="E160" s="45"/>
      <c r="F160" s="45"/>
      <c r="G160" s="45"/>
      <c r="H160" s="45"/>
      <c r="I160" s="45"/>
      <c r="J160" s="45"/>
      <c r="K160" s="45"/>
      <c r="L160" s="45"/>
    </row>
    <row r="161" spans="1:12" ht="15.95" hidden="1" customHeight="1">
      <c r="A161" s="38"/>
      <c r="B161" s="43"/>
      <c r="C161" s="46"/>
      <c r="D161" s="44"/>
      <c r="E161" s="44"/>
      <c r="F161" s="44"/>
      <c r="G161" s="44"/>
      <c r="H161" s="44"/>
      <c r="I161" s="44"/>
      <c r="J161" s="44"/>
      <c r="K161" s="44"/>
      <c r="L161" s="44"/>
    </row>
    <row r="162" spans="1:12" ht="15.95" hidden="1" customHeight="1">
      <c r="A162" s="38"/>
      <c r="B162" s="43"/>
      <c r="C162" s="46"/>
      <c r="D162" s="45"/>
      <c r="E162" s="45"/>
      <c r="F162" s="45"/>
      <c r="G162" s="45"/>
      <c r="H162" s="45"/>
      <c r="I162" s="45"/>
      <c r="J162" s="45"/>
      <c r="K162" s="45"/>
      <c r="L162" s="45"/>
    </row>
    <row r="163" spans="1:12" ht="15.95" hidden="1" customHeight="1">
      <c r="A163" s="38"/>
      <c r="B163" s="43"/>
      <c r="C163" s="46"/>
      <c r="D163" s="44"/>
      <c r="E163" s="44"/>
      <c r="F163" s="44"/>
      <c r="G163" s="44"/>
      <c r="H163" s="44"/>
      <c r="I163" s="44"/>
      <c r="J163" s="44"/>
      <c r="K163" s="44"/>
      <c r="L163" s="44"/>
    </row>
    <row r="164" spans="1:12" ht="15.95" hidden="1" customHeight="1">
      <c r="A164" s="38"/>
      <c r="B164" s="43"/>
      <c r="C164" s="46"/>
      <c r="D164" s="45"/>
      <c r="E164" s="45"/>
      <c r="F164" s="45"/>
      <c r="G164" s="45"/>
      <c r="H164" s="45"/>
      <c r="I164" s="45"/>
      <c r="J164" s="45"/>
      <c r="K164" s="45"/>
      <c r="L164" s="45"/>
    </row>
    <row r="165" spans="1:12" ht="15.95" hidden="1" customHeight="1">
      <c r="A165" s="38"/>
      <c r="B165" s="43"/>
      <c r="C165" s="46"/>
      <c r="D165" s="44"/>
      <c r="E165" s="44"/>
      <c r="F165" s="44"/>
      <c r="G165" s="44"/>
      <c r="H165" s="44"/>
      <c r="I165" s="44"/>
      <c r="J165" s="44"/>
      <c r="K165" s="44"/>
      <c r="L165" s="44"/>
    </row>
    <row r="166" spans="1:12" ht="15.95" hidden="1" customHeight="1">
      <c r="A166" s="38"/>
      <c r="B166" s="43"/>
      <c r="C166" s="46"/>
      <c r="D166" s="45"/>
      <c r="E166" s="45"/>
      <c r="F166" s="45"/>
      <c r="G166" s="45"/>
      <c r="H166" s="45"/>
      <c r="I166" s="45"/>
      <c r="J166" s="45"/>
      <c r="K166" s="45"/>
      <c r="L166" s="45"/>
    </row>
    <row r="167" spans="1:12" ht="15.95" hidden="1" customHeight="1">
      <c r="A167" s="38"/>
      <c r="B167" s="43"/>
      <c r="C167" s="46"/>
      <c r="D167" s="44"/>
      <c r="E167" s="44"/>
      <c r="F167" s="44"/>
      <c r="G167" s="44"/>
      <c r="H167" s="44"/>
      <c r="I167" s="44"/>
      <c r="J167" s="44"/>
      <c r="K167" s="44"/>
      <c r="L167" s="44"/>
    </row>
    <row r="168" spans="1:12" ht="15.95" hidden="1" customHeight="1">
      <c r="A168" s="38"/>
      <c r="B168" s="43"/>
      <c r="C168" s="46"/>
      <c r="D168" s="45"/>
      <c r="E168" s="45"/>
      <c r="F168" s="45"/>
      <c r="G168" s="45"/>
      <c r="H168" s="45"/>
      <c r="I168" s="45"/>
      <c r="J168" s="45"/>
      <c r="K168" s="45"/>
      <c r="L168" s="45"/>
    </row>
    <row r="169" spans="1:12" ht="15.95" hidden="1" customHeight="1">
      <c r="A169" s="38"/>
      <c r="B169" s="43"/>
      <c r="C169" s="46"/>
      <c r="D169" s="44"/>
      <c r="E169" s="44"/>
      <c r="F169" s="44"/>
      <c r="G169" s="44"/>
      <c r="H169" s="44"/>
      <c r="I169" s="44"/>
      <c r="J169" s="44"/>
      <c r="K169" s="44"/>
      <c r="L169" s="44"/>
    </row>
    <row r="170" spans="1:12" ht="15.95" hidden="1" customHeight="1">
      <c r="A170" s="38"/>
      <c r="B170" s="43"/>
      <c r="C170" s="46"/>
      <c r="D170" s="45"/>
      <c r="E170" s="45"/>
      <c r="F170" s="45"/>
      <c r="G170" s="45"/>
      <c r="H170" s="45"/>
      <c r="I170" s="45"/>
      <c r="J170" s="45"/>
      <c r="K170" s="45"/>
      <c r="L170" s="45"/>
    </row>
    <row r="171" spans="1:12" ht="15.95" hidden="1" customHeight="1">
      <c r="A171" s="38"/>
      <c r="B171" s="43"/>
      <c r="C171" s="46"/>
      <c r="D171" s="44"/>
      <c r="E171" s="44"/>
      <c r="F171" s="44"/>
      <c r="G171" s="44"/>
      <c r="H171" s="44"/>
      <c r="I171" s="44"/>
      <c r="J171" s="44"/>
      <c r="K171" s="44"/>
      <c r="L171" s="44"/>
    </row>
    <row r="172" spans="1:12" ht="15.95" hidden="1" customHeight="1">
      <c r="A172" s="38"/>
      <c r="B172" s="43"/>
      <c r="C172" s="46"/>
      <c r="D172" s="45"/>
      <c r="E172" s="45"/>
      <c r="F172" s="45"/>
      <c r="G172" s="45"/>
      <c r="H172" s="45"/>
      <c r="I172" s="45"/>
      <c r="J172" s="45"/>
      <c r="K172" s="45"/>
      <c r="L172" s="45"/>
    </row>
    <row r="173" spans="1:12" ht="15.95" hidden="1" customHeight="1">
      <c r="A173" s="38"/>
      <c r="B173" s="43"/>
      <c r="C173" s="46"/>
      <c r="D173" s="44"/>
      <c r="E173" s="44"/>
      <c r="F173" s="44"/>
      <c r="G173" s="44"/>
      <c r="H173" s="44"/>
      <c r="I173" s="44"/>
      <c r="J173" s="44"/>
      <c r="K173" s="44"/>
      <c r="L173" s="44"/>
    </row>
    <row r="174" spans="1:12" ht="15.95" hidden="1" customHeight="1">
      <c r="A174" s="38"/>
      <c r="B174" s="43"/>
      <c r="C174" s="46"/>
      <c r="D174" s="45"/>
      <c r="E174" s="45"/>
      <c r="F174" s="45"/>
      <c r="G174" s="45"/>
      <c r="H174" s="45"/>
      <c r="I174" s="45"/>
      <c r="J174" s="45"/>
      <c r="K174" s="45"/>
      <c r="L174" s="45"/>
    </row>
    <row r="175" spans="1:12" ht="15.95" hidden="1" customHeight="1">
      <c r="A175" s="38"/>
      <c r="B175" s="43"/>
      <c r="C175" s="46"/>
      <c r="D175" s="44"/>
      <c r="E175" s="44"/>
      <c r="F175" s="44"/>
      <c r="G175" s="44"/>
      <c r="H175" s="44"/>
      <c r="I175" s="44"/>
      <c r="J175" s="44"/>
      <c r="K175" s="44"/>
      <c r="L175" s="44"/>
    </row>
    <row r="176" spans="1:12" ht="15.95" hidden="1" customHeight="1">
      <c r="A176" s="38"/>
      <c r="B176" s="43"/>
      <c r="C176" s="46"/>
      <c r="D176" s="45"/>
      <c r="E176" s="45"/>
      <c r="F176" s="45"/>
      <c r="G176" s="45"/>
      <c r="H176" s="45"/>
      <c r="I176" s="45"/>
      <c r="J176" s="45"/>
      <c r="K176" s="45"/>
      <c r="L176" s="45"/>
    </row>
    <row r="177" spans="1:12" ht="15.95" hidden="1" customHeight="1">
      <c r="A177" s="38"/>
      <c r="B177" s="43"/>
      <c r="C177" s="46"/>
      <c r="D177" s="44"/>
      <c r="E177" s="44"/>
      <c r="F177" s="44"/>
      <c r="G177" s="44"/>
      <c r="H177" s="44"/>
      <c r="I177" s="44"/>
      <c r="J177" s="44"/>
      <c r="K177" s="44"/>
      <c r="L177" s="44"/>
    </row>
    <row r="178" spans="1:12" ht="15.95" hidden="1" customHeight="1">
      <c r="A178" s="38"/>
      <c r="B178" s="43"/>
      <c r="C178" s="46"/>
      <c r="D178" s="45"/>
      <c r="E178" s="45"/>
      <c r="F178" s="45"/>
      <c r="G178" s="45"/>
      <c r="H178" s="45"/>
      <c r="I178" s="45"/>
      <c r="J178" s="45"/>
      <c r="K178" s="45"/>
      <c r="L178" s="45"/>
    </row>
    <row r="179" spans="1:12" ht="15.95" hidden="1" customHeight="1">
      <c r="A179" s="38"/>
      <c r="B179" s="43"/>
      <c r="C179" s="46"/>
      <c r="D179" s="44"/>
      <c r="E179" s="44"/>
      <c r="F179" s="44"/>
      <c r="G179" s="44"/>
      <c r="H179" s="44"/>
      <c r="I179" s="44"/>
      <c r="J179" s="44"/>
      <c r="K179" s="44"/>
      <c r="L179" s="44"/>
    </row>
    <row r="180" spans="1:12" ht="15.95" hidden="1" customHeight="1">
      <c r="A180" s="38"/>
      <c r="B180" s="43"/>
      <c r="C180" s="46"/>
      <c r="D180" s="45"/>
      <c r="E180" s="45"/>
      <c r="F180" s="45"/>
      <c r="G180" s="45"/>
      <c r="H180" s="45"/>
      <c r="I180" s="45"/>
      <c r="J180" s="45"/>
      <c r="K180" s="45"/>
      <c r="L180" s="45"/>
    </row>
    <row r="181" spans="1:12" ht="15.95" hidden="1" customHeight="1">
      <c r="A181" s="38"/>
      <c r="B181" s="43"/>
      <c r="C181" s="46"/>
      <c r="D181" s="44"/>
      <c r="E181" s="44"/>
      <c r="F181" s="44"/>
      <c r="G181" s="44"/>
      <c r="H181" s="44"/>
      <c r="I181" s="44"/>
      <c r="J181" s="44"/>
      <c r="K181" s="44"/>
      <c r="L181" s="44"/>
    </row>
    <row r="182" spans="1:12" ht="15.95" hidden="1" customHeight="1">
      <c r="A182" s="38"/>
      <c r="B182" s="43"/>
      <c r="C182" s="46"/>
      <c r="D182" s="45"/>
      <c r="E182" s="45"/>
      <c r="F182" s="45"/>
      <c r="G182" s="45"/>
      <c r="H182" s="45"/>
      <c r="I182" s="45"/>
      <c r="J182" s="45"/>
      <c r="K182" s="45"/>
      <c r="L182" s="45"/>
    </row>
    <row r="183" spans="1:12" ht="15.95" hidden="1" customHeight="1">
      <c r="A183" s="38"/>
      <c r="B183" s="43"/>
      <c r="C183" s="46"/>
      <c r="D183" s="44"/>
      <c r="E183" s="44"/>
      <c r="F183" s="44"/>
      <c r="G183" s="44"/>
      <c r="H183" s="44"/>
      <c r="I183" s="44"/>
      <c r="J183" s="44"/>
      <c r="K183" s="44"/>
      <c r="L183" s="44"/>
    </row>
    <row r="184" spans="1:12" ht="15.95" hidden="1" customHeight="1">
      <c r="A184" s="38"/>
      <c r="B184" s="43"/>
      <c r="C184" s="46"/>
      <c r="D184" s="45"/>
      <c r="E184" s="45"/>
      <c r="F184" s="45"/>
      <c r="G184" s="45"/>
      <c r="H184" s="45"/>
      <c r="I184" s="45"/>
      <c r="J184" s="45"/>
      <c r="K184" s="45"/>
      <c r="L184" s="45"/>
    </row>
    <row r="185" spans="1:12" ht="15.95" hidden="1" customHeight="1">
      <c r="A185" s="38"/>
      <c r="B185" s="43"/>
      <c r="C185" s="46"/>
      <c r="D185" s="44"/>
      <c r="E185" s="44"/>
      <c r="F185" s="44"/>
      <c r="G185" s="44"/>
      <c r="H185" s="44"/>
      <c r="I185" s="44"/>
      <c r="J185" s="44"/>
      <c r="K185" s="44"/>
      <c r="L185" s="44"/>
    </row>
    <row r="186" spans="1:12" ht="15" hidden="1" customHeight="1">
      <c r="A186" s="38"/>
      <c r="B186" s="40"/>
      <c r="C186" s="37"/>
      <c r="D186" s="37"/>
      <c r="E186" s="37"/>
      <c r="F186" s="37"/>
      <c r="G186" s="37"/>
      <c r="H186" s="37"/>
      <c r="I186" s="37"/>
      <c r="J186" s="37"/>
      <c r="K186" s="37"/>
      <c r="L186" s="37"/>
    </row>
    <row r="187" spans="1:12" ht="15" hidden="1" customHeight="1">
      <c r="A187" s="38"/>
      <c r="B187" s="40"/>
      <c r="C187" s="37"/>
      <c r="D187" s="37"/>
      <c r="E187" s="37"/>
      <c r="F187" s="37"/>
      <c r="G187" s="37"/>
      <c r="H187" s="37"/>
      <c r="I187" s="37"/>
      <c r="J187" s="37"/>
      <c r="K187" s="37"/>
      <c r="L187" s="37"/>
    </row>
    <row r="188" spans="1:12" ht="15" hidden="1" customHeight="1">
      <c r="A188" s="38"/>
      <c r="B188" s="40"/>
      <c r="C188" s="37"/>
      <c r="D188" s="37"/>
      <c r="E188" s="37"/>
      <c r="F188" s="37"/>
      <c r="G188" s="37"/>
      <c r="H188" s="37"/>
      <c r="I188" s="37"/>
      <c r="J188" s="37"/>
      <c r="K188" s="37"/>
      <c r="L188" s="37"/>
    </row>
    <row r="189" spans="1:12" ht="15" hidden="1" customHeight="1">
      <c r="A189" s="38"/>
      <c r="B189" s="40"/>
      <c r="C189" s="37"/>
      <c r="D189" s="37"/>
      <c r="E189" s="37"/>
      <c r="F189" s="37"/>
      <c r="G189" s="37"/>
      <c r="H189" s="37"/>
      <c r="I189" s="37"/>
      <c r="J189" s="37"/>
      <c r="K189" s="37"/>
      <c r="L189" s="37"/>
    </row>
    <row r="190" spans="1:12" ht="15" hidden="1" customHeight="1">
      <c r="A190" s="38"/>
      <c r="B190" s="40"/>
      <c r="C190" s="37"/>
      <c r="D190" s="37"/>
      <c r="E190" s="37"/>
      <c r="F190" s="37"/>
      <c r="G190" s="37"/>
      <c r="H190" s="37"/>
      <c r="I190" s="37"/>
      <c r="J190" s="37"/>
      <c r="K190" s="37"/>
      <c r="L190" s="37"/>
    </row>
    <row r="191" spans="1:12" ht="15" hidden="1" customHeight="1">
      <c r="A191" s="38"/>
      <c r="B191" s="40"/>
      <c r="C191" s="37"/>
      <c r="D191" s="37"/>
      <c r="E191" s="37"/>
      <c r="F191" s="37"/>
      <c r="G191" s="37"/>
      <c r="H191" s="37"/>
      <c r="I191" s="37"/>
      <c r="J191" s="37"/>
      <c r="K191" s="37"/>
      <c r="L191" s="37"/>
    </row>
    <row r="192" spans="1:12" ht="15" hidden="1" customHeight="1">
      <c r="A192" s="38"/>
      <c r="B192" s="40"/>
      <c r="C192" s="37"/>
      <c r="D192" s="37"/>
      <c r="E192" s="37"/>
      <c r="F192" s="37"/>
      <c r="G192" s="37"/>
      <c r="H192" s="37"/>
      <c r="I192" s="37"/>
      <c r="J192" s="37"/>
      <c r="K192" s="37"/>
      <c r="L192" s="37"/>
    </row>
    <row r="193" spans="1:12" ht="15" hidden="1" customHeight="1">
      <c r="A193" s="38"/>
      <c r="B193" s="40"/>
      <c r="C193" s="37"/>
      <c r="D193" s="37"/>
      <c r="E193" s="37"/>
      <c r="F193" s="37"/>
      <c r="G193" s="37"/>
      <c r="H193" s="37"/>
      <c r="I193" s="37"/>
      <c r="J193" s="37"/>
      <c r="K193" s="37"/>
      <c r="L193" s="37"/>
    </row>
    <row r="194" spans="1:12" ht="15" hidden="1" customHeight="1">
      <c r="A194" s="38"/>
      <c r="B194" s="40"/>
      <c r="C194" s="37"/>
      <c r="D194" s="37"/>
      <c r="E194" s="37"/>
      <c r="F194" s="37"/>
      <c r="G194" s="37"/>
      <c r="H194" s="37"/>
      <c r="I194" s="37"/>
      <c r="J194" s="37"/>
      <c r="K194" s="37"/>
      <c r="L194" s="37"/>
    </row>
    <row r="195" spans="1:12" ht="15" hidden="1" customHeight="1">
      <c r="A195" s="38"/>
      <c r="B195" s="40"/>
      <c r="C195" s="37"/>
      <c r="D195" s="37"/>
      <c r="E195" s="37"/>
      <c r="F195" s="37"/>
      <c r="G195" s="37"/>
      <c r="H195" s="37"/>
      <c r="I195" s="37"/>
      <c r="J195" s="37"/>
      <c r="K195" s="37"/>
      <c r="L195" s="37"/>
    </row>
    <row r="196" spans="1:12" ht="15" hidden="1" customHeight="1">
      <c r="A196" s="38"/>
      <c r="B196" s="40"/>
      <c r="C196" s="37"/>
      <c r="D196" s="37"/>
      <c r="E196" s="37"/>
      <c r="F196" s="37"/>
      <c r="G196" s="37"/>
      <c r="H196" s="37"/>
      <c r="I196" s="37"/>
      <c r="J196" s="37"/>
      <c r="K196" s="37"/>
      <c r="L196" s="37"/>
    </row>
    <row r="197" spans="1:12" ht="15" hidden="1" customHeight="1">
      <c r="A197" s="38"/>
      <c r="B197" s="40"/>
      <c r="C197" s="37"/>
      <c r="D197" s="37"/>
      <c r="E197" s="37"/>
      <c r="F197" s="37"/>
      <c r="G197" s="37"/>
      <c r="H197" s="37"/>
      <c r="I197" s="37"/>
      <c r="J197" s="37"/>
      <c r="K197" s="37"/>
      <c r="L197" s="37"/>
    </row>
    <row r="198" spans="1:12" ht="15" hidden="1" customHeight="1">
      <c r="A198" s="38"/>
      <c r="B198" s="40"/>
      <c r="C198" s="37"/>
      <c r="D198" s="37"/>
      <c r="E198" s="37"/>
      <c r="F198" s="37"/>
      <c r="G198" s="37"/>
      <c r="H198" s="37"/>
      <c r="I198" s="37"/>
      <c r="J198" s="37"/>
      <c r="K198" s="37"/>
      <c r="L198" s="37"/>
    </row>
    <row r="199" spans="1:12" ht="15" hidden="1" customHeight="1">
      <c r="A199" s="38"/>
      <c r="B199" s="40"/>
      <c r="C199" s="37"/>
      <c r="D199" s="37"/>
      <c r="E199" s="37"/>
      <c r="F199" s="37"/>
      <c r="G199" s="37"/>
      <c r="H199" s="37"/>
      <c r="I199" s="37"/>
      <c r="J199" s="37"/>
      <c r="K199" s="37"/>
      <c r="L199" s="37"/>
    </row>
    <row r="200" spans="1:12" ht="15" hidden="1" customHeight="1">
      <c r="A200" s="38"/>
      <c r="B200" s="40"/>
      <c r="C200" s="37"/>
      <c r="D200" s="37"/>
      <c r="E200" s="37"/>
      <c r="F200" s="37"/>
      <c r="G200" s="37"/>
      <c r="H200" s="37"/>
      <c r="I200" s="37"/>
      <c r="J200" s="37"/>
      <c r="K200" s="37"/>
      <c r="L200" s="37"/>
    </row>
  </sheetData>
  <mergeCells count="90">
    <mergeCell ref="C18:C19"/>
    <mergeCell ref="B8:C9"/>
    <mergeCell ref="C10:C11"/>
    <mergeCell ref="C12:C13"/>
    <mergeCell ref="C14:C15"/>
    <mergeCell ref="C16:C17"/>
    <mergeCell ref="B10:B31"/>
    <mergeCell ref="C40:C41"/>
    <mergeCell ref="C20:C21"/>
    <mergeCell ref="C22:C23"/>
    <mergeCell ref="C24:C25"/>
    <mergeCell ref="C26:C27"/>
    <mergeCell ref="C28:C29"/>
    <mergeCell ref="C30:C31"/>
    <mergeCell ref="C32:C33"/>
    <mergeCell ref="C34:C35"/>
    <mergeCell ref="C36:C37"/>
    <mergeCell ref="C38:C39"/>
    <mergeCell ref="C64:C65"/>
    <mergeCell ref="C42:C43"/>
    <mergeCell ref="C44:C45"/>
    <mergeCell ref="C46:C47"/>
    <mergeCell ref="C48:C49"/>
    <mergeCell ref="C50:C51"/>
    <mergeCell ref="C52:C53"/>
    <mergeCell ref="C54:C55"/>
    <mergeCell ref="C56:C57"/>
    <mergeCell ref="C58:C59"/>
    <mergeCell ref="C60:C61"/>
    <mergeCell ref="C62:C63"/>
    <mergeCell ref="C88:C89"/>
    <mergeCell ref="C66:C67"/>
    <mergeCell ref="C68:C69"/>
    <mergeCell ref="C70:C71"/>
    <mergeCell ref="C72:C73"/>
    <mergeCell ref="C74:C75"/>
    <mergeCell ref="C76:C77"/>
    <mergeCell ref="C78:C79"/>
    <mergeCell ref="C80:C81"/>
    <mergeCell ref="C82:C83"/>
    <mergeCell ref="C84:C85"/>
    <mergeCell ref="C86:C87"/>
    <mergeCell ref="C112:C113"/>
    <mergeCell ref="C90:C91"/>
    <mergeCell ref="C92:C93"/>
    <mergeCell ref="C94:C95"/>
    <mergeCell ref="C96:C97"/>
    <mergeCell ref="C98:C99"/>
    <mergeCell ref="C100:C101"/>
    <mergeCell ref="C102:C103"/>
    <mergeCell ref="C104:C105"/>
    <mergeCell ref="C106:C107"/>
    <mergeCell ref="C108:C109"/>
    <mergeCell ref="C110:C111"/>
    <mergeCell ref="C136:C137"/>
    <mergeCell ref="C114:C115"/>
    <mergeCell ref="C116:C117"/>
    <mergeCell ref="C118:C119"/>
    <mergeCell ref="C120:C121"/>
    <mergeCell ref="C122:C123"/>
    <mergeCell ref="C124:C125"/>
    <mergeCell ref="C126:C127"/>
    <mergeCell ref="C128:C129"/>
    <mergeCell ref="C130:C131"/>
    <mergeCell ref="C132:C133"/>
    <mergeCell ref="C134:C135"/>
    <mergeCell ref="C160:C161"/>
    <mergeCell ref="C138:C139"/>
    <mergeCell ref="C140:C141"/>
    <mergeCell ref="C142:C143"/>
    <mergeCell ref="C144:C145"/>
    <mergeCell ref="C146:C147"/>
    <mergeCell ref="C148:C149"/>
    <mergeCell ref="C150:C151"/>
    <mergeCell ref="C152:C153"/>
    <mergeCell ref="C154:C155"/>
    <mergeCell ref="C156:C157"/>
    <mergeCell ref="C158:C159"/>
    <mergeCell ref="C184:C185"/>
    <mergeCell ref="C162:C163"/>
    <mergeCell ref="C164:C165"/>
    <mergeCell ref="C166:C167"/>
    <mergeCell ref="C168:C169"/>
    <mergeCell ref="C170:C171"/>
    <mergeCell ref="C172:C173"/>
    <mergeCell ref="C174:C175"/>
    <mergeCell ref="C176:C177"/>
    <mergeCell ref="C178:C179"/>
    <mergeCell ref="C180:C181"/>
    <mergeCell ref="C182:C183"/>
  </mergeCells>
  <phoneticPr fontId="3"/>
  <conditionalFormatting sqref="E9:L9">
    <cfRule type="top10" dxfId="2839" priority="90" rank="1"/>
  </conditionalFormatting>
  <conditionalFormatting sqref="E11:L11">
    <cfRule type="top10" dxfId="2838" priority="89" rank="1"/>
  </conditionalFormatting>
  <conditionalFormatting sqref="E13:L13">
    <cfRule type="top10" dxfId="2837" priority="88" rank="1"/>
  </conditionalFormatting>
  <conditionalFormatting sqref="E15:L15">
    <cfRule type="top10" dxfId="2836" priority="87" rank="1"/>
  </conditionalFormatting>
  <conditionalFormatting sqref="E17:L17">
    <cfRule type="top10" dxfId="2835" priority="86" rank="1"/>
  </conditionalFormatting>
  <conditionalFormatting sqref="E19:L19">
    <cfRule type="top10" dxfId="2834" priority="85" rank="1"/>
  </conditionalFormatting>
  <conditionalFormatting sqref="E21:L21">
    <cfRule type="top10" dxfId="2833" priority="84" rank="1"/>
  </conditionalFormatting>
  <conditionalFormatting sqref="E23:L23">
    <cfRule type="top10" dxfId="2832" priority="83" rank="1"/>
  </conditionalFormatting>
  <conditionalFormatting sqref="E25:L25">
    <cfRule type="top10" dxfId="2831" priority="82" rank="1"/>
  </conditionalFormatting>
  <conditionalFormatting sqref="E27:L27">
    <cfRule type="top10" dxfId="2830" priority="81" rank="1"/>
  </conditionalFormatting>
  <conditionalFormatting sqref="E29:L29">
    <cfRule type="top10" dxfId="2829" priority="80" rank="1"/>
  </conditionalFormatting>
  <conditionalFormatting sqref="E31:L31">
    <cfRule type="top10" dxfId="2828" priority="79" rank="1"/>
  </conditionalFormatting>
  <conditionalFormatting sqref="E33:L33">
    <cfRule type="top10" dxfId="2827" priority="77" rank="1"/>
  </conditionalFormatting>
  <conditionalFormatting sqref="E35:L35">
    <cfRule type="top10" dxfId="2826" priority="76" rank="1"/>
  </conditionalFormatting>
  <conditionalFormatting sqref="E37:L37">
    <cfRule type="top10" dxfId="2825" priority="75" rank="1"/>
  </conditionalFormatting>
  <conditionalFormatting sqref="E39:L39">
    <cfRule type="top10" dxfId="2824" priority="74" rank="1"/>
  </conditionalFormatting>
  <conditionalFormatting sqref="E41:L41">
    <cfRule type="top10" dxfId="2823" priority="73" rank="1"/>
  </conditionalFormatting>
  <conditionalFormatting sqref="E43:L43">
    <cfRule type="top10" dxfId="2822" priority="72" rank="1"/>
  </conditionalFormatting>
  <conditionalFormatting sqref="E45:L45">
    <cfRule type="top10" dxfId="2821" priority="71" rank="1"/>
  </conditionalFormatting>
  <conditionalFormatting sqref="E47:L47">
    <cfRule type="top10" dxfId="2820" priority="70" rank="1"/>
  </conditionalFormatting>
  <conditionalFormatting sqref="E49:L49">
    <cfRule type="top10" dxfId="2819" priority="69" rank="1"/>
  </conditionalFormatting>
  <conditionalFormatting sqref="E51:L51">
    <cfRule type="top10" dxfId="2818" priority="68" rank="1"/>
  </conditionalFormatting>
  <conditionalFormatting sqref="E53:L53">
    <cfRule type="top10" dxfId="2817" priority="67" rank="1"/>
  </conditionalFormatting>
  <conditionalFormatting sqref="E55:L55">
    <cfRule type="top10" dxfId="2816" priority="66" rank="1"/>
  </conditionalFormatting>
  <conditionalFormatting sqref="E57:L57">
    <cfRule type="top10" dxfId="2815" priority="65" rank="1"/>
  </conditionalFormatting>
  <conditionalFormatting sqref="E59:L59">
    <cfRule type="top10" dxfId="2814" priority="64" rank="1"/>
  </conditionalFormatting>
  <conditionalFormatting sqref="E61:L61">
    <cfRule type="top10" dxfId="2813" priority="63" rank="1"/>
  </conditionalFormatting>
  <conditionalFormatting sqref="E63:L63">
    <cfRule type="top10" dxfId="2812" priority="62" rank="1"/>
  </conditionalFormatting>
  <conditionalFormatting sqref="E65:L65">
    <cfRule type="top10" dxfId="2811" priority="61" rank="1"/>
  </conditionalFormatting>
  <conditionalFormatting sqref="E67:L67">
    <cfRule type="top10" dxfId="2810" priority="60" rank="1"/>
  </conditionalFormatting>
  <conditionalFormatting sqref="E69:L69">
    <cfRule type="top10" dxfId="2809" priority="59" rank="1"/>
  </conditionalFormatting>
  <conditionalFormatting sqref="E71:L71">
    <cfRule type="top10" dxfId="2808" priority="58" rank="1"/>
  </conditionalFormatting>
  <conditionalFormatting sqref="E73:L73">
    <cfRule type="top10" dxfId="2807" priority="57" rank="1"/>
  </conditionalFormatting>
  <conditionalFormatting sqref="E75:L75">
    <cfRule type="top10" dxfId="2806" priority="56" rank="1"/>
  </conditionalFormatting>
  <conditionalFormatting sqref="E77:L77">
    <cfRule type="top10" dxfId="2805" priority="55" rank="1"/>
  </conditionalFormatting>
  <conditionalFormatting sqref="E79:L79">
    <cfRule type="top10" dxfId="2804" priority="54" rank="1"/>
  </conditionalFormatting>
  <conditionalFormatting sqref="E81:L81">
    <cfRule type="top10" dxfId="2803" priority="53" rank="1"/>
  </conditionalFormatting>
  <conditionalFormatting sqref="E83:L83">
    <cfRule type="top10" dxfId="2802" priority="52" rank="1"/>
  </conditionalFormatting>
  <conditionalFormatting sqref="E85:L85">
    <cfRule type="top10" dxfId="2801" priority="51" rank="1"/>
  </conditionalFormatting>
  <conditionalFormatting sqref="E87:L87">
    <cfRule type="top10" dxfId="2800" priority="50" rank="1"/>
  </conditionalFormatting>
  <conditionalFormatting sqref="E89:L89">
    <cfRule type="top10" dxfId="2799" priority="49" rank="1"/>
  </conditionalFormatting>
  <conditionalFormatting sqref="E91:L91">
    <cfRule type="top10" dxfId="2798" priority="48" rank="1"/>
  </conditionalFormatting>
  <conditionalFormatting sqref="E93:L93">
    <cfRule type="top10" dxfId="2797" priority="47" rank="1"/>
  </conditionalFormatting>
  <conditionalFormatting sqref="E95:L95">
    <cfRule type="top10" dxfId="2796" priority="46" rank="1"/>
  </conditionalFormatting>
  <conditionalFormatting sqref="E97:L97">
    <cfRule type="top10" dxfId="2795" priority="45" rank="1"/>
  </conditionalFormatting>
  <conditionalFormatting sqref="E99:L99">
    <cfRule type="top10" dxfId="2794" priority="44" rank="1"/>
  </conditionalFormatting>
  <conditionalFormatting sqref="E101:L101">
    <cfRule type="top10" dxfId="2793" priority="43" rank="1"/>
  </conditionalFormatting>
  <conditionalFormatting sqref="E103:L103">
    <cfRule type="top10" dxfId="2792" priority="42" rank="1"/>
  </conditionalFormatting>
  <conditionalFormatting sqref="E105:L105">
    <cfRule type="top10" dxfId="2791" priority="41" rank="1"/>
  </conditionalFormatting>
  <conditionalFormatting sqref="E107:L107">
    <cfRule type="top10" dxfId="2790" priority="40" rank="1"/>
  </conditionalFormatting>
  <conditionalFormatting sqref="E109:L109">
    <cfRule type="top10" dxfId="2789" priority="39" rank="1"/>
  </conditionalFormatting>
  <conditionalFormatting sqref="E111:L111">
    <cfRule type="top10" dxfId="2788" priority="38" rank="1"/>
  </conditionalFormatting>
  <conditionalFormatting sqref="E113:L113">
    <cfRule type="top10" dxfId="2787" priority="37" rank="1"/>
  </conditionalFormatting>
  <conditionalFormatting sqref="E115:L115">
    <cfRule type="top10" dxfId="2786" priority="36" rank="1"/>
  </conditionalFormatting>
  <conditionalFormatting sqref="E117:L117">
    <cfRule type="top10" dxfId="2785" priority="35" rank="1"/>
  </conditionalFormatting>
  <conditionalFormatting sqref="E119:L119">
    <cfRule type="top10" dxfId="2784" priority="34" rank="1"/>
  </conditionalFormatting>
  <conditionalFormatting sqref="E121:L121">
    <cfRule type="top10" dxfId="2783" priority="33" rank="1"/>
  </conditionalFormatting>
  <conditionalFormatting sqref="E123:L123">
    <cfRule type="top10" dxfId="2782" priority="32" rank="1"/>
  </conditionalFormatting>
  <conditionalFormatting sqref="E125:L125">
    <cfRule type="top10" dxfId="2781" priority="31" rank="1"/>
  </conditionalFormatting>
  <conditionalFormatting sqref="E127:L127">
    <cfRule type="top10" dxfId="2780" priority="30" rank="1"/>
  </conditionalFormatting>
  <conditionalFormatting sqref="E129:L129">
    <cfRule type="top10" dxfId="2779" priority="29" rank="1"/>
  </conditionalFormatting>
  <conditionalFormatting sqref="E131:L131">
    <cfRule type="top10" dxfId="2778" priority="28" rank="1"/>
  </conditionalFormatting>
  <conditionalFormatting sqref="E133:L133">
    <cfRule type="top10" dxfId="2777" priority="27" rank="1"/>
  </conditionalFormatting>
  <conditionalFormatting sqref="E135:L135">
    <cfRule type="top10" dxfId="2776" priority="26" rank="1"/>
  </conditionalFormatting>
  <conditionalFormatting sqref="E137:L137">
    <cfRule type="top10" dxfId="2775" priority="25" rank="1"/>
  </conditionalFormatting>
  <conditionalFormatting sqref="E139:L139">
    <cfRule type="top10" dxfId="2774" priority="24" rank="1"/>
  </conditionalFormatting>
  <conditionalFormatting sqref="E141:L141">
    <cfRule type="top10" dxfId="2773" priority="23" rank="1"/>
  </conditionalFormatting>
  <conditionalFormatting sqref="E143:L143">
    <cfRule type="top10" dxfId="2772" priority="22" rank="1"/>
  </conditionalFormatting>
  <conditionalFormatting sqref="E145:L145">
    <cfRule type="top10" dxfId="2771" priority="21" rank="1"/>
  </conditionalFormatting>
  <conditionalFormatting sqref="E147:L147">
    <cfRule type="top10" dxfId="2770" priority="20" rank="1"/>
  </conditionalFormatting>
  <conditionalFormatting sqref="E149:L149">
    <cfRule type="top10" dxfId="2769" priority="19" rank="1"/>
  </conditionalFormatting>
  <conditionalFormatting sqref="E151:L151">
    <cfRule type="top10" dxfId="2768" priority="18" rank="1"/>
  </conditionalFormatting>
  <conditionalFormatting sqref="E153:L153">
    <cfRule type="top10" dxfId="2767" priority="17" rank="1"/>
  </conditionalFormatting>
  <conditionalFormatting sqref="E155:L155">
    <cfRule type="top10" dxfId="2766" priority="16" rank="1"/>
  </conditionalFormatting>
  <conditionalFormatting sqref="E157:L157">
    <cfRule type="top10" dxfId="2765" priority="15" rank="1"/>
  </conditionalFormatting>
  <conditionalFormatting sqref="E159:L159">
    <cfRule type="top10" dxfId="2764" priority="14" rank="1"/>
  </conditionalFormatting>
  <conditionalFormatting sqref="E161:L161">
    <cfRule type="top10" dxfId="2763" priority="13" rank="1"/>
  </conditionalFormatting>
  <conditionalFormatting sqref="E163:L163">
    <cfRule type="top10" dxfId="2762" priority="12" rank="1"/>
  </conditionalFormatting>
  <conditionalFormatting sqref="E165:L165">
    <cfRule type="top10" dxfId="2761" priority="11" rank="1"/>
  </conditionalFormatting>
  <conditionalFormatting sqref="E167:L167">
    <cfRule type="top10" dxfId="2760" priority="10" rank="1"/>
  </conditionalFormatting>
  <conditionalFormatting sqref="E169:L169">
    <cfRule type="top10" dxfId="2759" priority="9" rank="1"/>
  </conditionalFormatting>
  <conditionalFormatting sqref="E171:L171">
    <cfRule type="top10" dxfId="2758" priority="8" rank="1"/>
  </conditionalFormatting>
  <conditionalFormatting sqref="E173:L173">
    <cfRule type="top10" dxfId="2757" priority="7" rank="1"/>
  </conditionalFormatting>
  <conditionalFormatting sqref="E175:L175">
    <cfRule type="top10" dxfId="2756" priority="6" rank="1"/>
  </conditionalFormatting>
  <conditionalFormatting sqref="E177:L177">
    <cfRule type="top10" dxfId="2755" priority="5" rank="1"/>
  </conditionalFormatting>
  <conditionalFormatting sqref="E179:L179">
    <cfRule type="top10" dxfId="2754" priority="4" rank="1"/>
  </conditionalFormatting>
  <conditionalFormatting sqref="E181:L181">
    <cfRule type="top10" dxfId="2753" priority="3" rank="1"/>
  </conditionalFormatting>
  <conditionalFormatting sqref="E183:L183">
    <cfRule type="top10" dxfId="2752" priority="2" rank="1"/>
  </conditionalFormatting>
  <conditionalFormatting sqref="E185:L185">
    <cfRule type="top10" dxfId="2751" priority="1" rank="1"/>
  </conditionalFormatting>
  <pageMargins left="0.59055118110236227" right="0.59055118110236227"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130</vt:i4>
      </vt:variant>
    </vt:vector>
  </HeadingPairs>
  <TitlesOfParts>
    <vt:vector size="130" baseType="lpstr">
      <vt:lpstr>目次</vt:lpstr>
      <vt:lpstr>1-1</vt:lpstr>
      <vt:lpstr>1-2</vt:lpstr>
      <vt:lpstr>1-3</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4-1</vt:lpstr>
      <vt:lpstr>4-2</vt:lpstr>
      <vt:lpstr>4-3</vt:lpstr>
      <vt:lpstr>4-4</vt:lpstr>
      <vt:lpstr>5-1</vt:lpstr>
      <vt:lpstr>5-2</vt:lpstr>
      <vt:lpstr>5-3</vt:lpstr>
      <vt:lpstr>5-4</vt:lpstr>
      <vt:lpstr>5-5</vt:lpstr>
      <vt:lpstr>5-6</vt:lpstr>
      <vt:lpstr>6-1</vt:lpstr>
      <vt:lpstr>6-2</vt:lpstr>
      <vt:lpstr>6-3</vt:lpstr>
      <vt:lpstr>6-4</vt:lpstr>
      <vt:lpstr>6-5</vt:lpstr>
      <vt:lpstr>6-6</vt:lpstr>
      <vt:lpstr>6-7</vt:lpstr>
      <vt:lpstr>7-1</vt:lpstr>
      <vt:lpstr>8-1</vt:lpstr>
      <vt:lpstr>8-2</vt:lpstr>
      <vt:lpstr>8-3</vt:lpstr>
      <vt:lpstr>8-4</vt:lpstr>
      <vt:lpstr>8-5</vt:lpstr>
      <vt:lpstr>9-1</vt:lpstr>
      <vt:lpstr>9-2</vt:lpstr>
      <vt:lpstr>9-3</vt:lpstr>
      <vt:lpstr>9-4</vt:lpstr>
      <vt:lpstr>9-5</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11-1</vt:lpstr>
      <vt:lpstr>11-2</vt:lpstr>
      <vt:lpstr>11-3</vt:lpstr>
      <vt:lpstr>11-4</vt:lpstr>
      <vt:lpstr>11-5</vt:lpstr>
      <vt:lpstr>11-6</vt:lpstr>
      <vt:lpstr>11-7</vt:lpstr>
      <vt:lpstr>11-8</vt:lpstr>
      <vt:lpstr>12-1</vt:lpstr>
      <vt:lpstr>12-2</vt:lpstr>
      <vt:lpstr>12-3</vt:lpstr>
      <vt:lpstr>12-4</vt:lpstr>
      <vt:lpstr>12-5</vt:lpstr>
      <vt:lpstr>12-6</vt:lpstr>
      <vt:lpstr>12-7</vt:lpstr>
      <vt:lpstr>13-1</vt:lpstr>
      <vt:lpstr>13-2</vt:lpstr>
      <vt:lpstr>13-3</vt:lpstr>
      <vt:lpstr>13-4</vt:lpstr>
      <vt:lpstr>13-5</vt:lpstr>
      <vt:lpstr>13-6</vt:lpstr>
      <vt:lpstr>14-1</vt:lpstr>
      <vt:lpstr>14-2</vt:lpstr>
      <vt:lpstr>15-1</vt:lpstr>
      <vt:lpstr>16-1</vt:lpstr>
      <vt:lpstr>16-2</vt:lpstr>
      <vt:lpstr>16-3</vt:lpstr>
      <vt:lpstr>16-4</vt:lpstr>
      <vt:lpstr>16-5</vt:lpstr>
      <vt:lpstr>16-6</vt:lpstr>
      <vt:lpstr>17-1</vt:lpstr>
      <vt:lpstr>17-2</vt:lpstr>
      <vt:lpstr>17-3</vt:lpstr>
      <vt:lpstr>17-4</vt:lpstr>
      <vt:lpstr>17-5</vt:lpstr>
      <vt:lpstr>18-1</vt:lpstr>
      <vt:lpstr>18-2</vt:lpstr>
      <vt:lpstr>18-3</vt:lpstr>
      <vt:lpstr>18-4</vt:lpstr>
      <vt:lpstr>18-5</vt:lpstr>
      <vt:lpstr>19-1</vt:lpstr>
      <vt:lpstr>19-2</vt:lpstr>
      <vt:lpstr>20-1</vt:lpstr>
      <vt:lpstr>21-1</vt:lpstr>
      <vt:lpstr>21-2</vt:lpstr>
      <vt:lpstr>21-3</vt:lpstr>
      <vt:lpstr>21-4</vt:lpstr>
      <vt:lpstr>21-5</vt:lpstr>
      <vt:lpstr>21-6</vt:lpstr>
      <vt:lpstr>21-7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Hazuki Yokose</dc:creator>
  <cp:lastModifiedBy>Hazuki Yokose</cp:lastModifiedBy>
  <dcterms:created xsi:type="dcterms:W3CDTF">2017-09-09T04:54:56Z</dcterms:created>
  <dcterms:modified xsi:type="dcterms:W3CDTF">2017-09-17T05:35:39Z</dcterms:modified>
</cp:coreProperties>
</file>